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C36" i="10"/>
  <c r="BW35" i="10"/>
  <c r="BE35" i="10"/>
  <c r="AM35" i="10"/>
  <c r="C35" i="10"/>
  <c r="BW34" i="10"/>
  <c r="C34" i="10"/>
  <c r="CO34" i="10" l="1"/>
  <c r="CO35" i="10" s="1"/>
  <c r="CO36" i="10" s="1"/>
  <c r="CO37" i="10" s="1"/>
  <c r="CO38" i="10" s="1"/>
  <c r="CO39" i="10" s="1"/>
  <c r="CO40" i="10" s="1"/>
  <c r="CO41" i="10" s="1"/>
  <c r="CO42" i="10" s="1"/>
  <c r="CO43"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<sst xmlns="http://schemas.openxmlformats.org/spreadsheetml/2006/main" count="1152" uniqueCount="610">
  <si>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</si>
  <si>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</si>
  <si>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</si>
  <si>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</si>
  <si>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</si>
  <si>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</si>
  <si>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</si>
  <si>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</si>
  <si>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</si>
  <si>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</si>
  <si>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</si>
  <si>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</si>
  <si>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</si>
  <si>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</si>
  <si>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</si>
  <si>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</si>
  <si>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</si>
  <si>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</si>
  <si>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</si>
  <si>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</si>
  <si>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</si>
  <si>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</si>
  <si>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</si>
  <si>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</si>
  <si>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</si>
  <si>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</si>
  <si>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</si>
  <si>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</si>
  <si>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</si>
  <si>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</si>
  <si>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</si>
  <si>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</si>
  <si>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</si>
  <si>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</si>
  <si>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</si>
  <si>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</si>
  <si>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</si>
  <si>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</si>
  <si>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</si>
  <si>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</si>
  <si>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</si>
  <si>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</si>
  <si>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</si>
  <si>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</si>
  <si>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</si>
  <si>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</si>
  <si>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</si>
  <si>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</si>
  <si>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</si>
  <si>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</si>
  <si>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</si>
  <si>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</si>
  <si>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</si>
  <si>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</si>
  <si>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</si>
  <si>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</si>
  <si>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</si>
  <si>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</si>
  <si>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</si>
  <si>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</si>
  <si>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</si>
  <si>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</si>
  <si>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</si>
  <si>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</si>
  <si>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</si>
  <si>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</si>
  <si>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</si>
  <si>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</si>
  <si>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</si>
  <si>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</si>
  <si>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</si>
  <si>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</si>
  <si>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</si>
  <si>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</si>
  <si>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</si>
  <si>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</si>
  <si>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</si>
  <si>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</si>
  <si>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</si>
  <si>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</si>
  <si>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</si>
  <si>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</si>
  <si>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</si>
  <si>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</si>
  <si>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</si>
  <si>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</si>
  <si>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</si>
  <si>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</si>
  <si>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</si>
  <si>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</si>
  <si>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</si>
  <si>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</si>
  <si>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</si>
  <si>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</si>
  <si>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</si>
  <si>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</si>
  <si>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</si>
  <si>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武蔵野市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</si>
  <si>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</si>
  <si>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</si>
  <si>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</si>
  <si>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</si>
  <si>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</si>
  <si>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</si>
  <si>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</si>
  <si>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</si>
  <si>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</si>
  <si>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</si>
  <si>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</si>
  <si>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</si>
  <si>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</si>
  <si>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</si>
  <si>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</si>
  <si>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</si>
  <si>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</si>
  <si>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</si>
  <si>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</si>
  <si>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</si>
  <si>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</si>
  <si>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</si>
  <si>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</si>
  <si>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</si>
  <si>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</si>
  <si>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</si>
  <si>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</si>
  <si>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</si>
  <si>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</si>
  <si>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</si>
  <si>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</si>
  <si>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</si>
  <si>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</si>
  <si>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</si>
  <si>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</si>
  <si>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</si>
  <si>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</si>
  <si>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</si>
  <si>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</si>
  <si>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</si>
  <si>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</si>
  <si>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</si>
  <si>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</si>
  <si>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</si>
  <si>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</si>
  <si>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</si>
  <si>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</si>
  <si>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</si>
  <si>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</si>
  <si>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</si>
  <si>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</si>
  <si>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</si>
  <si>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</si>
  <si>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</si>
  <si>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</si>
  <si>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</si>
  <si>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</si>
  <si>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</si>
  <si>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</si>
  <si>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</si>
  <si>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</si>
  <si>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</si>
  <si>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</si>
  <si>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</si>
  <si>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</si>
  <si>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</si>
  <si>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</si>
  <si>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</si>
  <si>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</si>
  <si>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</si>
  <si>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</si>
  <si>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</si>
  <si>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</si>
  <si>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</si>
  <si>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</si>
  <si>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</si>
  <si>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</si>
  <si>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</si>
  <si>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</si>
  <si>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</si>
  <si>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</si>
  <si>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</si>
  <si>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</si>
  <si>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</si>
  <si>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</si>
  <si>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</si>
  <si>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</si>
  <si>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</si>
  <si>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</si>
  <si>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</si>
  <si>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</si>
  <si>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</si>
  <si>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</si>
  <si>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</si>
  <si>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</si>
  <si>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</si>
  <si>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</si>
  <si>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</si>
  <si>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</si>
  <si>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</si>
  <si>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</si>
  <si>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</si>
  <si>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</si>
  <si>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</si>
  <si>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</si>
  <si>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</si>
  <si>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</si>
  <si>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</si>
  <si>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</si>
  <si>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</si>
  <si>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</si>
  <si>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</si>
  <si>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</si>
  <si>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</si>
  <si>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</si>
  <si>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</si>
  <si>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</si>
  <si>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</si>
  <si>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東京都武蔵野市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</si>
  <si>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</si>
  <si>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</si>
  <si>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</si>
  <si>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</si>
  <si>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</si>
  <si>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</si>
  <si>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</si>
  <si>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</si>
  <si>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</si>
  <si>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</si>
  <si>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</si>
  <si>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</si>
  <si>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</si>
  <si>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</si>
  <si>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</si>
  <si>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</si>
  <si>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</si>
  <si>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</si>
  <si>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</si>
  <si>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</si>
  <si>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</si>
  <si>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</si>
  <si>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</si>
  <si>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</si>
  <si>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</si>
  <si>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</si>
  <si>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</si>
  <si>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</si>
  <si>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</si>
  <si>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</si>
  <si>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</si>
  <si>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</si>
  <si>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</si>
  <si>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</si>
  <si>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</si>
  <si>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</si>
  <si>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</si>
  <si>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</si>
  <si>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</si>
  <si>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</si>
  <si>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</si>
  <si>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</si>
  <si>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</si>
  <si>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</si>
  <si>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</si>
  <si>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</si>
  <si>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</si>
  <si>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</si>
  <si>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</si>
  <si>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</si>
  <si>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</si>
  <si>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</si>
  <si>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</si>
  <si>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</si>
  <si>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</si>
  <si>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</si>
  <si>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</si>
  <si>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</si>
  <si>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</si>
  <si>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</si>
  <si>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</si>
  <si>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</si>
  <si>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</si>
  <si>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</si>
  <si>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</si>
  <si>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</si>
  <si>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</si>
  <si>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</si>
  <si>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</si>
  <si>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</si>
  <si>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</si>
  <si>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</si>
  <si>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</si>
  <si>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</si>
  <si>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</si>
  <si>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</si>
  <si>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</si>
  <si>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</si>
  <si>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</si>
  <si>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</si>
  <si>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</si>
  <si>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</si>
  <si>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</si>
  <si>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</si>
  <si>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</si>
  <si>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</si>
  <si>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</si>
  <si>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</si>
  <si>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</si>
  <si>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</si>
  <si>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</si>
  <si>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</si>
  <si>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</si>
  <si>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</si>
  <si>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</si>
  <si>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</si>
  <si>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</si>
  <si>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</si>
  <si>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</si>
  <si>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</si>
  <si>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</si>
  <si>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</si>
  <si>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</si>
  <si>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</si>
  <si>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</si>
  <si>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</si>
  <si>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</si>
  <si>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</si>
  <si>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</si>
  <si>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</si>
  <si>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</si>
  <si>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</si>
  <si>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</si>
  <si>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</si>
  <si>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</si>
  <si>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</si>
  <si>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</si>
  <si>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</si>
  <si>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</si>
  <si>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</si>
  <si>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</si>
  <si>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</si>
  <si>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</si>
  <si>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</si>
  <si>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</si>
  <si>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</si>
  <si>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</si>
  <si>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</si>
  <si>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</si>
  <si>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</si>
  <si>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</si>
  <si>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</si>
  <si>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</si>
  <si>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</si>
  <si>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</si>
  <si>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</si>
  <si>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</si>
  <si>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</si>
  <si>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</si>
  <si>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</si>
  <si>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</si>
  <si>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</si>
  <si>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</si>
  <si>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</si>
  <si>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</si>
  <si>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</si>
  <si>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</si>
  <si>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</si>
  <si>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</si>
  <si>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東京都武蔵野市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</si>
  <si>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</si>
  <si>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</si>
  <si>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</si>
  <si>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</si>
  <si>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</si>
  <si>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</si>
  <si>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</si>
  <si>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</si>
  <si>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</si>
  <si>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</si>
  <si>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</si>
  <si>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</si>
  <si>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</si>
  <si>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</si>
  <si>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</si>
  <si>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</si>
  <si>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</si>
  <si>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</si>
  <si>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</si>
  <si>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</si>
  <si>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</si>
  <si>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</si>
  <si>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</si>
  <si>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</si>
  <si>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</si>
  <si>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</si>
  <si>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</si>
  <si>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</si>
  <si>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</si>
  <si>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</si>
  <si>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</si>
  <si>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</si>
  <si>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</si>
  <si>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</si>
  <si>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</si>
  <si>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後期高齢者医療会計</t>
    <phoneticPr fontId="5"/>
  </si>
  <si>
    <t>水道事業</t>
    <phoneticPr fontId="5"/>
  </si>
  <si>
    <t>法適用企業</t>
    <phoneticPr fontId="5"/>
  </si>
  <si>
    <t>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</si>
  <si>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</si>
  <si>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</si>
  <si>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</si>
  <si>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</si>
  <si>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</si>
  <si>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</si>
  <si>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</si>
  <si>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</si>
  <si>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</si>
  <si>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</si>
  <si>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</si>
  <si>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</si>
  <si>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</si>
  <si>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</si>
  <si>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</si>
  <si>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</si>
  <si>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</si>
  <si>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</si>
  <si>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</si>
  <si>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</si>
  <si>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</si>
  <si>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</si>
  <si>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</si>
  <si>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</si>
  <si>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</si>
  <si>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</si>
  <si>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</si>
  <si>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</si>
  <si>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</si>
  <si>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</si>
  <si>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</si>
  <si>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</si>
  <si>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</si>
  <si>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</si>
  <si>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</si>
  <si>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</si>
  <si>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</si>
  <si>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</si>
  <si>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</si>
  <si>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</si>
  <si>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</si>
  <si>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</si>
  <si>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</si>
  <si>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</si>
  <si>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</si>
  <si>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</si>
  <si>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</si>
  <si>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</si>
  <si>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</si>
  <si>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</si>
  <si>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</si>
  <si>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</si>
  <si>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</si>
  <si>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</si>
  <si>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</si>
  <si>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</si>
  <si>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</si>
  <si>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</si>
  <si>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</si>
  <si>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</si>
  <si>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</si>
  <si>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</si>
  <si>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</si>
  <si>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</si>
  <si>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</si>
  <si>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</si>
  <si>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</si>
  <si>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</si>
  <si>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</si>
  <si>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</si>
  <si>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</si>
  <si>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</si>
  <si>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</si>
  <si>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</si>
  <si>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</si>
  <si>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</si>
  <si>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</si>
  <si>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</si>
  <si>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</si>
  <si>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</si>
  <si>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</si>
  <si>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</si>
  <si>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</si>
  <si>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</si>
  <si>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</si>
  <si>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</si>
  <si>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</si>
  <si>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</si>
  <si>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</si>
  <si>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</si>
  <si>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</si>
  <si>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</si>
  <si>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</si>
  <si>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</si>
  <si>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</si>
  <si>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</si>
  <si>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</si>
  <si>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</si>
  <si>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</si>
  <si>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</si>
  <si>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</si>
  <si>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</si>
  <si>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</si>
  <si>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</si>
  <si>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</si>
  <si>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</si>
  <si>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</si>
  <si>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</si>
  <si>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</si>
  <si>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</si>
  <si>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</si>
  <si>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</si>
  <si>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</si>
  <si>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</si>
  <si>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</si>
  <si>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</si>
  <si>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</si>
  <si>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</si>
  <si>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</si>
  <si>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</si>
  <si>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</si>
  <si>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</si>
  <si>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</si>
  <si>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</si>
  <si>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</si>
  <si>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</si>
  <si>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</si>
  <si>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</si>
  <si>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</si>
  <si>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</si>
  <si>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</si>
  <si>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</si>
  <si>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</si>
  <si>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</si>
  <si>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</si>
  <si>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</si>
  <si>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</si>
  <si>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</si>
  <si>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</si>
  <si>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</si>
  <si>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</si>
  <si>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</si>
  <si>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</si>
  <si>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</si>
  <si>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</si>
  <si>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</si>
  <si>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</si>
  <si>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</si>
  <si>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</si>
  <si>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0.57</t>
  </si>
  <si>
    <t>▲ 1.46</t>
  </si>
  <si>
    <t>▲ 0.22</t>
  </si>
  <si>
    <t>一般会計</t>
  </si>
  <si>
    <t>水道事業</t>
  </si>
  <si>
    <t>介護保険事業会計</t>
  </si>
  <si>
    <t>国民健康保険事業会計</t>
  </si>
  <si>
    <t>下水道事業</t>
  </si>
  <si>
    <t>後期高齢者医療会計</t>
  </si>
  <si>
    <t>その他会計（赤字）</t>
  </si>
  <si>
    <t>その他会計（黒字）</t>
  </si>
  <si>
    <t>H25末</t>
    <phoneticPr fontId="5"/>
  </si>
  <si>
    <t>H26末</t>
    <phoneticPr fontId="5"/>
  </si>
  <si>
    <t>H27末</t>
    <phoneticPr fontId="5"/>
  </si>
  <si>
    <t>H28末</t>
    <phoneticPr fontId="5"/>
  </si>
  <si>
    <t>H29末</t>
    <phoneticPr fontId="5"/>
  </si>
  <si>
    <t>武蔵野市開発公社</t>
    <rPh sb="0" eb="4">
      <t>ムサシノシ</t>
    </rPh>
    <rPh sb="4" eb="6">
      <t>カイハツ</t>
    </rPh>
    <rPh sb="6" eb="8">
      <t>コウシャ</t>
    </rPh>
    <phoneticPr fontId="2"/>
  </si>
  <si>
    <t>武蔵野市福祉公社</t>
    <rPh sb="0" eb="4">
      <t>ムサシノシ</t>
    </rPh>
    <rPh sb="4" eb="6">
      <t>フクシ</t>
    </rPh>
    <rPh sb="6" eb="8">
      <t>コウシャ</t>
    </rPh>
    <phoneticPr fontId="2"/>
  </si>
  <si>
    <t>武蔵野文化事業団</t>
    <rPh sb="0" eb="3">
      <t>ムサシノ</t>
    </rPh>
    <rPh sb="3" eb="5">
      <t>ブンカ</t>
    </rPh>
    <rPh sb="5" eb="8">
      <t>ジギョウダン</t>
    </rPh>
    <phoneticPr fontId="2"/>
  </si>
  <si>
    <t>武蔵野健康づくり事業団</t>
    <rPh sb="0" eb="3">
      <t>ムサシノ</t>
    </rPh>
    <rPh sb="3" eb="5">
      <t>ケンコウ</t>
    </rPh>
    <rPh sb="8" eb="11">
      <t>ジギョウダン</t>
    </rPh>
    <phoneticPr fontId="2"/>
  </si>
  <si>
    <t>武蔵野生涯学習振興事業団</t>
    <rPh sb="0" eb="3">
      <t>ムサシノ</t>
    </rPh>
    <rPh sb="3" eb="5">
      <t>ショウガイ</t>
    </rPh>
    <rPh sb="5" eb="7">
      <t>ガクシュウ</t>
    </rPh>
    <rPh sb="7" eb="9">
      <t>シンコウ</t>
    </rPh>
    <rPh sb="9" eb="12">
      <t>ジギョウダン</t>
    </rPh>
    <phoneticPr fontId="2"/>
  </si>
  <si>
    <t>武蔵野交流センター</t>
    <rPh sb="0" eb="3">
      <t>ムサシノ</t>
    </rPh>
    <rPh sb="3" eb="5">
      <t>コウリュウ</t>
    </rPh>
    <phoneticPr fontId="2"/>
  </si>
  <si>
    <t>武蔵野市土地開発公社</t>
    <rPh sb="0" eb="4">
      <t>ムサシノシ</t>
    </rPh>
    <rPh sb="4" eb="6">
      <t>トチ</t>
    </rPh>
    <rPh sb="6" eb="8">
      <t>カイハツ</t>
    </rPh>
    <rPh sb="8" eb="10">
      <t>コウシャ</t>
    </rPh>
    <phoneticPr fontId="2"/>
  </si>
  <si>
    <t>武蔵野市国際交流協会</t>
    <rPh sb="0" eb="4">
      <t>ムサシノシ</t>
    </rPh>
    <rPh sb="4" eb="6">
      <t>コクサイ</t>
    </rPh>
    <rPh sb="6" eb="8">
      <t>コウリュウ</t>
    </rPh>
    <rPh sb="8" eb="10">
      <t>キョウカイ</t>
    </rPh>
    <phoneticPr fontId="2"/>
  </si>
  <si>
    <t>武蔵野市子ども協会</t>
    <rPh sb="0" eb="4">
      <t>ムサシノシ</t>
    </rPh>
    <rPh sb="4" eb="5">
      <t>コ</t>
    </rPh>
    <rPh sb="7" eb="9">
      <t>キョウカイ</t>
    </rPh>
    <phoneticPr fontId="2"/>
  </si>
  <si>
    <t>武蔵野市給食・食育振興財団</t>
    <rPh sb="0" eb="4">
      <t>ムサシノシ</t>
    </rPh>
    <rPh sb="4" eb="6">
      <t>キュウショク</t>
    </rPh>
    <rPh sb="7" eb="9">
      <t>ショクイク</t>
    </rPh>
    <rPh sb="9" eb="11">
      <t>シンコウ</t>
    </rPh>
    <rPh sb="11" eb="13">
      <t>ザイダン</t>
    </rPh>
    <phoneticPr fontId="2"/>
  </si>
  <si>
    <t>○</t>
  </si>
  <si>
    <t>-</t>
    <phoneticPr fontId="2"/>
  </si>
  <si>
    <t>-</t>
    <phoneticPr fontId="2"/>
  </si>
  <si>
    <t>東京たま広域資源循環組合</t>
    <rPh sb="0" eb="2">
      <t>トウキョウ</t>
    </rPh>
    <rPh sb="4" eb="6">
      <t>コウイキ</t>
    </rPh>
    <rPh sb="6" eb="8">
      <t>シゲン</t>
    </rPh>
    <rPh sb="8" eb="10">
      <t>ジュンカン</t>
    </rPh>
    <rPh sb="10" eb="12">
      <t>クミアイ</t>
    </rPh>
    <phoneticPr fontId="2"/>
  </si>
  <si>
    <t>湖南衛生組合</t>
    <rPh sb="0" eb="2">
      <t>コナン</t>
    </rPh>
    <rPh sb="2" eb="4">
      <t>エイセイ</t>
    </rPh>
    <rPh sb="4" eb="6">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</si>
  <si>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</si>
  <si>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</si>
  <si>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東京都十一市競輪事業組合</t>
    <rPh sb="0" eb="3">
      <t>トウキョウト</t>
    </rPh>
    <rPh sb="3" eb="5">
      <t>ジュウイチ</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</si>
  <si>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</si>
  <si>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</si>
  <si>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</si>
  <si>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</si>
  <si>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公共施設整備基金</t>
    <rPh sb="0" eb="2">
      <t>コウキョウ</t>
    </rPh>
    <rPh sb="2" eb="4">
      <t>シセツ</t>
    </rPh>
    <rPh sb="4" eb="6">
      <t>セイビ</t>
    </rPh>
    <rPh sb="6" eb="8">
      <t>キキン</t>
    </rPh>
    <phoneticPr fontId="2"/>
  </si>
  <si>
    <t>高齢者住宅運営基金</t>
    <phoneticPr fontId="2"/>
  </si>
  <si>
    <t>公園緑化基金</t>
    <phoneticPr fontId="2"/>
  </si>
  <si>
    <t>吉祥寺まちづくり基金</t>
    <phoneticPr fontId="2"/>
  </si>
  <si>
    <t>学校施設整備基金</t>
    <rPh sb="0" eb="2">
      <t>ガッコウ</t>
    </rPh>
    <rPh sb="2" eb="4">
      <t>シセツ</t>
    </rPh>
    <rPh sb="4" eb="6">
      <t>セイビ</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</si>
  <si>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</si>
  <si>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</si>
  <si>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</si>
  <si>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基金の積立を積極的に行ってきた結果、将来負担比率はマイナスになっている。有形固定資産減価償却率についても類似団体内平均を大きく下回っており、財政の健全性を保ちながら適正に固定資産の維持管理を行ってきていると考えられる。今後は公共施設等総合管理計画に基づき、財政負担の低減や平準化を図りつつ、安全で時代のニーズに合った公共施設等の配置や維持管理を行う。</t>
    <rPh sb="0" eb="3">
      <t>チホウサイ</t>
    </rPh>
    <rPh sb="4" eb="6">
      <t>シンキ</t>
    </rPh>
    <rPh sb="6" eb="8">
      <t>ハッコウ</t>
    </rPh>
    <rPh sb="9" eb="11">
      <t>ヨクセイ</t>
    </rPh>
    <rPh sb="13" eb="15">
      <t>キキン</t>
    </rPh>
    <rPh sb="16" eb="18">
      <t>ツミタテ</t>
    </rPh>
    <rPh sb="19" eb="22">
      <t>セッキョクテキ</t>
    </rPh>
    <rPh sb="23" eb="24">
      <t>オコナ</t>
    </rPh>
    <rPh sb="28" eb="30">
      <t>ケッカ</t>
    </rPh>
    <rPh sb="31" eb="33">
      <t>ショウライ</t>
    </rPh>
    <rPh sb="33" eb="35">
      <t>フタン</t>
    </rPh>
    <rPh sb="35" eb="37">
      <t>ヒリツ</t>
    </rPh>
    <rPh sb="49" eb="51">
      <t>ユウケイ</t>
    </rPh>
    <rPh sb="51" eb="53">
      <t>コテイ</t>
    </rPh>
    <rPh sb="53" eb="55">
      <t>シサン</t>
    </rPh>
    <rPh sb="55" eb="57">
      <t>ゲンカ</t>
    </rPh>
    <rPh sb="57" eb="59">
      <t>ショウキャク</t>
    </rPh>
    <rPh sb="59" eb="60">
      <t>リツ</t>
    </rPh>
    <rPh sb="65" eb="67">
      <t>ルイジ</t>
    </rPh>
    <rPh sb="67" eb="69">
      <t>ダンタイ</t>
    </rPh>
    <rPh sb="69" eb="70">
      <t>ナイ</t>
    </rPh>
    <rPh sb="70" eb="72">
      <t>ヘイキン</t>
    </rPh>
    <rPh sb="73" eb="74">
      <t>オオ</t>
    </rPh>
    <rPh sb="76" eb="78">
      <t>シタマワ</t>
    </rPh>
    <rPh sb="83" eb="85">
      <t>ザイセイ</t>
    </rPh>
    <rPh sb="86" eb="89">
      <t>ケンゼンセイ</t>
    </rPh>
    <rPh sb="90" eb="91">
      <t>タモ</t>
    </rPh>
    <rPh sb="95" eb="97">
      <t>テキセイ</t>
    </rPh>
    <rPh sb="98" eb="100">
      <t>コテイ</t>
    </rPh>
    <rPh sb="100" eb="102">
      <t>シサン</t>
    </rPh>
    <rPh sb="103" eb="105">
      <t>イジ</t>
    </rPh>
    <rPh sb="105" eb="107">
      <t>カンリ</t>
    </rPh>
    <rPh sb="108" eb="109">
      <t>オコナ</t>
    </rPh>
    <rPh sb="116" eb="117">
      <t>カンガ</t>
    </rPh>
    <rPh sb="122" eb="124">
      <t>コンゴ</t>
    </rPh>
    <rPh sb="125" eb="127">
      <t>コウキョウ</t>
    </rPh>
    <rPh sb="127" eb="129">
      <t>シセツ</t>
    </rPh>
    <rPh sb="129" eb="130">
      <t>トウ</t>
    </rPh>
    <rPh sb="130" eb="132">
      <t>ソウゴウ</t>
    </rPh>
    <rPh sb="132" eb="134">
      <t>カンリ</t>
    </rPh>
    <rPh sb="134" eb="136">
      <t>ケイカク</t>
    </rPh>
    <rPh sb="137" eb="138">
      <t>モト</t>
    </rPh>
    <rPh sb="141" eb="143">
      <t>ザイセイ</t>
    </rPh>
    <rPh sb="143" eb="145">
      <t>フタン</t>
    </rPh>
    <rPh sb="146" eb="148">
      <t>テイゲン</t>
    </rPh>
    <rPh sb="149" eb="152">
      <t>ヘイジュンカ</t>
    </rPh>
    <rPh sb="153" eb="154">
      <t>ハカ</t>
    </rPh>
    <rPh sb="158" eb="160">
      <t>アンゼン</t>
    </rPh>
    <rPh sb="161" eb="163">
      <t>ジダイ</t>
    </rPh>
    <rPh sb="168" eb="169">
      <t>ア</t>
    </rPh>
    <rPh sb="171" eb="173">
      <t>コウキョウ</t>
    </rPh>
    <rPh sb="173" eb="175">
      <t>シセツ</t>
    </rPh>
    <rPh sb="175" eb="176">
      <t>トウ</t>
    </rPh>
    <rPh sb="177" eb="179">
      <t>ハイチ</t>
    </rPh>
    <rPh sb="180" eb="182">
      <t>イジ</t>
    </rPh>
    <rPh sb="182" eb="184">
      <t>カンリ</t>
    </rPh>
    <rPh sb="185" eb="186">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</si>
  <si>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</si>
  <si>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</si>
  <si>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</si>
  <si>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</si>
  <si>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</si>
  <si>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</si>
  <si>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低い水準にある。今後、老朽化した公共施設や都市基盤の更新に伴う地方債の新規発行が見込まれるが、引き続き計画的な事業執行により財政の健全性を維持していく。</t>
    <rPh sb="0" eb="2">
      <t>ショウライ</t>
    </rPh>
    <rPh sb="2" eb="4">
      <t>フタン</t>
    </rPh>
    <rPh sb="4" eb="6">
      <t>ヒリツ</t>
    </rPh>
    <rPh sb="7" eb="9">
      <t>ジッシツ</t>
    </rPh>
    <rPh sb="9" eb="12">
      <t>コウサイヒ</t>
    </rPh>
    <rPh sb="12" eb="14">
      <t>ヒリツ</t>
    </rPh>
    <rPh sb="17" eb="19">
      <t>ルイジ</t>
    </rPh>
    <rPh sb="19" eb="21">
      <t>ダンタイ</t>
    </rPh>
    <rPh sb="22" eb="24">
      <t>ヒカク</t>
    </rPh>
    <rPh sb="26" eb="27">
      <t>ヒク</t>
    </rPh>
    <rPh sb="28" eb="30">
      <t>スイジュン</t>
    </rPh>
    <rPh sb="34" eb="36">
      <t>コンゴ</t>
    </rPh>
    <rPh sb="37" eb="40">
      <t>ロウキュウカ</t>
    </rPh>
    <rPh sb="42" eb="44">
      <t>コウキョウ</t>
    </rPh>
    <rPh sb="44" eb="46">
      <t>シセツ</t>
    </rPh>
    <rPh sb="47" eb="49">
      <t>トシ</t>
    </rPh>
    <rPh sb="49" eb="51">
      <t>キバン</t>
    </rPh>
    <rPh sb="52" eb="54">
      <t>コウシン</t>
    </rPh>
    <rPh sb="55" eb="56">
      <t>トモナ</t>
    </rPh>
    <rPh sb="57" eb="60">
      <t>チホウサイ</t>
    </rPh>
    <rPh sb="61" eb="63">
      <t>シンキ</t>
    </rPh>
    <rPh sb="63" eb="65">
      <t>ハッコウ</t>
    </rPh>
    <rPh sb="66" eb="68">
      <t>ミコ</t>
    </rPh>
    <rPh sb="73" eb="74">
      <t>ヒ</t>
    </rPh>
    <rPh sb="75" eb="76">
      <t>ツヅ</t>
    </rPh>
    <rPh sb="77" eb="80">
      <t>ケイカクテキ</t>
    </rPh>
    <rPh sb="81" eb="83">
      <t>ジギョウ</t>
    </rPh>
    <rPh sb="83" eb="85">
      <t>シッコウ</t>
    </rPh>
    <rPh sb="88" eb="90">
      <t>ザイセイ</t>
    </rPh>
    <rPh sb="91" eb="94">
      <t>ケンゼンセイ</t>
    </rPh>
    <rPh sb="95" eb="97">
      <t>イジ</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</si>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</sst>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2" xfId="15" quotePrefix="1"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40879</c:v>
                </c:pt>
                <c:pt idx="3">
                  <c:v>42651</c:v>
                </c:pt>
                <c:pt idx="4">
                  <c:v>43226</c:v>
                </c:pt>
              </c:numCache>
            </c:numRef>
          </c:val>
          <c:smooth val="0"/>
          <c:extLst>
            <c:ext xmlns:c16="http://schemas.microsoft.com/office/drawing/2014/chart" uri="{C3380CC4-5D6E-409C-BE32-E72D297353CC}">
              <c16:uniqueId val="{00000000-6A42-4733-A7C8-B03ACDEFC9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57961</c:v>
                </c:pt>
                <c:pt idx="1">
                  <c:v>75391</c:v>
                </c:pt>
                <c:pt idx="2">
                  <c:v>87953</c:v>
                </c:pt>
                <c:pt idx="3">
                  <c:v>51950</c:v>
                </c:pt>
                <c:pt idx="4">
                  <c:v>47328</c:v>
                </c:pt>
              </c:numCache>
            </c:numRef>
          </c:val>
          <c:smooth val="0"/>
          <c:extLst>
            <c:ext xmlns:c16="http://schemas.microsoft.com/office/drawing/2014/chart" uri="{C3380CC4-5D6E-409C-BE32-E72D297353CC}">
              <c16:uniqueId val="{00000001-6A42-4733-A7C8-B03ACDEFC9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5.71</c:v>
                </c:pt>
                <c:pt idx="1">
                  <c:v>7.3</c:v>
                </c:pt>
                <c:pt idx="2">
                  <c:v>5.5</c:v>
                </c:pt>
                <c:pt idx="3">
                  <c:v>6.89</c:v>
                </c:pt>
                <c:pt idx="4">
                  <c:v>6.63</c:v>
                </c:pt>
              </c:numCache>
            </c:numRef>
          </c:val>
          <c:extLst>
            <c:ext xmlns:c16="http://schemas.microsoft.com/office/drawing/2014/chart" uri="{C3380CC4-5D6E-409C-BE32-E72D297353CC}">
              <c16:uniqueId val="{00000000-829D-460A-BED1-4BF4C4A10F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15.88</c:v>
                </c:pt>
                <c:pt idx="1">
                  <c:v>15.29</c:v>
                </c:pt>
                <c:pt idx="2">
                  <c:v>14.61</c:v>
                </c:pt>
                <c:pt idx="3">
                  <c:v>14.69</c:v>
                </c:pt>
                <c:pt idx="4">
                  <c:v>14.63</c:v>
                </c:pt>
              </c:numCache>
            </c:numRef>
          </c:val>
          <c:extLst>
            <c:ext xmlns:c16="http://schemas.microsoft.com/office/drawing/2014/chart" uri="{C3380CC4-5D6E-409C-BE32-E72D297353CC}">
              <c16:uniqueId val="{00000001-829D-460A-BED1-4BF4C4A10F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-0.56999999999999995</c:v>
                </c:pt>
                <c:pt idx="1">
                  <c:v>1.81</c:v>
                </c:pt>
                <c:pt idx="2">
                  <c:v>-1.46</c:v>
                </c:pt>
                <c:pt idx="3">
                  <c:v>1.36</c:v>
                </c:pt>
                <c:pt idx="4">
                  <c:v>-0.22</c:v>
                </c:pt>
              </c:numCache>
            </c:numRef>
          </c:val>
          <c:smooth val="0"/>
          <c:extLst>
            <c:ext xmlns:c16="http://schemas.microsoft.com/office/drawing/2014/chart" uri="{C3380CC4-5D6E-409C-BE32-E72D297353CC}">
              <c16:uniqueId val="{00000002-829D-460A-BED1-4BF4C4A10F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AC9-4EDD-A6A9-70041B93E6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C9-4EDD-A6A9-70041B93E6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AC9-4EDD-A6A9-70041B93E6B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AC9-4EDD-A6A9-70041B93E6B9}"/>
            </c:ext>
          </c:extLst>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0.02</c:v>
                </c:pt>
                <c:pt idx="4">
                  <c:v>#N/A</c:v>
                </c:pt>
                <c:pt idx="5">
                  <c:v>0.23</c:v>
                </c:pt>
                <c:pt idx="6">
                  <c:v>#N/A</c:v>
                </c:pt>
                <c:pt idx="7">
                  <c:v>0.01</c:v>
                </c:pt>
                <c:pt idx="8">
                  <c:v>#N/A</c:v>
                </c:pt>
                <c:pt idx="9">
                  <c:v>0.02</c:v>
                </c:pt>
              </c:numCache>
            </c:numRef>
          </c:val>
          <c:extLst>
            <c:ext xmlns:c16="http://schemas.microsoft.com/office/drawing/2014/chart" uri="{C3380CC4-5D6E-409C-BE32-E72D297353CC}">
              <c16:uniqueId val="{00000004-9AC9-4EDD-A6A9-70041B93E6B9}"/>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0.43</c:v>
                </c:pt>
                <c:pt idx="2">
                  <c:v>#N/A</c:v>
                </c:pt>
                <c:pt idx="3">
                  <c:v>0.18</c:v>
                </c:pt>
                <c:pt idx="4">
                  <c:v>#N/A</c:v>
                </c:pt>
                <c:pt idx="5">
                  <c:v>0.02</c:v>
                </c:pt>
                <c:pt idx="6">
                  <c:v>#N/A</c:v>
                </c:pt>
                <c:pt idx="7">
                  <c:v>0.01</c:v>
                </c:pt>
                <c:pt idx="8">
                  <c:v>#N/A</c:v>
                </c:pt>
                <c:pt idx="9">
                  <c:v>0.12</c:v>
                </c:pt>
              </c:numCache>
            </c:numRef>
          </c:val>
          <c:extLst>
            <c:ext xmlns:c16="http://schemas.microsoft.com/office/drawing/2014/chart" uri="{C3380CC4-5D6E-409C-BE32-E72D297353CC}">
              <c16:uniqueId val="{00000005-9AC9-4EDD-A6A9-70041B93E6B9}"/>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0.4</c:v>
                </c:pt>
                <c:pt idx="4">
                  <c:v>#N/A</c:v>
                </c:pt>
                <c:pt idx="5">
                  <c:v>0.38</c:v>
                </c:pt>
                <c:pt idx="6">
                  <c:v>#N/A</c:v>
                </c:pt>
                <c:pt idx="7">
                  <c:v>0.53</c:v>
                </c:pt>
                <c:pt idx="8">
                  <c:v>#N/A</c:v>
                </c:pt>
                <c:pt idx="9">
                  <c:v>0.27</c:v>
                </c:pt>
              </c:numCache>
            </c:numRef>
          </c:val>
          <c:extLst>
            <c:ext xmlns:c16="http://schemas.microsoft.com/office/drawing/2014/chart" uri="{C3380CC4-5D6E-409C-BE32-E72D297353CC}">
              <c16:uniqueId val="{00000006-9AC9-4EDD-A6A9-70041B93E6B9}"/>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0.89</c:v>
                </c:pt>
                <c:pt idx="2">
                  <c:v>#N/A</c:v>
                </c:pt>
                <c:pt idx="3">
                  <c:v>0.61</c:v>
                </c:pt>
                <c:pt idx="4">
                  <c:v>#N/A</c:v>
                </c:pt>
                <c:pt idx="5">
                  <c:v>0.46</c:v>
                </c:pt>
                <c:pt idx="6">
                  <c:v>#N/A</c:v>
                </c:pt>
                <c:pt idx="7">
                  <c:v>0.87</c:v>
                </c:pt>
                <c:pt idx="8">
                  <c:v>#N/A</c:v>
                </c:pt>
                <c:pt idx="9">
                  <c:v>0.88</c:v>
                </c:pt>
              </c:numCache>
            </c:numRef>
          </c:val>
          <c:extLst>
            <c:ext xmlns:c16="http://schemas.microsoft.com/office/drawing/2014/chart" uri="{C3380CC4-5D6E-409C-BE32-E72D297353CC}">
              <c16:uniqueId val="{00000007-9AC9-4EDD-A6A9-70041B93E6B9}"/>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3.59</c:v>
                </c:pt>
                <c:pt idx="2">
                  <c:v>#N/A</c:v>
                </c:pt>
                <c:pt idx="3">
                  <c:v>3.66</c:v>
                </c:pt>
                <c:pt idx="4">
                  <c:v>#N/A</c:v>
                </c:pt>
                <c:pt idx="5">
                  <c:v>3.64</c:v>
                </c:pt>
                <c:pt idx="6">
                  <c:v>#N/A</c:v>
                </c:pt>
                <c:pt idx="7">
                  <c:v>4.09</c:v>
                </c:pt>
                <c:pt idx="8">
                  <c:v>#N/A</c:v>
                </c:pt>
                <c:pt idx="9">
                  <c:v>3.99</c:v>
                </c:pt>
              </c:numCache>
            </c:numRef>
          </c:val>
          <c:extLst>
            <c:ext xmlns:c16="http://schemas.microsoft.com/office/drawing/2014/chart" uri="{C3380CC4-5D6E-409C-BE32-E72D297353CC}">
              <c16:uniqueId val="{00000008-9AC9-4EDD-A6A9-70041B93E6B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5.71</c:v>
                </c:pt>
                <c:pt idx="2">
                  <c:v>#N/A</c:v>
                </c:pt>
                <c:pt idx="3">
                  <c:v>7.29</c:v>
                </c:pt>
                <c:pt idx="4">
                  <c:v>#N/A</c:v>
                </c:pt>
                <c:pt idx="5">
                  <c:v>5.5</c:v>
                </c:pt>
                <c:pt idx="6">
                  <c:v>#N/A</c:v>
                </c:pt>
                <c:pt idx="7">
                  <c:v>6.88</c:v>
                </c:pt>
                <c:pt idx="8">
                  <c:v>#N/A</c:v>
                </c:pt>
                <c:pt idx="9">
                  <c:v>6.63</c:v>
                </c:pt>
              </c:numCache>
            </c:numRef>
          </c:val>
          <c:extLst>
            <c:ext xmlns:c16="http://schemas.microsoft.com/office/drawing/2014/chart" uri="{C3380CC4-5D6E-409C-BE32-E72D297353CC}">
              <c16:uniqueId val="{00000009-9AC9-4EDD-A6A9-70041B93E6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4030</c:v>
                </c:pt>
                <c:pt idx="5">
                  <c:v>3832</c:v>
                </c:pt>
                <c:pt idx="8">
                  <c:v>3277</c:v>
                </c:pt>
                <c:pt idx="11">
                  <c:v>3458</c:v>
                </c:pt>
                <c:pt idx="14">
                  <c:v>4066</c:v>
                </c:pt>
              </c:numCache>
            </c:numRef>
          </c:val>
          <c:extLst>
            <c:ext xmlns:c16="http://schemas.microsoft.com/office/drawing/2014/chart" uri="{C3380CC4-5D6E-409C-BE32-E72D297353CC}">
              <c16:uniqueId val="{00000000-5BED-4F7D-92FA-A292765956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ED-4F7D-92FA-A292765956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738</c:v>
                </c:pt>
                <c:pt idx="3">
                  <c:v>1484</c:v>
                </c:pt>
                <c:pt idx="6">
                  <c:v>562</c:v>
                </c:pt>
                <c:pt idx="9">
                  <c:v>1013</c:v>
                </c:pt>
                <c:pt idx="12">
                  <c:v>2118</c:v>
                </c:pt>
              </c:numCache>
            </c:numRef>
          </c:val>
          <c:extLst>
            <c:ext xmlns:c16="http://schemas.microsoft.com/office/drawing/2014/chart" uri="{C3380CC4-5D6E-409C-BE32-E72D297353CC}">
              <c16:uniqueId val="{00000002-5BED-4F7D-92FA-A292765956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77</c:v>
                </c:pt>
                <c:pt idx="3">
                  <c:v>75</c:v>
                </c:pt>
                <c:pt idx="6">
                  <c:v>71</c:v>
                </c:pt>
                <c:pt idx="9">
                  <c:v>65</c:v>
                </c:pt>
                <c:pt idx="12">
                  <c:v>55</c:v>
                </c:pt>
              </c:numCache>
            </c:numRef>
          </c:val>
          <c:extLst>
            <c:ext xmlns:c16="http://schemas.microsoft.com/office/drawing/2014/chart" uri="{C3380CC4-5D6E-409C-BE32-E72D297353CC}">
              <c16:uniqueId val="{00000003-5BED-4F7D-92FA-A292765956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211</c:v>
                </c:pt>
                <c:pt idx="3">
                  <c:v>219</c:v>
                </c:pt>
                <c:pt idx="6">
                  <c:v>237</c:v>
                </c:pt>
                <c:pt idx="9">
                  <c:v>241</c:v>
                </c:pt>
                <c:pt idx="12">
                  <c:v>265</c:v>
                </c:pt>
              </c:numCache>
            </c:numRef>
          </c:val>
          <c:extLst>
            <c:ext xmlns:c16="http://schemas.microsoft.com/office/drawing/2014/chart" uri="{C3380CC4-5D6E-409C-BE32-E72D297353CC}">
              <c16:uniqueId val="{00000004-5BED-4F7D-92FA-A292765956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ED-4F7D-92FA-A292765956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ED-4F7D-92FA-A292765956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2450</c:v>
                </c:pt>
                <c:pt idx="3">
                  <c:v>1924</c:v>
                </c:pt>
                <c:pt idx="6">
                  <c:v>1897</c:v>
                </c:pt>
                <c:pt idx="9">
                  <c:v>1856</c:v>
                </c:pt>
                <c:pt idx="12">
                  <c:v>1844</c:v>
                </c:pt>
              </c:numCache>
            </c:numRef>
          </c:val>
          <c:extLst>
            <c:ext xmlns:c16="http://schemas.microsoft.com/office/drawing/2014/chart" uri="{C3380CC4-5D6E-409C-BE32-E72D297353CC}">
              <c16:uniqueId val="{00000007-5BED-4F7D-92FA-A292765956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-554</c:v>
                </c:pt>
                <c:pt idx="2">
                  <c:v>#N/A</c:v>
                </c:pt>
                <c:pt idx="3">
                  <c:v>#N/A</c:v>
                </c:pt>
                <c:pt idx="4">
                  <c:v>-130</c:v>
                </c:pt>
                <c:pt idx="5">
                  <c:v>#N/A</c:v>
                </c:pt>
                <c:pt idx="6">
                  <c:v>#N/A</c:v>
                </c:pt>
                <c:pt idx="7">
                  <c:v>-510</c:v>
                </c:pt>
                <c:pt idx="8">
                  <c:v>#N/A</c:v>
                </c:pt>
                <c:pt idx="9">
                  <c:v>#N/A</c:v>
                </c:pt>
                <c:pt idx="10">
                  <c:v>-283</c:v>
                </c:pt>
                <c:pt idx="11">
                  <c:v>#N/A</c:v>
                </c:pt>
                <c:pt idx="12">
                  <c:v>#N/A</c:v>
                </c:pt>
                <c:pt idx="13">
                  <c:v>216</c:v>
                </c:pt>
                <c:pt idx="14">
                  <c:v>#N/A</c:v>
                </c:pt>
              </c:numCache>
            </c:numRef>
          </c:val>
          <c:smooth val="0"/>
          <c:extLst>
            <c:ext xmlns:c16="http://schemas.microsoft.com/office/drawing/2014/chart" uri="{C3380CC4-5D6E-409C-BE32-E72D297353CC}">
              <c16:uniqueId val="{00000008-5BED-4F7D-92FA-A292765956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20553</c:v>
                </c:pt>
                <c:pt idx="5">
                  <c:v>19044</c:v>
                </c:pt>
                <c:pt idx="8">
                  <c:v>17810</c:v>
                </c:pt>
                <c:pt idx="11">
                  <c:v>15795</c:v>
                </c:pt>
                <c:pt idx="14">
                  <c:v>13996</c:v>
                </c:pt>
              </c:numCache>
            </c:numRef>
          </c:val>
          <c:extLst>
            <c:ext xmlns:c16="http://schemas.microsoft.com/office/drawing/2014/chart" uri="{C3380CC4-5D6E-409C-BE32-E72D297353CC}">
              <c16:uniqueId val="{00000000-FDF4-462E-9EB0-3E38AA7A39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13206</c:v>
                </c:pt>
                <c:pt idx="5">
                  <c:v>9382</c:v>
                </c:pt>
                <c:pt idx="8">
                  <c:v>10481</c:v>
                </c:pt>
                <c:pt idx="11">
                  <c:v>11451</c:v>
                </c:pt>
                <c:pt idx="14">
                  <c:v>10200</c:v>
                </c:pt>
              </c:numCache>
            </c:numRef>
          </c:val>
          <c:extLst>
            <c:ext xmlns:c16="http://schemas.microsoft.com/office/drawing/2014/chart" uri="{C3380CC4-5D6E-409C-BE32-E72D297353CC}">
              <c16:uniqueId val="{00000001-FDF4-462E-9EB0-3E38AA7A39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36163</c:v>
                </c:pt>
                <c:pt idx="5">
                  <c:v>38314</c:v>
                </c:pt>
                <c:pt idx="8">
                  <c:v>39324</c:v>
                </c:pt>
                <c:pt idx="11">
                  <c:v>41415</c:v>
                </c:pt>
                <c:pt idx="14">
                  <c:v>43243</c:v>
                </c:pt>
              </c:numCache>
            </c:numRef>
          </c:val>
          <c:extLst>
            <c:ext xmlns:c16="http://schemas.microsoft.com/office/drawing/2014/chart" uri="{C3380CC4-5D6E-409C-BE32-E72D297353CC}">
              <c16:uniqueId val="{00000002-FDF4-462E-9EB0-3E38AA7A39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F4-462E-9EB0-3E38AA7A39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F4-462E-9EB0-3E38AA7A39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244</c:v>
                </c:pt>
                <c:pt idx="12">
                  <c:v>0</c:v>
                </c:pt>
              </c:numCache>
            </c:numRef>
          </c:val>
          <c:extLst>
            <c:ext xmlns:c16="http://schemas.microsoft.com/office/drawing/2014/chart" uri="{C3380CC4-5D6E-409C-BE32-E72D297353CC}">
              <c16:uniqueId val="{00000005-FDF4-462E-9EB0-3E38AA7A39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8036</c:v>
                </c:pt>
                <c:pt idx="3">
                  <c:v>7452</c:v>
                </c:pt>
                <c:pt idx="6">
                  <c:v>7369</c:v>
                </c:pt>
                <c:pt idx="9">
                  <c:v>7354</c:v>
                </c:pt>
                <c:pt idx="12">
                  <c:v>7015</c:v>
                </c:pt>
              </c:numCache>
            </c:numRef>
          </c:val>
          <c:extLst>
            <c:ext xmlns:c16="http://schemas.microsoft.com/office/drawing/2014/chart" uri="{C3380CC4-5D6E-409C-BE32-E72D297353CC}">
              <c16:uniqueId val="{00000006-FDF4-462E-9EB0-3E38AA7A39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368</c:v>
                </c:pt>
                <c:pt idx="3">
                  <c:v>285</c:v>
                </c:pt>
                <c:pt idx="6">
                  <c:v>202</c:v>
                </c:pt>
                <c:pt idx="9">
                  <c:v>141</c:v>
                </c:pt>
                <c:pt idx="12">
                  <c:v>83</c:v>
                </c:pt>
              </c:numCache>
            </c:numRef>
          </c:val>
          <c:extLst>
            <c:ext xmlns:c16="http://schemas.microsoft.com/office/drawing/2014/chart" uri="{C3380CC4-5D6E-409C-BE32-E72D297353CC}">
              <c16:uniqueId val="{00000007-FDF4-462E-9EB0-3E38AA7A39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5731</c:v>
                </c:pt>
                <c:pt idx="3">
                  <c:v>5817</c:v>
                </c:pt>
                <c:pt idx="6">
                  <c:v>6003</c:v>
                </c:pt>
                <c:pt idx="9">
                  <c:v>6028</c:v>
                </c:pt>
                <c:pt idx="12">
                  <c:v>6161</c:v>
                </c:pt>
              </c:numCache>
            </c:numRef>
          </c:val>
          <c:extLst>
            <c:ext xmlns:c16="http://schemas.microsoft.com/office/drawing/2014/chart" uri="{C3380CC4-5D6E-409C-BE32-E72D297353CC}">
              <c16:uniqueId val="{00000008-FDF4-462E-9EB0-3E38AA7A39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11018</c:v>
                </c:pt>
                <c:pt idx="3">
                  <c:v>8960</c:v>
                </c:pt>
                <c:pt idx="6">
                  <c:v>8906</c:v>
                </c:pt>
                <c:pt idx="9">
                  <c:v>7844</c:v>
                </c:pt>
                <c:pt idx="12">
                  <c:v>6413</c:v>
                </c:pt>
              </c:numCache>
            </c:numRef>
          </c:val>
          <c:extLst>
            <c:ext xmlns:c16="http://schemas.microsoft.com/office/drawing/2014/chart" uri="{C3380CC4-5D6E-409C-BE32-E72D297353CC}">
              <c16:uniqueId val="{00000009-FDF4-462E-9EB0-3E38AA7A39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18180</c:v>
                </c:pt>
                <c:pt idx="3">
                  <c:v>17235</c:v>
                </c:pt>
                <c:pt idx="6">
                  <c:v>17245</c:v>
                </c:pt>
                <c:pt idx="9">
                  <c:v>15900</c:v>
                </c:pt>
                <c:pt idx="12">
                  <c:v>14285</c:v>
                </c:pt>
              </c:numCache>
            </c:numRef>
          </c:val>
          <c:extLst>
            <c:ext xmlns:c16="http://schemas.microsoft.com/office/drawing/2014/chart" uri="{C3380CC4-5D6E-409C-BE32-E72D297353CC}">
              <c16:uniqueId val="{0000000A-FDF4-462E-9EB0-3E38AA7A39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F4-462E-9EB0-3E38AA7A39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6101</c:v>
                </c:pt>
                <c:pt idx="1">
                  <c:v>6102</c:v>
                </c:pt>
                <c:pt idx="2">
                  <c:v>6104</c:v>
                </c:pt>
              </c:numCache>
            </c:numRef>
          </c:val>
          <c:extLst>
            <c:ext xmlns:c16="http://schemas.microsoft.com/office/drawing/2014/chart" uri="{C3380CC4-5D6E-409C-BE32-E72D297353CC}">
              <c16:uniqueId val="{00000000-3CFC-49F5-B3E3-8B419BFFFC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CFC-49F5-B3E3-8B419BFFFC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33223</c:v>
                </c:pt>
                <c:pt idx="1">
                  <c:v>35313</c:v>
                </c:pt>
                <c:pt idx="2">
                  <c:v>37139</c:v>
                </c:pt>
              </c:numCache>
            </c:numRef>
          </c:val>
          <c:extLst>
            <c:ext xmlns:c16="http://schemas.microsoft.com/office/drawing/2014/chart" uri="{C3380CC4-5D6E-409C-BE32-E72D297353CC}">
              <c16:uniqueId val="{00000002-3CFC-49F5-B3E3-8B419BFFFC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{B8F9296A-3408-4731-A943-F372E5490F96}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7EE-443E-B5D4-5EA3BC2158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{380CAF1C-D94C-463B-A9C8-7ABA39DF8766}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EE-443E-B5D4-5EA3BC2158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{54038DB6-7655-4479-9D39-CA1836AF735B}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EE-443E-B5D4-5EA3BC2158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{18B63AB8-B93B-481A-BD0B-6CCF76E87390}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EE-443E-B5D4-5EA3BC2158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{66A88B29-1D4C-4AD2-866D-A43D0BF48210}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EE-443E-B5D4-5EA3BC21589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{3A631097-AAC2-4B8D-945D-5D3CA64464DF}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7EE-443E-B5D4-5EA3BC21589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{0569535D-22B4-4637-A74A-5F4DED315DAA}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7EE-443E-B5D4-5EA3BC21589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{D684DE34-8A41-4A8A-8BD1-1D8A222CF9F9}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7EE-443E-B5D4-5EA3BC21589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{ADF3480F-9948-43FB-AE43-ED6DA6B7FD78}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7EE-443E-B5D4-5EA3BC2158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c:v>
                </c:pt>
                <c:pt idx="16">
                  <c:v>53.1</c:v>
                </c:pt>
                <c:pt idx="24">
                  <c:v>52.5</c:v>
                </c:pt>
                <c:pt idx="32">
                  <c:v>54.1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7EE-443E-B5D4-5EA3BC2158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{F29711D6-0AFC-49DC-968E-65D976F9DA81}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7EE-443E-B5D4-5EA3BC2158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{4084572A-F7D1-4426-B6F5-31A9E334A9C2}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EE-443E-B5D4-5EA3BC2158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{48C795F2-11AA-4BFA-9423-368157162934}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EE-443E-B5D4-5EA3BC2158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{2F05E211-9C95-4FE1-8604-21B3AA01F539}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EE-443E-B5D4-5EA3BC2158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{C7F0D8E3-99C8-4C3E-A1BC-B5DAFC3DB038}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EE-443E-B5D4-5EA3BC21589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{4D0904AF-C4EC-4B7E-A7CE-137A00D42F5D}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7EE-443E-B5D4-5EA3BC21589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{6DE9D9A8-5C2D-48B5-9F8A-9F8A1CF68862}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7EE-443E-B5D4-5EA3BC21589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{D82AE204-1C9C-498C-A234-3AD60F107D3B}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7EE-443E-B5D4-5EA3BC21589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{34CF16FD-E873-43E3-B2E9-0C3F06D28D79}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7EE-443E-B5D4-5EA3BC2158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60.1</c:v>
                </c:pt>
                <c:pt idx="24">
                  <c:v>61.2</c:v>
                </c:pt>
                <c:pt idx="32">
                  <c:v>61.7</c:v>
                </c:pt>
              </c:numCache>
            </c:numRef>
          </c:xVal>
          <c:yVal>
            <c:numRef>
              <c:f>公会計指標分析・財政指標組合せ分析表!$BP$55:$DC$55</c:f>
              <c:numCache>
                <c:formatCode>#,##0.0;"▲ "#,##0.0</c:formatCode>
                <c:ptCount val="40"/>
                <c:pt idx="8">
                  <c:v>34.9</c:v>
                </c:pt>
                <c:pt idx="16">
                  <c:v>15</c:v>
                </c:pt>
                <c:pt idx="24">
                  <c:v>12.2</c:v>
                </c:pt>
                <c:pt idx="32">
                  <c:v>5</c:v>
                </c:pt>
              </c:numCache>
            </c:numRef>
          </c:yVal>
          <c:smooth val="0"/>
          <c:extLst>
            <c:ext xmlns:c16="http://schemas.microsoft.com/office/drawing/2014/chart" uri="{C3380CC4-5D6E-409C-BE32-E72D297353CC}">
              <c16:uniqueId val="{00000013-E7EE-443E-B5D4-5EA3BC21589B}"/>
            </c:ext>
          </c:extLst>
        </c:ser>
        <c:dLbls>
          <c:showLegendKey val="0"/>
          <c:showVal val="1"/>
          <c:showCatName val="0"/>
          <c:showSerName val="0"/>
          <c:showPercent val="0"/>
          <c:showBubbleSize val="0"/>
        </c:dLbls>
        <c:axId val="46179840"/>
        <c:axId val="46181760"/>
      </c:scatterChart>
      <c:valAx>
        <c:axId val="46179840"/>
        <c:scaling>
          <c:orientation val="minMax"/>
          <c:max val="61.9"/>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{F6B11934-1F77-4210-8836-698ECF6D7F15}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3C5-42D0-9131-9F17966E40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{9A75993F-46CB-449A-B1FD-9A15A0947A95}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C5-42D0-9131-9F17966E40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{62D646A0-5649-466E-9891-7E6F3B7C2CE5}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C5-42D0-9131-9F17966E40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{9C006CFB-46D9-4569-AFC7-8EE1F7C9D119}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C5-42D0-9131-9F17966E40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{D6A7F1B7-5850-4491-87F4-981EBFAE15B6}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C5-42D0-9131-9F17966E409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{BB471FBA-4E5B-4420-B39E-840078C5B53E}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3C5-42D0-9131-9F17966E409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{9D1FC09A-986F-4D6E-99DF-34D49F98EE36}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3C5-42D0-9131-9F17966E409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{ADAE9156-C3C3-4A66-8419-813E02D7A7AD}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3C5-42D0-9131-9F17966E409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{8D6D43CB-3496-49BD-849F-6350A58DF0F6}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3C5-42D0-9131-9F17966E40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-0.8</c:v>
                </c:pt>
                <c:pt idx="16">
                  <c:v>-1</c:v>
                </c:pt>
                <c:pt idx="24">
                  <c:v>-0.7</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3C5-42D0-9131-9F17966E40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917608023415027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{ADC884F4-9100-4DA8-BAAE-05D73424927C}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3C5-42D0-9131-9F17966E40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{E3CA4DF6-866A-4BDE-9A1B-0C5C5592B764}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C5-42D0-9131-9F17966E40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{C038E4A4-501E-4672-A58A-E8E2C3367BB1}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C5-42D0-9131-9F17966E40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{6D2DB904-7D7E-412D-98C5-BBD576AFDF3B}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C5-42D0-9131-9F17966E40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{2E622D45-A777-4A9F-9CE4-C9D96193EDFB}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C5-42D0-9131-9F17966E4093}"/>
                </c:ext>
              </c:extLst>
            </c:dLbl>
            <c:dLbl>
              <c:idx val="8"/>
              <c:layout>
                <c:manualLayout>
                  <c:x val="-3.1478375214806238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{88110074-F157-4D51-96AB-A38E39FAA0F1}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3C5-42D0-9131-9F17966E409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{A92B6120-20C1-486E-84C7-BA8243F81A2A}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3C5-42D0-9131-9F17966E409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{BB175561-CEC2-47AA-9E8F-DFB943ED4633}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3C5-42D0-9131-9F17966E409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{459F71F6-3FAF-4684-823A-61C28A87162B}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3C5-42D0-9131-9F17966E40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5</c:v>
                </c:pt>
                <c:pt idx="24">
                  <c:v>4.8</c:v>
                </c:pt>
                <c:pt idx="32">
                  <c:v>4.5</c:v>
                </c:pt>
              </c:numCache>
            </c:numRef>
          </c:xVal>
          <c:yVal>
            <c:numRef>
              <c:f>公会計指標分析・財政指標組合せ分析表!$BP$77:$DC$77</c:f>
              <c:numCache>
                <c:formatCode>#,##0.0;"▲ "#,##0.0</c:formatCode>
                <c:ptCount val="40"/>
                <c:pt idx="0">
                  <c:v>33.799999999999997</c:v>
                </c:pt>
                <c:pt idx="8">
                  <c:v>34.9</c:v>
                </c:pt>
                <c:pt idx="16">
                  <c:v>15</c:v>
                </c:pt>
                <c:pt idx="24">
                  <c:v>12.2</c:v>
                </c:pt>
                <c:pt idx="32">
                  <c:v>5</c:v>
                </c:pt>
              </c:numCache>
            </c:numRef>
          </c:yVal>
          <c:smooth val="0"/>
          <c:extLst>
            <c:ext xmlns:c16="http://schemas.microsoft.com/office/drawing/2014/chart" uri="{C3380CC4-5D6E-409C-BE32-E72D297353CC}">
              <c16:uniqueId val="{00000013-C3C5-42D0-9131-9F17966E4093}"/>
            </c:ext>
          </c:extLst>
        </c:ser>
        <c:dLbls>
          <c:showLegendKey val="0"/>
          <c:showVal val="1"/>
          <c:showCatName val="0"/>
          <c:showSerName val="0"/>
          <c:showPercent val="0"/>
          <c:showBubbleSize val="0"/>
        </c:dLbls>
        <c:axId val="84219776"/>
        <c:axId val="84234240"/>
      </c:scatterChart>
      <c:valAx>
        <c:axId val="84219776"/>
        <c:scaling>
          <c:orientation val="minMax"/>
          <c:max val="7.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百万円増となった。主な要因は土地開発公社からの土地の買戻しなどの債務負担行為に基づく支出額の増が挙げられる。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(A)-(B)</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である実質公債費比率の分子はプラスとなったが、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要因となった土地開発公社からの買戻しは一時的なものであり、事業の進捗によって増減すると思われる。一方で、学校施設の老朽化による更新や下水道・公共施設などの大規模改修・更新による起債により元利償還金については増加すると見込んでおり、引き続き特定財源の確保や適正な起債など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減債基金の積立ては行っていない。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うち、一般会計等に係る地方債現在高は償還元金より新規借入額が少なかったため減となり、債務負担行為に基づく支出予定額は市による土地の買戻しの影響で土地開発公社の所有する土地の取得価額合計が減少したため減となった。組合等負担等見込額は東京たま広域資源循環組合の地方債現在高が減少したため減となり、退職手当負担見込額は職員数の減による退職手当支給予定額の減少により減となった。結果として、将来負担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うち、充当可能基金については着実な積立てにより増となったが、充当可能特定歳入については地方債の償還額等に充当可能な国庫支出金や都市計画税収の減により減となり、基準財政需要額算入見込額についても減となったため、前年度比では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以上のことから、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(A)-(B)</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である将来負担比率の分子は、前年度に比べてマイナスとなった（△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東京都武蔵野市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武蔵野クリーンセンター建設工事に伴い「公共施設整備基金」を１億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万円、小中学校校舎等改修工事に伴い「学校施設整備基金」を１億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万円取り崩した一方、歳計剰余金などを「公共施設整備基金」に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万円、「学校施設整備基金」に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万円を積み立てたこと等により、基金全体としては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短期的には「公共施設整備基金」や「学校施設整備基金」への積立てにより増加していく予定だが、公共施設・学校施設の更新も控えており、中長期的には減少傾向が見込まれる。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公共施設整備基金：都市計画施設、福祉施設、その他長期計画に定める公共施設の整備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学校施設整備基金：市立小学校、中学校、その他学校施設の整備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公園緑化基金：公園用地の確保並びにみどりの保護、育成及び緑化推進事業</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吉祥寺まちづくり基金：長期計画に定める吉祥寺圏の整備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高齢者住宅運営基金：高齢者用に配慮された民間アパートを借り上げ、住宅に困窮する高齢者に供給する高齢者向け民間アパート借上事業</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公共施設整備基金：武蔵野クリーンセンター建設事業の財源として１億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万円を充当した一方で、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万円を積み立てたことにより増加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学校施設整備基金：小・中学校校舎等改修工事に１億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万円を充当した一方で、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万円を積み立てたことにより増加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公園緑化基金：公園新増設やリニューアル、長寿命化などの公園等建設事業に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万円を充当した一方で、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吉祥寺まちづくり基金：都市計画道路３・３・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号線南口駅前広場事業に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万円を充当した一方で、１億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公共施設整備基金・学校施設整備基金：公共施設や学校施設の更新に備え、当面は歳計剰余金を積立て予定</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公園緑化基金：公園用地の確保並びにみどりの保護、育成及び緑化推進事業のため、概ね現在の残高を維持していく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吉祥寺まちづくり基金：吉祥寺駅南口駅前広場事業費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億円を目標に積立て予定</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高齢者住宅運営基金：高齢者向け民間アパート借上事業のため、概ね現在の残高を維持していく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預金利子収入の積立てによる増。</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年度間の財源の調整、災害への備え等のため、残高は概ね予算規模の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A93E6F5-9CC6-44F6-B65D-A3EE5DD262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B29AC0D-2746-4EF8-8503-6EAD00B8E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783B1E97-EA8D-4750-BF25-B8E8771DB0B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F6A5BD9C-5411-4A09-9BD3-7635B8F7DCD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A4F0A314-4E37-4D40-9A09-F947A007035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710EE479-B4C2-45E6-93E1-F463F5AD6F9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100B1988-2FE7-487D-996C-C971096008C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E5AE02BC-823B-4889-9D00-26170FC7F89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496F7E97-9916-46CF-99B7-C7D05A9EDE2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918AA327-78B7-496E-BFBC-27C4817871A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879C659F-0178-4783-9D00-20687B7DEA7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9750EA87-266E-44C5-80BB-649EB24963B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E64E4DB5-67DE-45E5-BDE3-6DB0BA85C4F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5C4D862E-09EB-485E-8F3B-64A6E77408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F08D7016-BFA7-4FF0-BA6B-856E88766C3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7D278F7C-3800-4617-986F-E935CB1197C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56C53A9F-5023-43A1-8E7B-FE199BB1E6B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E7D9AA6A-EDB8-4F00-B269-AFEE1E8B0B1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F3679320-67B1-45B4-8C87-0D90A0401EC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7166DE07-BA8A-41DF-8502-D6B3B963F33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60E267C4-B418-46FF-AFD6-EA67B071F58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146,399
143,159
10.98
66,478,882
63,655,609
2,767,362
41,724,458
14,285,458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5C573769-562E-4D21-AAF0-9C4F474B1EE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CE3D36B4-95B4-4A3D-9516-1134C46F880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535DB6C5-B384-4FCF-9D75-52757261510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DDB87A9B-DDCA-4411-86A1-3A716D47049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C9A03227-A4B2-47F2-85AD-4480DF71BE6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F90A8885-F592-4C30-83BB-35794BD908F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4B8C4A0-23AC-48CE-BF4C-3A2C7538AA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E6CA0004-99DA-4674-ABC1-A363D0C2C8F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E60159FB-3E4D-4F66-B5F3-5C223E2158C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2CA56862-76F5-4AE9-9550-95085D8273B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D484AB50-1580-48D2-BCF9-DEEC47A5F76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D5CE37E1-B0F6-4A4D-BDFF-FE680BC2F35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14ED6-02E3-48ED-B313-803C4E006D0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3399BC7E-3F26-435D-8B4B-278FBC05184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CCC56A8E-3116-4C1C-914E-585130D23C1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7728CA72-534B-49B4-9936-0A4AA6CF7CF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D67E8FB-8ABB-47B3-AAFC-D010F35746E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B88544C5-E03E-42DD-90FB-809CC8B0669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AE23E981-9550-4897-ACFD-F3E4627A278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4E0CE69C-DE02-4E2D-AFA1-9F4DFDB30EB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ED6EE4D8-444A-43E8-AFC1-8788A8029D61}"/>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3CDF34E1-0297-412E-95EC-4C7B6F7F2F7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F58147C4-AD4D-45EE-B41F-71B91F9DED6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9740C139-9800-48E6-AD3C-0AC8E4AB1CA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45CEC1CD-7717-4331-A05C-1708C38ABDF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43D938B4-1AF8-4B2D-B49E-37A9F04499D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B4ED1055-3C79-41BF-B7A7-CF2FE93A941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5A10D6B8-DCD7-48BB-A7A1-B9823E65C02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9AFE3ECC-45AB-4C36-AFF8-42F7A46104D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F0DABB25-F8A9-41D2-8AB6-7755757185C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E171ECB-0794-4F35-8D90-7FD36010EAF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9D5BD87E-8213-470E-9A64-DCB32215431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1DFA9B47-1BD3-4A12-BBAF-AF56AFB801F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C9773482-1246-4623-96C9-18CE95B47A9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不具合が生じた場合の影響が大きい建築部位・設備機器類の劣化保全整備、時代に即した社会的要求に対応するための改良保全整備を計画的に実施し、施設の長寿命化を図っている。そのため、類似団体と比べて低い比率で推移し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年度に有形固定資産減価償却率が増加した要因としては、大規模な改修工事・建築工事がなく、取得価額の増加よりも減価償却累計額の増加のほうが大きかったことが挙げられる。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D6F88DF8-C97D-4893-AC01-0E027AB4230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208CE096-093B-4B1C-B184-199B6E4911D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52329F7E-C6B9-4AF1-B126-E5ECAEFFF35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577EBB2C-CE6C-4873-9AB0-03ECDDBC414C}"/>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AAF3860E-A9E5-4E18-8737-39769AE9BFB1}"/>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A665DFC1-077B-4673-BA23-334791DA187F}"/>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DDC18C63-BFB5-491B-9352-0DC31A37088A}"/>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6867D09F-5BB6-4B6F-8C30-F5B9D8154EFB}"/>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AC0685FD-27C0-4D11-B4B9-CA12FBDF196B}"/>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66D672B9-4184-408A-BAD3-71DC9068ADB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C3792F60-8D99-45AF-84A5-A31E3C85D12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5C9D279E-AC4D-4FDA-B04B-12EE994312B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EFA18F4-938A-4E79-886E-669A3954BC4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20F813FE-E965-4A79-9EEF-C66D2B4FD39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71" name="直線コネクタ 70">
          <a:extLst>
            <a:ext uri="{FF2B5EF4-FFF2-40B4-BE49-F238E27FC236}">
              <a16:creationId xmlns:a16="http://schemas.microsoft.com/office/drawing/2014/main" id="{27430E58-D497-4D7E-83E9-8A7073B062E8}"/>
            </a:ext>
          </a:extLst>
        </xdr:cNvPr>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72" name="有形固定資産減価償却率最小値テキスト">
          <a:extLst>
            <a:ext uri="{FF2B5EF4-FFF2-40B4-BE49-F238E27FC236}">
              <a16:creationId xmlns:a16="http://schemas.microsoft.com/office/drawing/2014/main" id="{D8742D47-9F0A-4DD8-9B4B-12CDE3413A41}"/>
            </a:ext>
          </a:extLst>
        </xdr:cNvPr>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73" name="直線コネクタ 72">
          <a:extLst>
            <a:ext uri="{FF2B5EF4-FFF2-40B4-BE49-F238E27FC236}">
              <a16:creationId xmlns:a16="http://schemas.microsoft.com/office/drawing/2014/main" id="{3D80ADD2-4A36-4057-9C7B-31FCB20253B6}"/>
            </a:ext>
          </a:extLst>
        </xdr:cNvPr>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4" name="有形固定資産減価償却率最大値テキスト">
          <a:extLst>
            <a:ext uri="{FF2B5EF4-FFF2-40B4-BE49-F238E27FC236}">
              <a16:creationId xmlns:a16="http://schemas.microsoft.com/office/drawing/2014/main" id="{FD850DDE-9E1B-4790-8BBF-D939C108C5EF}"/>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5" name="直線コネクタ 74">
          <a:extLst>
            <a:ext uri="{FF2B5EF4-FFF2-40B4-BE49-F238E27FC236}">
              <a16:creationId xmlns:a16="http://schemas.microsoft.com/office/drawing/2014/main" id="{D650E0D6-54B8-47F0-8F34-2AF3542C8EFF}"/>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60596</xdr:rowOff>
    </xdr:from>
    <xdr:ext cx="405111" cy="259045"/>
    <xdr:sp macro="" textlink="">
      <xdr:nvSpPr>
        <xdr:cNvPr id="76" name="有形固定資産減価償却率平均値テキスト">
          <a:extLst>
            <a:ext uri="{FF2B5EF4-FFF2-40B4-BE49-F238E27FC236}">
              <a16:creationId xmlns:a16="http://schemas.microsoft.com/office/drawing/2014/main" id="{181AE7CD-F4C3-4D74-895F-95D12E8D0DE5}"/>
            </a:ext>
          </a:extLst>
        </xdr:cNvPr>
        <xdr:cNvSpPr txBox="1"/>
      </xdr:nvSpPr>
      <xdr:spPr>
        <a:xfrm>
          <a:off x="4813300" y="597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7" name="フローチャート: 判断 76">
          <a:extLst>
            <a:ext uri="{FF2B5EF4-FFF2-40B4-BE49-F238E27FC236}">
              <a16:creationId xmlns:a16="http://schemas.microsoft.com/office/drawing/2014/main" id="{EC78B8A9-BA9A-4354-8556-33503E38BA56}"/>
            </a:ext>
          </a:extLst>
        </xdr:cNvPr>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78" name="フローチャート: 判断 77">
          <a:extLst>
            <a:ext uri="{FF2B5EF4-FFF2-40B4-BE49-F238E27FC236}">
              <a16:creationId xmlns:a16="http://schemas.microsoft.com/office/drawing/2014/main" id="{97539129-C657-496B-A5AA-3ED1C6459BF3}"/>
            </a:ext>
          </a:extLst>
        </xdr:cNvPr>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9" name="フローチャート: 判断 78">
          <a:extLst>
            <a:ext uri="{FF2B5EF4-FFF2-40B4-BE49-F238E27FC236}">
              <a16:creationId xmlns:a16="http://schemas.microsoft.com/office/drawing/2014/main" id="{C6481FCE-570F-4C9C-849F-B3612297B041}"/>
            </a:ext>
          </a:extLst>
        </xdr:cNvPr>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80" name="フローチャート: 判断 79">
          <a:extLst>
            <a:ext uri="{FF2B5EF4-FFF2-40B4-BE49-F238E27FC236}">
              <a16:creationId xmlns:a16="http://schemas.microsoft.com/office/drawing/2014/main" id="{D432DCA7-8DB1-4463-9668-20C5FDA8321D}"/>
            </a:ext>
          </a:extLst>
        </xdr:cNvPr>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9F075AC-2FFA-488F-A696-A3FE78AD1A3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88A210B-037C-46C8-982B-4F309DDA270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271DB64-FC73-45F3-ACC5-584D45949ED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170C417-39C2-42FA-96E9-828C51BC171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630695B-C9AD-4080-8E8F-D27F8BD36DD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22987</xdr:rowOff>
    </xdr:from>
    <xdr:to>
      <xdr:col>23</xdr:col>
      <xdr:colOff>136525</xdr:colOff>
      <xdr:row>33</xdr:row>
      <xdr:rowOff>124587</xdr:rowOff>
    </xdr:to>
    <xdr:sp macro="" textlink="">
      <xdr:nvSpPr>
        <xdr:cNvPr id="86" name="楕円 85">
          <a:extLst>
            <a:ext uri="{FF2B5EF4-FFF2-40B4-BE49-F238E27FC236}">
              <a16:creationId xmlns:a16="http://schemas.microsoft.com/office/drawing/2014/main" id="{A8B1D58B-DBC7-4B70-A674-E0A4906C68F5}"/>
            </a:ext>
          </a:extLst>
        </xdr:cNvPr>
        <xdr:cNvSpPr/>
      </xdr:nvSpPr>
      <xdr:spPr>
        <a:xfrm>
          <a:off x="47117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109364</xdr:rowOff>
    </xdr:from>
    <xdr:ext cx="405111" cy="259045"/>
    <xdr:sp macro="" textlink="">
      <xdr:nvSpPr>
        <xdr:cNvPr id="87" name="有形固定資産減価償却率該当値テキスト">
          <a:extLst>
            <a:ext uri="{FF2B5EF4-FFF2-40B4-BE49-F238E27FC236}">
              <a16:creationId xmlns:a16="http://schemas.microsoft.com/office/drawing/2014/main" id="{60FD7C64-DCD9-4DFD-8238-9E0FBDE49784}"/>
            </a:ext>
          </a:extLst>
        </xdr:cNvPr>
        <xdr:cNvSpPr txBox="1"/>
      </xdr:nvSpPr>
      <xdr:spPr>
        <a:xfrm>
          <a:off x="4813300" y="636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92075</xdr:rowOff>
    </xdr:from>
    <xdr:to>
      <xdr:col>19</xdr:col>
      <xdr:colOff>187325</xdr:colOff>
      <xdr:row>34</xdr:row>
      <xdr:rowOff>22225</xdr:rowOff>
    </xdr:to>
    <xdr:sp macro="" textlink="">
      <xdr:nvSpPr>
        <xdr:cNvPr id="88" name="楕円 87">
          <a:extLst>
            <a:ext uri="{FF2B5EF4-FFF2-40B4-BE49-F238E27FC236}">
              <a16:creationId xmlns:a16="http://schemas.microsoft.com/office/drawing/2014/main" id="{C2343BBE-22F8-4B6C-995E-87BA41041193}"/>
            </a:ext>
          </a:extLst>
        </xdr:cNvPr>
        <xdr:cNvSpPr/>
      </xdr:nvSpPr>
      <xdr:spPr>
        <a:xfrm>
          <a:off x="400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73787</xdr:rowOff>
    </xdr:from>
    <xdr:to>
      <xdr:col>23</xdr:col>
      <xdr:colOff>85725</xdr:colOff>
      <xdr:row>33</xdr:row>
      <xdr:rowOff>142875</xdr:rowOff>
    </xdr:to>
    <xdr:cxnSp macro="">
      <xdr:nvCxnSpPr>
        <xdr:cNvPr id="89" name="直線コネクタ 88">
          <a:extLst>
            <a:ext uri="{FF2B5EF4-FFF2-40B4-BE49-F238E27FC236}">
              <a16:creationId xmlns:a16="http://schemas.microsoft.com/office/drawing/2014/main" id="{CCBB3D9A-13D7-43F2-BA75-180C96A5A554}"/>
            </a:ext>
          </a:extLst>
        </xdr:cNvPr>
        <xdr:cNvCxnSpPr/>
      </xdr:nvCxnSpPr>
      <xdr:spPr>
        <a:xfrm flipV="1">
          <a:off x="4051300" y="6503162"/>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66167</xdr:rowOff>
    </xdr:from>
    <xdr:to>
      <xdr:col>15</xdr:col>
      <xdr:colOff>187325</xdr:colOff>
      <xdr:row>33</xdr:row>
      <xdr:rowOff>167767</xdr:rowOff>
    </xdr:to>
    <xdr:sp macro="" textlink="">
      <xdr:nvSpPr>
        <xdr:cNvPr id="90" name="楕円 89">
          <a:extLst>
            <a:ext uri="{FF2B5EF4-FFF2-40B4-BE49-F238E27FC236}">
              <a16:creationId xmlns:a16="http://schemas.microsoft.com/office/drawing/2014/main" id="{C29F6147-9D13-458A-AA68-056193C6FE50}"/>
            </a:ext>
          </a:extLst>
        </xdr:cNvPr>
        <xdr:cNvSpPr/>
      </xdr:nvSpPr>
      <xdr:spPr>
        <a:xfrm>
          <a:off x="3238500" y="64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116967</xdr:rowOff>
    </xdr:from>
    <xdr:to>
      <xdr:col>19</xdr:col>
      <xdr:colOff>136525</xdr:colOff>
      <xdr:row>33</xdr:row>
      <xdr:rowOff>142875</xdr:rowOff>
    </xdr:to>
    <xdr:cxnSp macro="">
      <xdr:nvCxnSpPr>
        <xdr:cNvPr id="91" name="直線コネクタ 90">
          <a:extLst>
            <a:ext uri="{FF2B5EF4-FFF2-40B4-BE49-F238E27FC236}">
              <a16:creationId xmlns:a16="http://schemas.microsoft.com/office/drawing/2014/main" id="{97A12719-7E61-4F3B-8819-64118FC1E19B}"/>
            </a:ext>
          </a:extLst>
        </xdr:cNvPr>
        <xdr:cNvCxnSpPr/>
      </xdr:nvCxnSpPr>
      <xdr:spPr>
        <a:xfrm>
          <a:off x="3289300" y="6546342"/>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26035</xdr:rowOff>
    </xdr:from>
    <xdr:to>
      <xdr:col>11</xdr:col>
      <xdr:colOff>187325</xdr:colOff>
      <xdr:row>32</xdr:row>
      <xdr:rowOff>127635</xdr:rowOff>
    </xdr:to>
    <xdr:sp macro="" textlink="">
      <xdr:nvSpPr>
        <xdr:cNvPr id="92" name="楕円 91">
          <a:extLst>
            <a:ext uri="{FF2B5EF4-FFF2-40B4-BE49-F238E27FC236}">
              <a16:creationId xmlns:a16="http://schemas.microsoft.com/office/drawing/2014/main" id="{58A1638D-327D-4290-A806-53EA3B005309}"/>
            </a:ext>
          </a:extLst>
        </xdr:cNvPr>
        <xdr:cNvSpPr/>
      </xdr:nvSpPr>
      <xdr:spPr>
        <a:xfrm>
          <a:off x="247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76835</xdr:rowOff>
    </xdr:from>
    <xdr:to>
      <xdr:col>15</xdr:col>
      <xdr:colOff>136525</xdr:colOff>
      <xdr:row>33</xdr:row>
      <xdr:rowOff>116967</xdr:rowOff>
    </xdr:to>
    <xdr:cxnSp macro="">
      <xdr:nvCxnSpPr>
        <xdr:cNvPr id="93" name="直線コネクタ 92">
          <a:extLst>
            <a:ext uri="{FF2B5EF4-FFF2-40B4-BE49-F238E27FC236}">
              <a16:creationId xmlns:a16="http://schemas.microsoft.com/office/drawing/2014/main" id="{45260238-960B-4806-8015-8C895C9B3452}"/>
            </a:ext>
          </a:extLst>
        </xdr:cNvPr>
        <xdr:cNvCxnSpPr/>
      </xdr:nvCxnSpPr>
      <xdr:spPr>
        <a:xfrm>
          <a:off x="2527300" y="6334760"/>
          <a:ext cx="762000" cy="2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94" name="n_1aveValue有形固定資産減価償却率">
          <a:extLst>
            <a:ext uri="{FF2B5EF4-FFF2-40B4-BE49-F238E27FC236}">
              <a16:creationId xmlns:a16="http://schemas.microsoft.com/office/drawing/2014/main" id="{79480B10-284B-4681-A5F1-063BB5E9ED14}"/>
            </a:ext>
          </a:extLst>
        </xdr:cNvPr>
        <xdr:cNvSpPr txBox="1"/>
      </xdr:nvSpPr>
      <xdr:spPr>
        <a:xfrm>
          <a:off x="38360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95" name="n_2aveValue有形固定資産減価償却率">
          <a:extLst>
            <a:ext uri="{FF2B5EF4-FFF2-40B4-BE49-F238E27FC236}">
              <a16:creationId xmlns:a16="http://schemas.microsoft.com/office/drawing/2014/main" id="{0DA10124-79BC-473A-8693-16E3F470A3CA}"/>
            </a:ext>
          </a:extLst>
        </xdr:cNvPr>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96" name="n_3aveValue有形固定資産減価償却率">
          <a:extLst>
            <a:ext uri="{FF2B5EF4-FFF2-40B4-BE49-F238E27FC236}">
              <a16:creationId xmlns:a16="http://schemas.microsoft.com/office/drawing/2014/main" id="{0E8C1AAA-CE3F-489F-88E6-3B7938BED315}"/>
            </a:ext>
          </a:extLst>
        </xdr:cNvPr>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13352</xdr:rowOff>
    </xdr:from>
    <xdr:ext cx="405111" cy="259045"/>
    <xdr:sp macro="" textlink="">
      <xdr:nvSpPr>
        <xdr:cNvPr id="97" name="n_1mainValue有形固定資産減価償却率">
          <a:extLst>
            <a:ext uri="{FF2B5EF4-FFF2-40B4-BE49-F238E27FC236}">
              <a16:creationId xmlns:a16="http://schemas.microsoft.com/office/drawing/2014/main" id="{E1659C52-3CF2-4887-AE6F-FA2601AD6D1F}"/>
            </a:ext>
          </a:extLst>
        </xdr:cNvPr>
        <xdr:cNvSpPr txBox="1"/>
      </xdr:nvSpPr>
      <xdr:spPr>
        <a:xfrm>
          <a:off x="383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158894</xdr:rowOff>
    </xdr:from>
    <xdr:ext cx="405111" cy="259045"/>
    <xdr:sp macro="" textlink="">
      <xdr:nvSpPr>
        <xdr:cNvPr id="98" name="n_2mainValue有形固定資産減価償却率">
          <a:extLst>
            <a:ext uri="{FF2B5EF4-FFF2-40B4-BE49-F238E27FC236}">
              <a16:creationId xmlns:a16="http://schemas.microsoft.com/office/drawing/2014/main" id="{ADC76AE1-455C-4AEE-B0B1-E019F53D2F39}"/>
            </a:ext>
          </a:extLst>
        </xdr:cNvPr>
        <xdr:cNvSpPr txBox="1"/>
      </xdr:nvSpPr>
      <xdr:spPr>
        <a:xfrm>
          <a:off x="3086744" y="6588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118762</xdr:rowOff>
    </xdr:from>
    <xdr:ext cx="405111" cy="259045"/>
    <xdr:sp macro="" textlink="">
      <xdr:nvSpPr>
        <xdr:cNvPr id="99" name="n_3mainValue有形固定資産減価償却率">
          <a:extLst>
            <a:ext uri="{FF2B5EF4-FFF2-40B4-BE49-F238E27FC236}">
              <a16:creationId xmlns:a16="http://schemas.microsoft.com/office/drawing/2014/main" id="{D489D183-5B64-4880-B257-5DCED453C7A6}"/>
            </a:ext>
          </a:extLst>
        </xdr:cNvPr>
        <xdr:cNvSpPr txBox="1"/>
      </xdr:nvSpPr>
      <xdr:spPr>
        <a:xfrm>
          <a:off x="2324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EE2486BF-A8BE-4F75-8A16-334C9571D6F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CC321E90-EDD1-476D-9BC2-544232A8149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a:extLst>
            <a:ext uri="{FF2B5EF4-FFF2-40B4-BE49-F238E27FC236}">
              <a16:creationId xmlns:a16="http://schemas.microsoft.com/office/drawing/2014/main" id="{1D9B928B-390A-44E3-A072-07049725AC5B}"/>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DDB5D059-2B04-4E6C-ABF6-75B21F5DD10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E2D89683-96CA-42DD-BF38-99F80CA50D8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47B70276-B3EB-4BD4-9EAC-EAF87B232C2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2332E918-8F64-440D-A469-3BA9BC2FE89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3C7338BD-A347-4289-A0A4-7ECA3E5148E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14BFBEA0-C764-4CA0-B611-455DE0AEAF9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6CE5A59C-6319-4795-8A72-AC94ED9D9E3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1299218-C815-4661-B77B-D130E6772B6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146871DA-D062-478E-A4EE-E4E09605384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1A997A32-ABDB-4DDB-AF74-EE8E38A1F18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算定式の分子にあたる（将来負担額）－（充当可能財源）が負数であるため、債務償還可能年数は「－」となっている。充当可能財源とされるもののうち、充当可能基金残高が十分にあることが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老朽化した公共施設、小中学校の建替え及び都市基盤の更新費用などが増加することが見込まれていることから、経常経費の縮減や公共施設の総量の縮減等を図るとともに、引き続き基金の積立を着実に行っていく。</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F5C4C0CC-C36A-4769-A26B-0EE516E54EB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3BF9C76C-9F66-4CB7-865B-1B888834386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52A42683-9B89-49E6-B88B-F157C2BD8DB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8D9BD87F-FC34-4668-9B43-222C373CD854}"/>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4A09C533-BF28-446E-980A-A19B01CA07C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611F2DD5-8A0C-4564-9200-6CE2F3B441A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657354A-FB62-4F8E-9E83-F621E770036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FB06A91F-AB8A-436C-A087-986479199FA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A59B726B-3322-42FF-BC0B-17015D62EA7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DA78C1FF-F849-49CA-ADAC-AABCD5E1275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289308A6-03D3-49B4-A41E-23EC2855402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26F8192B-7480-4F45-A08C-F1404D92DD34}"/>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CCE5E9CA-CE6D-4DE2-9BCE-45183FB8ABF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72F94D7F-48CC-4EF0-A0A8-AC50C4CE657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CE47532A-4C10-4A33-A29A-076A41879AB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8FA594B0-DBE2-4F6C-814F-964104A4B640}"/>
            </a:ext>
          </a:extLst>
        </xdr:cNvPr>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4C28C770-C5EC-4D69-BA6B-EA022D9C17D5}"/>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63289807-0BAE-4D5E-B247-1B0EFB2BE21F}"/>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31" name="債務償還比率最大値テキスト">
          <a:extLst>
            <a:ext uri="{FF2B5EF4-FFF2-40B4-BE49-F238E27FC236}">
              <a16:creationId xmlns:a16="http://schemas.microsoft.com/office/drawing/2014/main" id="{A9BEA588-D67C-470C-AEB8-54CC373D4107}"/>
            </a:ext>
          </a:extLst>
        </xdr:cNvPr>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32" name="直線コネクタ 131">
          <a:extLst>
            <a:ext uri="{FF2B5EF4-FFF2-40B4-BE49-F238E27FC236}">
              <a16:creationId xmlns:a16="http://schemas.microsoft.com/office/drawing/2014/main" id="{A661E93E-E31F-4F12-985C-A450BEF43B86}"/>
            </a:ext>
          </a:extLst>
        </xdr:cNvPr>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33" name="債務償還比率平均値テキスト">
          <a:extLst>
            <a:ext uri="{FF2B5EF4-FFF2-40B4-BE49-F238E27FC236}">
              <a16:creationId xmlns:a16="http://schemas.microsoft.com/office/drawing/2014/main" id="{6918AEC3-9AEA-48AD-8EE2-06589CE76D36}"/>
            </a:ext>
          </a:extLst>
        </xdr:cNvPr>
        <xdr:cNvSpPr txBox="1"/>
      </xdr:nvSpPr>
      <xdr:spPr>
        <a:xfrm>
          <a:off x="14846300" y="584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34" name="フローチャート: 判断 133">
          <a:extLst>
            <a:ext uri="{FF2B5EF4-FFF2-40B4-BE49-F238E27FC236}">
              <a16:creationId xmlns:a16="http://schemas.microsoft.com/office/drawing/2014/main" id="{0884CC1C-3C32-43C5-9488-1B2F69F4A2F9}"/>
            </a:ext>
          </a:extLst>
        </xdr:cNvPr>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35" name="フローチャート: 判断 134">
          <a:extLst>
            <a:ext uri="{FF2B5EF4-FFF2-40B4-BE49-F238E27FC236}">
              <a16:creationId xmlns:a16="http://schemas.microsoft.com/office/drawing/2014/main" id="{BA5E927D-0B39-464C-8E20-3F8C8EB7CD5F}"/>
            </a:ext>
          </a:extLst>
        </xdr:cNvPr>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F83041A-1562-4212-BC52-4007AB35570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720B4352-73C8-427B-8C9D-F44C18B6616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5D32325-F5F1-43D7-9B83-040CCFA52DE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14D1E88-D1C2-4CB0-B288-F0BCB2CD444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7627581-2C96-415B-B458-AB71C4D2BEA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171128</xdr:rowOff>
    </xdr:from>
    <xdr:ext cx="469744" cy="259045"/>
    <xdr:sp macro="" textlink="">
      <xdr:nvSpPr>
        <xdr:cNvPr id="141" name="n_1aveValue債務償還比率">
          <a:extLst>
            <a:ext uri="{FF2B5EF4-FFF2-40B4-BE49-F238E27FC236}">
              <a16:creationId xmlns:a16="http://schemas.microsoft.com/office/drawing/2014/main" id="{DF121645-4C14-435E-ADBD-F50689CA327C}"/>
            </a:ext>
          </a:extLst>
        </xdr:cNvPr>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D98D4E7E-98D9-492E-9AC3-7E1A1DBB6C3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F5D3FA34-ABDF-4B2F-B56E-99769FB2627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D79A96B0-780B-4989-A3C7-FAF79937C15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2C7EE34D-6C1E-4DD6-B0EA-2D3EEEF67B3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39162928-C2B0-4B01-9A78-E3AA2530B31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E3738A7A-B432-41C7-A87C-4884BEDD23C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6F7509-7FD2-42E4-8676-75A839B7ABD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8AFC8C0-5E4F-4D3F-BB50-228B81849BA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7B8D928-EB30-4854-8864-289D1E9C823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6B1B7A-0756-4495-B37D-221D596106E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DB8B9A5-6AC8-4F5A-A094-9B074D59DD7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36C7AB9-289F-440D-8B86-E436455EBBA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4B5F05F-8517-4A6C-9647-82F70428470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24466E-8EC9-4642-9CB6-14A66C8161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4C321F2-35A4-4D7D-A608-A74167BE34D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423CA6F-F932-4C11-A865-B916B154D34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146,399
143,159
10.98
66,478,882
63,655,609
2,767,362
41,724,458
14,285,458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CEF86C7-F735-4BF6-A236-2197C4F4EF7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40873E-7CAA-49B1-AF28-B42B49CC3D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235D11B-7A46-49E3-93AC-C8F8F169CD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5FCE9BD-010B-4E67-8465-760C2B97833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E417707-8C71-450D-9912-5896F2FE33B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C493185-64EB-4447-9F9F-2B7386175A6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E461D7-CD6D-4941-B774-DF01B9CB0E3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F83C2E0-596A-4524-B0E1-FC70C8DE22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373CACC-84DE-405B-B9CA-82CA6FC9E87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5053BA7-DF38-403B-B579-C34FABB3794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04710CF-D1F7-4879-BAF4-3362FDD606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4E3E48C-E012-41DD-BF94-CA6237C9F7D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1137FF0-D920-4D0D-B7B4-DA6988BAAE1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76D595-13E6-4FEA-A482-6C928A5066F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8A6ABFB-6510-4DE7-B3AC-1015550C0F1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C6CFD07-7421-4FFC-B519-0E149C50A83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FE0AEB3-E49B-4DF0-8161-CB6C1F8481F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9D4D283-1284-4D47-9368-6591F2A04CB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8E6032F-B168-4DE0-A61B-5C300F2997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FD9C9E9-009B-4B4F-8972-7ECB39F6D69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8A12D7E-3A43-4235-9AD0-79D9BB4163A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23D6550-FB8C-470B-A3B9-EB032ED602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8DE5C7B-2D66-4FB4-AF12-8FB9F8C615D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3978063-1991-4A2A-AFB6-DC4E679FA2D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F930CFE-B0B7-4473-B952-FF107024D0C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C8153BA-F98E-4543-B3F9-9A67A4E1D40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CEB6474-68EA-4D3E-8757-8F4CBC0E545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B27C67F-1AE0-4BD8-9DB0-40A941B1C2A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0EC4302-C140-4C2C-B4BF-10AE4BC961C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BB9A5DA-B5EF-40C6-85BA-411B312A57E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ECA53132-3EFB-43B7-8DCE-E2166C65724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3AB3BFA1-D202-4679-81A5-2F7E383DFFB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329C1731-A8F2-4C5D-BD51-AA1202250C17}"/>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83C18C86-5AFC-441A-93BB-B4C9ABAD514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D3606A37-6EF4-43DB-A2CA-CB1B50CE9F7C}"/>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C8FCA5D6-209F-417B-97BC-E310E30EAB3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E3D309FF-D29F-4607-825C-2E75A9B391C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929C3515-E177-4A32-949F-DB6A492BBB9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84CE1840-FCE9-4773-9BA8-BE0752A47955}"/>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9723CC7-02CE-41B3-9B9A-B43CB34C283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17AF064A-6E0B-4C7C-851A-E6486262EB2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44187D7E-6ACF-418C-8D90-F04501C16B2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a:extLst>
            <a:ext uri="{FF2B5EF4-FFF2-40B4-BE49-F238E27FC236}">
              <a16:creationId xmlns:a16="http://schemas.microsoft.com/office/drawing/2014/main" id="{EAF7D88E-93C4-48F5-92E1-9CF3D7AC06A2}"/>
            </a:ext>
          </a:extLst>
        </xdr:cNvPr>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a:extLst>
            <a:ext uri="{FF2B5EF4-FFF2-40B4-BE49-F238E27FC236}">
              <a16:creationId xmlns:a16="http://schemas.microsoft.com/office/drawing/2014/main" id="{029E9DBA-3F18-4DCA-9743-75EF747A88CC}"/>
            </a:ext>
          </a:extLst>
        </xdr:cNvPr>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a:extLst>
            <a:ext uri="{FF2B5EF4-FFF2-40B4-BE49-F238E27FC236}">
              <a16:creationId xmlns:a16="http://schemas.microsoft.com/office/drawing/2014/main" id="{2A29D8A1-6B8A-4C89-8D1A-E35E76C3DB8C}"/>
            </a:ext>
          </a:extLst>
        </xdr:cNvPr>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a:extLst>
            <a:ext uri="{FF2B5EF4-FFF2-40B4-BE49-F238E27FC236}">
              <a16:creationId xmlns:a16="http://schemas.microsoft.com/office/drawing/2014/main" id="{3ADEA98D-D945-4703-96CC-B80BCAEBAE81}"/>
            </a:ext>
          </a:extLst>
        </xdr:cNvPr>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a:extLst>
            <a:ext uri="{FF2B5EF4-FFF2-40B4-BE49-F238E27FC236}">
              <a16:creationId xmlns:a16="http://schemas.microsoft.com/office/drawing/2014/main" id="{06197213-BE87-4D88-AF82-28F9F5407785}"/>
            </a:ext>
          </a:extLst>
        </xdr:cNvPr>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a:extLst>
            <a:ext uri="{FF2B5EF4-FFF2-40B4-BE49-F238E27FC236}">
              <a16:creationId xmlns:a16="http://schemas.microsoft.com/office/drawing/2014/main" id="{1F7187F9-1F67-490F-A2D9-CDEEABED1348}"/>
            </a:ext>
          </a:extLst>
        </xdr:cNvPr>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a:extLst>
            <a:ext uri="{FF2B5EF4-FFF2-40B4-BE49-F238E27FC236}">
              <a16:creationId xmlns:a16="http://schemas.microsoft.com/office/drawing/2014/main" id="{76259FAE-AFA9-46D8-AAA1-954131795BF5}"/>
            </a:ext>
          </a:extLst>
        </xdr:cNvPr>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a:extLst>
            <a:ext uri="{FF2B5EF4-FFF2-40B4-BE49-F238E27FC236}">
              <a16:creationId xmlns:a16="http://schemas.microsoft.com/office/drawing/2014/main" id="{BFB66E61-D9AD-46EA-B1E8-7109957F8BF2}"/>
            </a:ext>
          </a:extLst>
        </xdr:cNvPr>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a:extLst>
            <a:ext uri="{FF2B5EF4-FFF2-40B4-BE49-F238E27FC236}">
              <a16:creationId xmlns:a16="http://schemas.microsoft.com/office/drawing/2014/main" id="{B105DE56-CCCB-46B3-971F-DDA3D25AF067}"/>
            </a:ext>
          </a:extLst>
        </xdr:cNvPr>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61976</xdr:rowOff>
    </xdr:from>
    <xdr:to>
      <xdr:col>10</xdr:col>
      <xdr:colOff>165100</xdr:colOff>
      <xdr:row>38</xdr:row>
      <xdr:rowOff>163576</xdr:rowOff>
    </xdr:to>
    <xdr:sp macro="" textlink="">
      <xdr:nvSpPr>
        <xdr:cNvPr id="63" name="フローチャート: 判断 62">
          <a:extLst>
            <a:ext uri="{FF2B5EF4-FFF2-40B4-BE49-F238E27FC236}">
              <a16:creationId xmlns:a16="http://schemas.microsoft.com/office/drawing/2014/main" id="{D85C4CF4-02DB-4FB9-B9B9-6507E00E9950}"/>
            </a:ext>
          </a:extLst>
        </xdr:cNvPr>
        <xdr:cNvSpPr/>
      </xdr:nvSpPr>
      <xdr:spPr>
        <a:xfrm>
          <a:off x="1968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30AE0D9D-C817-4A21-9F51-C23AADF95F9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1D0279FC-5230-4F77-B599-39C7D50CC99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5A31313-1A8F-4A2F-B87E-36FB8D7C3B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0C7D944-5677-4AD7-94BC-D73C7D04D21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E7E0359-2947-4F54-B68A-B1528FF9B37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103124</xdr:rowOff>
    </xdr:from>
    <xdr:to>
      <xdr:col>24</xdr:col>
      <xdr:colOff>114300</xdr:colOff>
      <xdr:row>39</xdr:row>
      <xdr:rowOff>33274</xdr:rowOff>
    </xdr:to>
    <xdr:sp macro="" textlink="">
      <xdr:nvSpPr>
        <xdr:cNvPr id="69" name="楕円 68">
          <a:extLst>
            <a:ext uri="{FF2B5EF4-FFF2-40B4-BE49-F238E27FC236}">
              <a16:creationId xmlns:a16="http://schemas.microsoft.com/office/drawing/2014/main" id="{648A9CBD-2BCE-4E5B-8EC3-BB756D0E92A1}"/>
            </a:ext>
          </a:extLst>
        </xdr:cNvPr>
        <xdr:cNvSpPr/>
      </xdr:nvSpPr>
      <xdr:spPr>
        <a:xfrm>
          <a:off x="45847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81551</xdr:rowOff>
    </xdr:from>
    <xdr:ext cx="405111" cy="259045"/>
    <xdr:sp macro="" textlink="">
      <xdr:nvSpPr>
        <xdr:cNvPr id="70" name="【道路】&#10;有形固定資産減価償却率該当値テキスト">
          <a:extLst>
            <a:ext uri="{FF2B5EF4-FFF2-40B4-BE49-F238E27FC236}">
              <a16:creationId xmlns:a16="http://schemas.microsoft.com/office/drawing/2014/main" id="{5B7065D0-DC6F-4831-8502-F4B3F8E01DA9}"/>
            </a:ext>
          </a:extLst>
        </xdr:cNvPr>
        <xdr:cNvSpPr txBox="1"/>
      </xdr:nvSpPr>
      <xdr:spPr>
        <a:xfrm>
          <a:off x="4673600" y="659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1" name="楕円 70">
          <a:extLst>
            <a:ext uri="{FF2B5EF4-FFF2-40B4-BE49-F238E27FC236}">
              <a16:creationId xmlns:a16="http://schemas.microsoft.com/office/drawing/2014/main" id="{1B697041-C9D4-4271-877C-11EEEAA0D8A5}"/>
            </a:ext>
          </a:extLst>
        </xdr:cNvPr>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153924</xdr:rowOff>
    </xdr:from>
    <xdr:to>
      <xdr:col>24</xdr:col>
      <xdr:colOff>63500</xdr:colOff>
      <xdr:row>39</xdr:row>
      <xdr:rowOff>30480</xdr:rowOff>
    </xdr:to>
    <xdr:cxnSp macro="">
      <xdr:nvCxnSpPr>
        <xdr:cNvPr id="72" name="直線コネクタ 71">
          <a:extLst>
            <a:ext uri="{FF2B5EF4-FFF2-40B4-BE49-F238E27FC236}">
              <a16:creationId xmlns:a16="http://schemas.microsoft.com/office/drawing/2014/main" id="{6376693E-7711-487E-81FA-775BA9F49E6F}"/>
            </a:ext>
          </a:extLst>
        </xdr:cNvPr>
        <xdr:cNvCxnSpPr/>
      </xdr:nvCxnSpPr>
      <xdr:spPr>
        <a:xfrm flipV="1">
          <a:off x="3797300" y="666902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39116</xdr:rowOff>
    </xdr:from>
    <xdr:to>
      <xdr:col>15</xdr:col>
      <xdr:colOff>101600</xdr:colOff>
      <xdr:row>39</xdr:row>
      <xdr:rowOff>140716</xdr:rowOff>
    </xdr:to>
    <xdr:sp macro="" textlink="">
      <xdr:nvSpPr>
        <xdr:cNvPr id="73" name="楕円 72">
          <a:extLst>
            <a:ext uri="{FF2B5EF4-FFF2-40B4-BE49-F238E27FC236}">
              <a16:creationId xmlns:a16="http://schemas.microsoft.com/office/drawing/2014/main" id="{8C3064A6-E36F-4E74-AA28-769DE957B2D7}"/>
            </a:ext>
          </a:extLst>
        </xdr:cNvPr>
        <xdr:cNvSpPr/>
      </xdr:nvSpPr>
      <xdr:spPr>
        <a:xfrm>
          <a:off x="2857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30480</xdr:rowOff>
    </xdr:from>
    <xdr:to>
      <xdr:col>19</xdr:col>
      <xdr:colOff>177800</xdr:colOff>
      <xdr:row>39</xdr:row>
      <xdr:rowOff>89916</xdr:rowOff>
    </xdr:to>
    <xdr:cxnSp macro="">
      <xdr:nvCxnSpPr>
        <xdr:cNvPr id="74" name="直線コネクタ 73">
          <a:extLst>
            <a:ext uri="{FF2B5EF4-FFF2-40B4-BE49-F238E27FC236}">
              <a16:creationId xmlns:a16="http://schemas.microsoft.com/office/drawing/2014/main" id="{C0AE7E71-1A1F-4227-94C4-325E89D32B01}"/>
            </a:ext>
          </a:extLst>
        </xdr:cNvPr>
        <xdr:cNvCxnSpPr/>
      </xdr:nvCxnSpPr>
      <xdr:spPr>
        <a:xfrm flipV="1">
          <a:off x="2908300" y="671703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23114</xdr:rowOff>
    </xdr:from>
    <xdr:to>
      <xdr:col>10</xdr:col>
      <xdr:colOff>165100</xdr:colOff>
      <xdr:row>39</xdr:row>
      <xdr:rowOff>124714</xdr:rowOff>
    </xdr:to>
    <xdr:sp macro="" textlink="">
      <xdr:nvSpPr>
        <xdr:cNvPr id="75" name="楕円 74">
          <a:extLst>
            <a:ext uri="{FF2B5EF4-FFF2-40B4-BE49-F238E27FC236}">
              <a16:creationId xmlns:a16="http://schemas.microsoft.com/office/drawing/2014/main" id="{B8802D5F-8C04-472D-817F-AD235A67406A}"/>
            </a:ext>
          </a:extLst>
        </xdr:cNvPr>
        <xdr:cNvSpPr/>
      </xdr:nvSpPr>
      <xdr:spPr>
        <a:xfrm>
          <a:off x="1968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73914</xdr:rowOff>
    </xdr:from>
    <xdr:to>
      <xdr:col>15</xdr:col>
      <xdr:colOff>50800</xdr:colOff>
      <xdr:row>39</xdr:row>
      <xdr:rowOff>89916</xdr:rowOff>
    </xdr:to>
    <xdr:cxnSp macro="">
      <xdr:nvCxnSpPr>
        <xdr:cNvPr id="76" name="直線コネクタ 75">
          <a:extLst>
            <a:ext uri="{FF2B5EF4-FFF2-40B4-BE49-F238E27FC236}">
              <a16:creationId xmlns:a16="http://schemas.microsoft.com/office/drawing/2014/main" id="{63E4FE6D-C5D9-4C90-A172-DDD6EB1479C7}"/>
            </a:ext>
          </a:extLst>
        </xdr:cNvPr>
        <xdr:cNvCxnSpPr/>
      </xdr:nvCxnSpPr>
      <xdr:spPr>
        <a:xfrm>
          <a:off x="2019300" y="676046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7" name="n_1aveValue【道路】&#10;有形固定資産減価償却率">
          <a:extLst>
            <a:ext uri="{FF2B5EF4-FFF2-40B4-BE49-F238E27FC236}">
              <a16:creationId xmlns:a16="http://schemas.microsoft.com/office/drawing/2014/main" id="{9230DEC3-95A3-4E6B-852E-06BAD15B8228}"/>
            </a:ext>
          </a:extLst>
        </xdr:cNvPr>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8" name="n_2aveValue【道路】&#10;有形固定資産減価償却率">
          <a:extLst>
            <a:ext uri="{FF2B5EF4-FFF2-40B4-BE49-F238E27FC236}">
              <a16:creationId xmlns:a16="http://schemas.microsoft.com/office/drawing/2014/main" id="{6B4D6FE1-ED5F-4EA4-BC34-C682C35742DD}"/>
            </a:ext>
          </a:extLst>
        </xdr:cNvPr>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8653</xdr:rowOff>
    </xdr:from>
    <xdr:ext cx="405111" cy="259045"/>
    <xdr:sp macro="" textlink="">
      <xdr:nvSpPr>
        <xdr:cNvPr id="79" name="n_3aveValue【道路】&#10;有形固定資産減価償却率">
          <a:extLst>
            <a:ext uri="{FF2B5EF4-FFF2-40B4-BE49-F238E27FC236}">
              <a16:creationId xmlns:a16="http://schemas.microsoft.com/office/drawing/2014/main" id="{F977F89F-FA86-4D42-AC59-78F79E8221F0}"/>
            </a:ext>
          </a:extLst>
        </xdr:cNvPr>
        <xdr:cNvSpPr txBox="1"/>
      </xdr:nvSpPr>
      <xdr:spPr>
        <a:xfrm>
          <a:off x="1816744"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0" name="n_1mainValue【道路】&#10;有形固定資産減価償却率">
          <a:extLst>
            <a:ext uri="{FF2B5EF4-FFF2-40B4-BE49-F238E27FC236}">
              <a16:creationId xmlns:a16="http://schemas.microsoft.com/office/drawing/2014/main" id="{7C5DDD25-F582-4742-94AE-7F88374FD3E0}"/>
            </a:ext>
          </a:extLst>
        </xdr:cNvPr>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131843</xdr:rowOff>
    </xdr:from>
    <xdr:ext cx="405111" cy="259045"/>
    <xdr:sp macro="" textlink="">
      <xdr:nvSpPr>
        <xdr:cNvPr id="81" name="n_2mainValue【道路】&#10;有形固定資産減価償却率">
          <a:extLst>
            <a:ext uri="{FF2B5EF4-FFF2-40B4-BE49-F238E27FC236}">
              <a16:creationId xmlns:a16="http://schemas.microsoft.com/office/drawing/2014/main" id="{EB661A63-344F-4D6B-926F-4C7DDB23C187}"/>
            </a:ext>
          </a:extLst>
        </xdr:cNvPr>
        <xdr:cNvSpPr txBox="1"/>
      </xdr:nvSpPr>
      <xdr:spPr>
        <a:xfrm>
          <a:off x="2705744"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115841</xdr:rowOff>
    </xdr:from>
    <xdr:ext cx="405111" cy="259045"/>
    <xdr:sp macro="" textlink="">
      <xdr:nvSpPr>
        <xdr:cNvPr id="82" name="n_3mainValue【道路】&#10;有形固定資産減価償却率">
          <a:extLst>
            <a:ext uri="{FF2B5EF4-FFF2-40B4-BE49-F238E27FC236}">
              <a16:creationId xmlns:a16="http://schemas.microsoft.com/office/drawing/2014/main" id="{E076ECB9-9273-4EA4-8730-A3A5C0E036CE}"/>
            </a:ext>
          </a:extLst>
        </xdr:cNvPr>
        <xdr:cNvSpPr txBox="1"/>
      </xdr:nvSpPr>
      <xdr:spPr>
        <a:xfrm>
          <a:off x="1816744"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E073D9AD-E493-45DF-92C5-87D617FBFA9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2FC79E9E-4CAB-423F-8141-E865E09752A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75157997-EED7-4EE2-A328-5681D368808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B4BE0D5B-3655-4AD8-9565-713AFA712E1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657EE42D-0543-474D-98EE-BD4335AAED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EE5AC719-F9E1-41D6-BC5F-046A5C2AE33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62382F0A-C379-4E53-98C7-CCB6E176536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FDF7DF8F-5550-413D-8536-EE770F173B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CCC427D4-DC9E-40D9-8E9B-35DF8C84CCF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1937E691-302A-4250-B9DC-FB8D15A3FE0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FC610509-D68B-44D6-B3BC-FE37142222A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294A9A6A-8D4E-429F-8DE1-C23282B1611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AA438836-3FEA-4D5E-92AD-830FD84CCB1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83E9F29F-6C68-4B69-BB7E-97DAC3837B4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C619BE40-958C-4FC6-A20B-D98D8305306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B9395E54-5F81-4860-A069-45E2E13F704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5B9725CD-9160-45E2-8C4E-747A1B5E135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4B185B14-281B-4693-9839-7AF7B6AA032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E749EAB8-D8BD-4BB6-AF2B-D4C5D858805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4A9A7BC9-56FD-4F51-A9D1-9C5A779F8AC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46DFDABB-F981-4AFA-83A2-EACBDEB6815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B659D28C-45E7-4D91-9FE3-543350F3FE8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4327556A-C42D-4132-9BE9-DAD38747EB6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a:extLst>
            <a:ext uri="{FF2B5EF4-FFF2-40B4-BE49-F238E27FC236}">
              <a16:creationId xmlns:a16="http://schemas.microsoft.com/office/drawing/2014/main" id="{08E88B3A-E42C-4E68-802D-1038517CFB68}"/>
            </a:ext>
          </a:extLst>
        </xdr:cNvPr>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a:extLst>
            <a:ext uri="{FF2B5EF4-FFF2-40B4-BE49-F238E27FC236}">
              <a16:creationId xmlns:a16="http://schemas.microsoft.com/office/drawing/2014/main" id="{0CDF2B0D-69E0-4831-8C35-EC12632AFF2F}"/>
            </a:ext>
          </a:extLst>
        </xdr:cNvPr>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a:extLst>
            <a:ext uri="{FF2B5EF4-FFF2-40B4-BE49-F238E27FC236}">
              <a16:creationId xmlns:a16="http://schemas.microsoft.com/office/drawing/2014/main" id="{72B9D402-CACF-452D-83A3-4B625E22E359}"/>
            </a:ext>
          </a:extLst>
        </xdr:cNvPr>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a:extLst>
            <a:ext uri="{FF2B5EF4-FFF2-40B4-BE49-F238E27FC236}">
              <a16:creationId xmlns:a16="http://schemas.microsoft.com/office/drawing/2014/main" id="{6D8EB305-D820-4F5C-92DF-49B3191A84AB}"/>
            </a:ext>
          </a:extLst>
        </xdr:cNvPr>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a:extLst>
            <a:ext uri="{FF2B5EF4-FFF2-40B4-BE49-F238E27FC236}">
              <a16:creationId xmlns:a16="http://schemas.microsoft.com/office/drawing/2014/main" id="{9770EDFD-EF3C-43F9-ACB0-BAFC12BE85C4}"/>
            </a:ext>
          </a:extLst>
        </xdr:cNvPr>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11" name="【道路】&#10;一人当たり延長平均値テキスト">
          <a:extLst>
            <a:ext uri="{FF2B5EF4-FFF2-40B4-BE49-F238E27FC236}">
              <a16:creationId xmlns:a16="http://schemas.microsoft.com/office/drawing/2014/main" id="{0E2CFADF-946E-4493-B328-3FC23A94D295}"/>
            </a:ext>
          </a:extLst>
        </xdr:cNvPr>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a:extLst>
            <a:ext uri="{FF2B5EF4-FFF2-40B4-BE49-F238E27FC236}">
              <a16:creationId xmlns:a16="http://schemas.microsoft.com/office/drawing/2014/main" id="{0402FE8C-FAB6-4C26-8156-A8098D9BFDFF}"/>
            </a:ext>
          </a:extLst>
        </xdr:cNvPr>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a:extLst>
            <a:ext uri="{FF2B5EF4-FFF2-40B4-BE49-F238E27FC236}">
              <a16:creationId xmlns:a16="http://schemas.microsoft.com/office/drawing/2014/main" id="{78527D02-9ED7-4605-953E-D7B6C8EBB539}"/>
            </a:ext>
          </a:extLst>
        </xdr:cNvPr>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a:extLst>
            <a:ext uri="{FF2B5EF4-FFF2-40B4-BE49-F238E27FC236}">
              <a16:creationId xmlns:a16="http://schemas.microsoft.com/office/drawing/2014/main" id="{DC325B69-FBFE-45C8-852E-8147E8F254EC}"/>
            </a:ext>
          </a:extLst>
        </xdr:cNvPr>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85598</xdr:rowOff>
    </xdr:from>
    <xdr:to>
      <xdr:col>41</xdr:col>
      <xdr:colOff>101600</xdr:colOff>
      <xdr:row>39</xdr:row>
      <xdr:rowOff>15748</xdr:rowOff>
    </xdr:to>
    <xdr:sp macro="" textlink="">
      <xdr:nvSpPr>
        <xdr:cNvPr id="115" name="フローチャート: 判断 114">
          <a:extLst>
            <a:ext uri="{FF2B5EF4-FFF2-40B4-BE49-F238E27FC236}">
              <a16:creationId xmlns:a16="http://schemas.microsoft.com/office/drawing/2014/main" id="{D162724A-D9BB-4809-BFE4-EE7C6175A435}"/>
            </a:ext>
          </a:extLst>
        </xdr:cNvPr>
        <xdr:cNvSpPr/>
      </xdr:nvSpPr>
      <xdr:spPr>
        <a:xfrm>
          <a:off x="7810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CDE193A-521D-4A58-8089-E0381F818FE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50C0BE5-76A0-4DB3-99A7-8A18EA10484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5D0AAED-5CF2-4221-8405-ABEFC50B97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E1B3DDF-5CFB-402F-9524-A0398D60348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6ADEAF1-6B0E-4B4F-896E-202B2252ED6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92304</xdr:rowOff>
    </xdr:from>
    <xdr:to>
      <xdr:col>55</xdr:col>
      <xdr:colOff>50800</xdr:colOff>
      <xdr:row>42</xdr:row>
      <xdr:rowOff>22454</xdr:rowOff>
    </xdr:to>
    <xdr:sp macro="" textlink="">
      <xdr:nvSpPr>
        <xdr:cNvPr id="121" name="楕円 120">
          <a:extLst>
            <a:ext uri="{FF2B5EF4-FFF2-40B4-BE49-F238E27FC236}">
              <a16:creationId xmlns:a16="http://schemas.microsoft.com/office/drawing/2014/main" id="{14521296-F3E1-41A0-80EE-0FACD0A7A7A1}"/>
            </a:ext>
          </a:extLst>
        </xdr:cNvPr>
        <xdr:cNvSpPr/>
      </xdr:nvSpPr>
      <xdr:spPr>
        <a:xfrm>
          <a:off x="10426700" y="71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7231</xdr:rowOff>
    </xdr:from>
    <xdr:ext cx="469744" cy="259045"/>
    <xdr:sp macro="" textlink="">
      <xdr:nvSpPr>
        <xdr:cNvPr id="122" name="【道路】&#10;一人当たり延長該当値テキスト">
          <a:extLst>
            <a:ext uri="{FF2B5EF4-FFF2-40B4-BE49-F238E27FC236}">
              <a16:creationId xmlns:a16="http://schemas.microsoft.com/office/drawing/2014/main" id="{4AB39409-5CF3-45DD-9130-DCAA1E3577EC}"/>
            </a:ext>
          </a:extLst>
        </xdr:cNvPr>
        <xdr:cNvSpPr txBox="1"/>
      </xdr:nvSpPr>
      <xdr:spPr>
        <a:xfrm>
          <a:off x="10515600" y="70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91618</xdr:rowOff>
    </xdr:from>
    <xdr:to>
      <xdr:col>50</xdr:col>
      <xdr:colOff>165100</xdr:colOff>
      <xdr:row>42</xdr:row>
      <xdr:rowOff>21768</xdr:rowOff>
    </xdr:to>
    <xdr:sp macro="" textlink="">
      <xdr:nvSpPr>
        <xdr:cNvPr id="123" name="楕円 122">
          <a:extLst>
            <a:ext uri="{FF2B5EF4-FFF2-40B4-BE49-F238E27FC236}">
              <a16:creationId xmlns:a16="http://schemas.microsoft.com/office/drawing/2014/main" id="{C3252CCD-7CA9-4901-9BC5-C9E7FE62D6CD}"/>
            </a:ext>
          </a:extLst>
        </xdr:cNvPr>
        <xdr:cNvSpPr/>
      </xdr:nvSpPr>
      <xdr:spPr>
        <a:xfrm>
          <a:off x="9588500" y="71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142418</xdr:rowOff>
    </xdr:from>
    <xdr:to>
      <xdr:col>55</xdr:col>
      <xdr:colOff>0</xdr:colOff>
      <xdr:row>41</xdr:row>
      <xdr:rowOff>143104</xdr:rowOff>
    </xdr:to>
    <xdr:cxnSp macro="">
      <xdr:nvCxnSpPr>
        <xdr:cNvPr id="124" name="直線コネクタ 123">
          <a:extLst>
            <a:ext uri="{FF2B5EF4-FFF2-40B4-BE49-F238E27FC236}">
              <a16:creationId xmlns:a16="http://schemas.microsoft.com/office/drawing/2014/main" id="{6D52B692-D86E-43F6-B03D-6ECBC217425F}"/>
            </a:ext>
          </a:extLst>
        </xdr:cNvPr>
        <xdr:cNvCxnSpPr/>
      </xdr:nvCxnSpPr>
      <xdr:spPr>
        <a:xfrm>
          <a:off x="9639300" y="717186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91922</xdr:rowOff>
    </xdr:from>
    <xdr:to>
      <xdr:col>46</xdr:col>
      <xdr:colOff>38100</xdr:colOff>
      <xdr:row>42</xdr:row>
      <xdr:rowOff>22072</xdr:rowOff>
    </xdr:to>
    <xdr:sp macro="" textlink="">
      <xdr:nvSpPr>
        <xdr:cNvPr id="125" name="楕円 124">
          <a:extLst>
            <a:ext uri="{FF2B5EF4-FFF2-40B4-BE49-F238E27FC236}">
              <a16:creationId xmlns:a16="http://schemas.microsoft.com/office/drawing/2014/main" id="{617F2CDD-0B46-41F7-BDE7-582E59DE14CB}"/>
            </a:ext>
          </a:extLst>
        </xdr:cNvPr>
        <xdr:cNvSpPr/>
      </xdr:nvSpPr>
      <xdr:spPr>
        <a:xfrm>
          <a:off x="8699500" y="712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142418</xdr:rowOff>
    </xdr:from>
    <xdr:to>
      <xdr:col>50</xdr:col>
      <xdr:colOff>114300</xdr:colOff>
      <xdr:row>41</xdr:row>
      <xdr:rowOff>142722</xdr:rowOff>
    </xdr:to>
    <xdr:cxnSp macro="">
      <xdr:nvCxnSpPr>
        <xdr:cNvPr id="126" name="直線コネクタ 125">
          <a:extLst>
            <a:ext uri="{FF2B5EF4-FFF2-40B4-BE49-F238E27FC236}">
              <a16:creationId xmlns:a16="http://schemas.microsoft.com/office/drawing/2014/main" id="{B38C47C9-95F4-4D20-B244-BFC3C571A0F4}"/>
            </a:ext>
          </a:extLst>
        </xdr:cNvPr>
        <xdr:cNvCxnSpPr/>
      </xdr:nvCxnSpPr>
      <xdr:spPr>
        <a:xfrm flipV="1">
          <a:off x="8750300" y="717186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92151</xdr:rowOff>
    </xdr:from>
    <xdr:to>
      <xdr:col>41</xdr:col>
      <xdr:colOff>101600</xdr:colOff>
      <xdr:row>42</xdr:row>
      <xdr:rowOff>22301</xdr:rowOff>
    </xdr:to>
    <xdr:sp macro="" textlink="">
      <xdr:nvSpPr>
        <xdr:cNvPr id="127" name="楕円 126">
          <a:extLst>
            <a:ext uri="{FF2B5EF4-FFF2-40B4-BE49-F238E27FC236}">
              <a16:creationId xmlns:a16="http://schemas.microsoft.com/office/drawing/2014/main" id="{DC483EE7-91CD-4A78-BF7B-CE1944E3A93F}"/>
            </a:ext>
          </a:extLst>
        </xdr:cNvPr>
        <xdr:cNvSpPr/>
      </xdr:nvSpPr>
      <xdr:spPr>
        <a:xfrm>
          <a:off x="7810500" y="712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142722</xdr:rowOff>
    </xdr:from>
    <xdr:to>
      <xdr:col>45</xdr:col>
      <xdr:colOff>177800</xdr:colOff>
      <xdr:row>41</xdr:row>
      <xdr:rowOff>142951</xdr:rowOff>
    </xdr:to>
    <xdr:cxnSp macro="">
      <xdr:nvCxnSpPr>
        <xdr:cNvPr id="128" name="直線コネクタ 127">
          <a:extLst>
            <a:ext uri="{FF2B5EF4-FFF2-40B4-BE49-F238E27FC236}">
              <a16:creationId xmlns:a16="http://schemas.microsoft.com/office/drawing/2014/main" id="{6421D4D9-E770-4A1D-8A46-F5B01B7E57C6}"/>
            </a:ext>
          </a:extLst>
        </xdr:cNvPr>
        <xdr:cNvCxnSpPr/>
      </xdr:nvCxnSpPr>
      <xdr:spPr>
        <a:xfrm flipV="1">
          <a:off x="7861300" y="717217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9" name="n_1aveValue【道路】&#10;一人当たり延長">
          <a:extLst>
            <a:ext uri="{FF2B5EF4-FFF2-40B4-BE49-F238E27FC236}">
              <a16:creationId xmlns:a16="http://schemas.microsoft.com/office/drawing/2014/main" id="{8EC4FFA8-F66D-433C-A7CD-E4B2B6436B17}"/>
            </a:ext>
          </a:extLst>
        </xdr:cNvPr>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30" name="n_2aveValue【道路】&#10;一人当たり延長">
          <a:extLst>
            <a:ext uri="{FF2B5EF4-FFF2-40B4-BE49-F238E27FC236}">
              <a16:creationId xmlns:a16="http://schemas.microsoft.com/office/drawing/2014/main" id="{19F63042-A004-468C-8E5E-411A39ABCFB6}"/>
            </a:ext>
          </a:extLst>
        </xdr:cNvPr>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32275</xdr:rowOff>
    </xdr:from>
    <xdr:ext cx="469744" cy="259045"/>
    <xdr:sp macro="" textlink="">
      <xdr:nvSpPr>
        <xdr:cNvPr id="131" name="n_3aveValue【道路】&#10;一人当たり延長">
          <a:extLst>
            <a:ext uri="{FF2B5EF4-FFF2-40B4-BE49-F238E27FC236}">
              <a16:creationId xmlns:a16="http://schemas.microsoft.com/office/drawing/2014/main" id="{A96391E3-413B-4AF3-9EAB-A71BD2600149}"/>
            </a:ext>
          </a:extLst>
        </xdr:cNvPr>
        <xdr:cNvSpPr txBox="1"/>
      </xdr:nvSpPr>
      <xdr:spPr>
        <a:xfrm>
          <a:off x="7626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12895</xdr:rowOff>
    </xdr:from>
    <xdr:ext cx="469744" cy="259045"/>
    <xdr:sp macro="" textlink="">
      <xdr:nvSpPr>
        <xdr:cNvPr id="132" name="n_1mainValue【道路】&#10;一人当たり延長">
          <a:extLst>
            <a:ext uri="{FF2B5EF4-FFF2-40B4-BE49-F238E27FC236}">
              <a16:creationId xmlns:a16="http://schemas.microsoft.com/office/drawing/2014/main" id="{2BA705A1-1742-4FCF-8640-251D506FE2B1}"/>
            </a:ext>
          </a:extLst>
        </xdr:cNvPr>
        <xdr:cNvSpPr txBox="1"/>
      </xdr:nvSpPr>
      <xdr:spPr>
        <a:xfrm>
          <a:off x="9391727" y="72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13199</xdr:rowOff>
    </xdr:from>
    <xdr:ext cx="469744" cy="259045"/>
    <xdr:sp macro="" textlink="">
      <xdr:nvSpPr>
        <xdr:cNvPr id="133" name="n_2mainValue【道路】&#10;一人当たり延長">
          <a:extLst>
            <a:ext uri="{FF2B5EF4-FFF2-40B4-BE49-F238E27FC236}">
              <a16:creationId xmlns:a16="http://schemas.microsoft.com/office/drawing/2014/main" id="{97AA91C3-45CE-4210-BCBE-7A2A3C199E7D}"/>
            </a:ext>
          </a:extLst>
        </xdr:cNvPr>
        <xdr:cNvSpPr txBox="1"/>
      </xdr:nvSpPr>
      <xdr:spPr>
        <a:xfrm>
          <a:off x="8515427" y="721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13428</xdr:rowOff>
    </xdr:from>
    <xdr:ext cx="469744" cy="259045"/>
    <xdr:sp macro="" textlink="">
      <xdr:nvSpPr>
        <xdr:cNvPr id="134" name="n_3mainValue【道路】&#10;一人当たり延長">
          <a:extLst>
            <a:ext uri="{FF2B5EF4-FFF2-40B4-BE49-F238E27FC236}">
              <a16:creationId xmlns:a16="http://schemas.microsoft.com/office/drawing/2014/main" id="{DD54B91A-1611-4E73-B61C-75B8944CCF44}"/>
            </a:ext>
          </a:extLst>
        </xdr:cNvPr>
        <xdr:cNvSpPr txBox="1"/>
      </xdr:nvSpPr>
      <xdr:spPr>
        <a:xfrm>
          <a:off x="7626427" y="721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6780CA0-4452-4EDF-BBCC-2BFF65413DE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6FD66252-CF49-47CD-B32C-521BB82013D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827C292F-0DA5-4F89-BD88-71C2A020ACE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565B7412-2ADE-4CEC-B7B1-1969C36A842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E61A55A-1CAB-4A12-AA1F-DF5874DAA46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ABE40406-7B15-4B7A-AE14-E790FD9EC80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61676CC7-636D-4676-995F-7C8A24D2E13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14160A00-907A-4A40-AA4D-8C83D5ACB11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3D61A18D-98F2-4FD5-A27E-5C13DE9A741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13AE2411-63B4-45C0-9E14-46C4D32DAD0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4590D0E8-1AE8-4265-9EFF-9D33648CCAE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DCB0D08C-D152-4A28-B180-E11E6366A5C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DB5FF795-83F1-458C-974A-0EC76F93FEA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9D9A0EF7-B90E-42CC-BDCE-9532ED50154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46D2A01B-FAFA-4634-A5D2-645EBAFB13F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AEAE3CDA-3738-499E-A885-3DD6CF0A8A4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7DA9D643-CDFC-4734-A139-295086E91BF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E479E2EC-FD96-44A0-A9A6-E5193B1E354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EEFD9477-5A88-4D29-94BB-76228905545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75429B96-F596-451E-8E9F-94EDB8311A3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E41658AA-8FA3-47F4-974B-2D0C88CB3A5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C37AC3C2-E687-480B-B384-A0350FB4A7BE}"/>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D80BA9C-AD9C-4B8C-9FBF-C68EEB12C3F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9998D124-587D-4654-9183-E4E09E9099D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313F47D5-7270-4B19-93C6-8827E983010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a:extLst>
            <a:ext uri="{FF2B5EF4-FFF2-40B4-BE49-F238E27FC236}">
              <a16:creationId xmlns:a16="http://schemas.microsoft.com/office/drawing/2014/main" id="{C5C563E3-E575-4CC4-B653-D61D0FD14C19}"/>
            </a:ext>
          </a:extLst>
        </xdr:cNvPr>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6B71007F-5549-4D33-A39F-EBF6703638C7}"/>
            </a:ext>
          </a:extLst>
        </xdr:cNvPr>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a:extLst>
            <a:ext uri="{FF2B5EF4-FFF2-40B4-BE49-F238E27FC236}">
              <a16:creationId xmlns:a16="http://schemas.microsoft.com/office/drawing/2014/main" id="{00B6A3B8-5017-4001-B83C-6DB35A2E2260}"/>
            </a:ext>
          </a:extLst>
        </xdr:cNvPr>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8D02132A-C5F7-4DB9-A113-990708E3163E}"/>
            </a:ext>
          </a:extLst>
        </xdr:cNvPr>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a:extLst>
            <a:ext uri="{FF2B5EF4-FFF2-40B4-BE49-F238E27FC236}">
              <a16:creationId xmlns:a16="http://schemas.microsoft.com/office/drawing/2014/main" id="{8851A8FB-4551-497E-96BC-846F693A3642}"/>
            </a:ext>
          </a:extLst>
        </xdr:cNvPr>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C9A88865-6D47-4AD1-BA33-DF1604CE5328}"/>
            </a:ext>
          </a:extLst>
        </xdr:cNvPr>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a:extLst>
            <a:ext uri="{FF2B5EF4-FFF2-40B4-BE49-F238E27FC236}">
              <a16:creationId xmlns:a16="http://schemas.microsoft.com/office/drawing/2014/main" id="{F02C265C-8860-4855-86FC-BEF852323A97}"/>
            </a:ext>
          </a:extLst>
        </xdr:cNvPr>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a:extLst>
            <a:ext uri="{FF2B5EF4-FFF2-40B4-BE49-F238E27FC236}">
              <a16:creationId xmlns:a16="http://schemas.microsoft.com/office/drawing/2014/main" id="{BD525828-6041-4E55-949D-FDA6CD5AD86C}"/>
            </a:ext>
          </a:extLst>
        </xdr:cNvPr>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a:extLst>
            <a:ext uri="{FF2B5EF4-FFF2-40B4-BE49-F238E27FC236}">
              <a16:creationId xmlns:a16="http://schemas.microsoft.com/office/drawing/2014/main" id="{1ABD8F12-4D1D-4273-B1B8-7E8A90B66A51}"/>
            </a:ext>
          </a:extLst>
        </xdr:cNvPr>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96157</xdr:rowOff>
    </xdr:from>
    <xdr:to>
      <xdr:col>10</xdr:col>
      <xdr:colOff>165100</xdr:colOff>
      <xdr:row>58</xdr:row>
      <xdr:rowOff>26307</xdr:rowOff>
    </xdr:to>
    <xdr:sp macro="" textlink="">
      <xdr:nvSpPr>
        <xdr:cNvPr id="169" name="フローチャート: 判断 168">
          <a:extLst>
            <a:ext uri="{FF2B5EF4-FFF2-40B4-BE49-F238E27FC236}">
              <a16:creationId xmlns:a16="http://schemas.microsoft.com/office/drawing/2014/main" id="{2C38E680-CDC9-4EFD-A1B8-312ECCEC6DB7}"/>
            </a:ext>
          </a:extLst>
        </xdr:cNvPr>
        <xdr:cNvSpPr/>
      </xdr:nvSpPr>
      <xdr:spPr>
        <a:xfrm>
          <a:off x="1968500" y="986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F859E6D7-B051-4330-806F-F8597CB522A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3764DE6D-4611-4A11-9B14-BB3E99CFA57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452426A6-8E45-45A3-A79B-3F06639B7B4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626071F-5C12-401F-8B4F-0DA9EA06D4D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FB5E8B7-FE7A-4F1A-BF5F-01E20FA3499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58601</xdr:rowOff>
    </xdr:from>
    <xdr:to>
      <xdr:col>24</xdr:col>
      <xdr:colOff>114300</xdr:colOff>
      <xdr:row>60</xdr:row>
      <xdr:rowOff>160201</xdr:rowOff>
    </xdr:to>
    <xdr:sp macro="" textlink="">
      <xdr:nvSpPr>
        <xdr:cNvPr id="175" name="楕円 174">
          <a:extLst>
            <a:ext uri="{FF2B5EF4-FFF2-40B4-BE49-F238E27FC236}">
              <a16:creationId xmlns:a16="http://schemas.microsoft.com/office/drawing/2014/main" id="{684D54EB-C212-4379-9D9F-418542D98CE4}"/>
            </a:ext>
          </a:extLst>
        </xdr:cNvPr>
        <xdr:cNvSpPr/>
      </xdr:nvSpPr>
      <xdr:spPr>
        <a:xfrm>
          <a:off x="45847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37028</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7885C71C-076F-4FD8-80C0-0FC8EACE1203}"/>
            </a:ext>
          </a:extLst>
        </xdr:cNvPr>
        <xdr:cNvSpPr txBox="1"/>
      </xdr:nvSpPr>
      <xdr:spPr>
        <a:xfrm>
          <a:off x="4673600"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77" name="楕円 176">
          <a:extLst>
            <a:ext uri="{FF2B5EF4-FFF2-40B4-BE49-F238E27FC236}">
              <a16:creationId xmlns:a16="http://schemas.microsoft.com/office/drawing/2014/main" id="{C9526F6B-ABAD-409F-AC05-4797B9A40131}"/>
            </a:ext>
          </a:extLst>
        </xdr:cNvPr>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109401</xdr:rowOff>
    </xdr:from>
    <xdr:to>
      <xdr:col>24</xdr:col>
      <xdr:colOff>63500</xdr:colOff>
      <xdr:row>60</xdr:row>
      <xdr:rowOff>127363</xdr:rowOff>
    </xdr:to>
    <xdr:cxnSp macro="">
      <xdr:nvCxnSpPr>
        <xdr:cNvPr id="178" name="直線コネクタ 177">
          <a:extLst>
            <a:ext uri="{FF2B5EF4-FFF2-40B4-BE49-F238E27FC236}">
              <a16:creationId xmlns:a16="http://schemas.microsoft.com/office/drawing/2014/main" id="{340284FF-5E74-4C55-AC41-7E8892C8ED4B}"/>
            </a:ext>
          </a:extLst>
        </xdr:cNvPr>
        <xdr:cNvCxnSpPr/>
      </xdr:nvCxnSpPr>
      <xdr:spPr>
        <a:xfrm flipV="1">
          <a:off x="3797300" y="1039640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89626</xdr:rowOff>
    </xdr:from>
    <xdr:to>
      <xdr:col>15</xdr:col>
      <xdr:colOff>101600</xdr:colOff>
      <xdr:row>61</xdr:row>
      <xdr:rowOff>19776</xdr:rowOff>
    </xdr:to>
    <xdr:sp macro="" textlink="">
      <xdr:nvSpPr>
        <xdr:cNvPr id="179" name="楕円 178">
          <a:extLst>
            <a:ext uri="{FF2B5EF4-FFF2-40B4-BE49-F238E27FC236}">
              <a16:creationId xmlns:a16="http://schemas.microsoft.com/office/drawing/2014/main" id="{D2C6CD4C-9AF3-4689-9534-1BCE185700B7}"/>
            </a:ext>
          </a:extLst>
        </xdr:cNvPr>
        <xdr:cNvSpPr/>
      </xdr:nvSpPr>
      <xdr:spPr>
        <a:xfrm>
          <a:off x="2857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60</xdr:row>
      <xdr:rowOff>140426</xdr:rowOff>
    </xdr:to>
    <xdr:cxnSp macro="">
      <xdr:nvCxnSpPr>
        <xdr:cNvPr id="180" name="直線コネクタ 179">
          <a:extLst>
            <a:ext uri="{FF2B5EF4-FFF2-40B4-BE49-F238E27FC236}">
              <a16:creationId xmlns:a16="http://schemas.microsoft.com/office/drawing/2014/main" id="{8065D4FD-1C4B-4C00-AE9C-82D6F9FF40B7}"/>
            </a:ext>
          </a:extLst>
        </xdr:cNvPr>
        <xdr:cNvCxnSpPr/>
      </xdr:nvCxnSpPr>
      <xdr:spPr>
        <a:xfrm flipV="1">
          <a:off x="2908300" y="104143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1" name="楕円 180">
          <a:extLst>
            <a:ext uri="{FF2B5EF4-FFF2-40B4-BE49-F238E27FC236}">
              <a16:creationId xmlns:a16="http://schemas.microsoft.com/office/drawing/2014/main" id="{8868E27F-BEDC-4083-8865-80D1A1AA1BE9}"/>
            </a:ext>
          </a:extLst>
        </xdr:cNvPr>
        <xdr:cNvSpPr/>
      </xdr:nvSpPr>
      <xdr:spPr>
        <a:xfrm>
          <a:off x="1968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106135</xdr:rowOff>
    </xdr:from>
    <xdr:to>
      <xdr:col>15</xdr:col>
      <xdr:colOff>50800</xdr:colOff>
      <xdr:row>60</xdr:row>
      <xdr:rowOff>140426</xdr:rowOff>
    </xdr:to>
    <xdr:cxnSp macro="">
      <xdr:nvCxnSpPr>
        <xdr:cNvPr id="182" name="直線コネクタ 181">
          <a:extLst>
            <a:ext uri="{FF2B5EF4-FFF2-40B4-BE49-F238E27FC236}">
              <a16:creationId xmlns:a16="http://schemas.microsoft.com/office/drawing/2014/main" id="{82BC3378-E233-4A63-B7A1-A807A0A00A58}"/>
            </a:ext>
          </a:extLst>
        </xdr:cNvPr>
        <xdr:cNvCxnSpPr/>
      </xdr:nvCxnSpPr>
      <xdr:spPr>
        <a:xfrm>
          <a:off x="2019300" y="103931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8B6C22E1-4417-42EF-B9CB-4EE30026B86A}"/>
            </a:ext>
          </a:extLst>
        </xdr:cNvPr>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C0C83C53-DCC7-4E9E-8898-711E3741027E}"/>
            </a:ext>
          </a:extLst>
        </xdr:cNvPr>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42834</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F914A13B-20AF-4253-BC08-A777BC2D7C87}"/>
            </a:ext>
          </a:extLst>
        </xdr:cNvPr>
        <xdr:cNvSpPr txBox="1"/>
      </xdr:nvSpPr>
      <xdr:spPr>
        <a:xfrm>
          <a:off x="1816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169290</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61DDC88D-A78F-421B-9D0E-1885AB8F9ABC}"/>
            </a:ext>
          </a:extLst>
        </xdr:cNvPr>
        <xdr:cNvSpPr txBox="1"/>
      </xdr:nvSpPr>
      <xdr:spPr>
        <a:xfrm>
          <a:off x="3582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10903</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34918D45-7AA1-4E31-AC7B-727DDCB2899D}"/>
            </a:ext>
          </a:extLst>
        </xdr:cNvPr>
        <xdr:cNvSpPr txBox="1"/>
      </xdr:nvSpPr>
      <xdr:spPr>
        <a:xfrm>
          <a:off x="2705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148062</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6079846B-1841-4E6D-843C-52D35080EEA3}"/>
            </a:ext>
          </a:extLst>
        </xdr:cNvPr>
        <xdr:cNvSpPr txBox="1"/>
      </xdr:nvSpPr>
      <xdr:spPr>
        <a:xfrm>
          <a:off x="1816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E3A05180-2226-4742-82D0-21A6F0FAAC8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4923AB31-15C1-419A-AA20-DE512A1655D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8A0085C5-2627-41E2-985A-51743E664E0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825C3540-3519-4072-A7DD-BFD53AEE19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90D566AD-8340-4240-A7F2-BC1E2A6B274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EB3105A8-7FF5-4D39-84B1-35AFB39960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4D4A0220-9BC0-4398-A759-D804B36567A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58BE3EDE-FBBF-4E88-AFCE-E694EB4E09B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91A0E550-C4CF-4C9D-9177-2E2FEF3A973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5AF938EE-393F-4E5C-A6D4-AAD8E5086DF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9A9835CC-7224-4FA4-B45F-80393C1A77C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a:extLst>
            <a:ext uri="{FF2B5EF4-FFF2-40B4-BE49-F238E27FC236}">
              <a16:creationId xmlns:a16="http://schemas.microsoft.com/office/drawing/2014/main" id="{AA9475E0-2087-4DA0-A2F1-E14EEAB2246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1C2CBD5D-618B-4165-BA98-5A2D235200F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a:extLst>
            <a:ext uri="{FF2B5EF4-FFF2-40B4-BE49-F238E27FC236}">
              <a16:creationId xmlns:a16="http://schemas.microsoft.com/office/drawing/2014/main" id="{DF9C0408-B10D-4A86-A74E-940FCE505C3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CDB8A578-1570-443C-B519-11498C85C02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a:extLst>
            <a:ext uri="{FF2B5EF4-FFF2-40B4-BE49-F238E27FC236}">
              <a16:creationId xmlns:a16="http://schemas.microsoft.com/office/drawing/2014/main" id="{D05DE19B-D08F-402C-B697-F390E08C7E1F}"/>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7C3A5190-E6C5-4362-BAD7-0BE678CC941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a:extLst>
            <a:ext uri="{FF2B5EF4-FFF2-40B4-BE49-F238E27FC236}">
              <a16:creationId xmlns:a16="http://schemas.microsoft.com/office/drawing/2014/main" id="{4FE0C3E0-003F-4030-BA6D-65157E8EF13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37F6CE28-FC31-43D9-A5D6-183203CF4BB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a:extLst>
            <a:ext uri="{FF2B5EF4-FFF2-40B4-BE49-F238E27FC236}">
              <a16:creationId xmlns:a16="http://schemas.microsoft.com/office/drawing/2014/main" id="{843CFF48-6EE6-4774-B9CE-F5C794A9CF3E}"/>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15A894C6-ECF3-4765-9AC3-60989F3E674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a:extLst>
            <a:ext uri="{FF2B5EF4-FFF2-40B4-BE49-F238E27FC236}">
              <a16:creationId xmlns:a16="http://schemas.microsoft.com/office/drawing/2014/main" id="{AB14F89C-4958-475B-A082-DD02E5895EC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BF61EE5C-AD2D-4569-87C0-F55CC43815A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a:extLst>
            <a:ext uri="{FF2B5EF4-FFF2-40B4-BE49-F238E27FC236}">
              <a16:creationId xmlns:a16="http://schemas.microsoft.com/office/drawing/2014/main" id="{F830F2B5-3C7E-4E99-A8F3-F033C7863B87}"/>
            </a:ext>
          </a:extLst>
        </xdr:cNvPr>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a:extLst>
            <a:ext uri="{FF2B5EF4-FFF2-40B4-BE49-F238E27FC236}">
              <a16:creationId xmlns:a16="http://schemas.microsoft.com/office/drawing/2014/main" id="{78B62BB5-3A34-4B9F-9FC5-99AFE45BE89F}"/>
            </a:ext>
          </a:extLst>
        </xdr:cNvPr>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a:extLst>
            <a:ext uri="{FF2B5EF4-FFF2-40B4-BE49-F238E27FC236}">
              <a16:creationId xmlns:a16="http://schemas.microsoft.com/office/drawing/2014/main" id="{E060AE1F-0A46-4D47-8E6F-C9DF042851A4}"/>
            </a:ext>
          </a:extLst>
        </xdr:cNvPr>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a:extLst>
            <a:ext uri="{FF2B5EF4-FFF2-40B4-BE49-F238E27FC236}">
              <a16:creationId xmlns:a16="http://schemas.microsoft.com/office/drawing/2014/main" id="{628FF2F0-E3B5-4B3C-8C9F-C0E91DACE408}"/>
            </a:ext>
          </a:extLst>
        </xdr:cNvPr>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a:extLst>
            <a:ext uri="{FF2B5EF4-FFF2-40B4-BE49-F238E27FC236}">
              <a16:creationId xmlns:a16="http://schemas.microsoft.com/office/drawing/2014/main" id="{F549592C-4D58-47CC-83DF-2B6C17F32BBB}"/>
            </a:ext>
          </a:extLst>
        </xdr:cNvPr>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17" name="【橋りょう・トンネル】&#10;一人当たり有形固定資産（償却資産）額平均値テキスト">
          <a:extLst>
            <a:ext uri="{FF2B5EF4-FFF2-40B4-BE49-F238E27FC236}">
              <a16:creationId xmlns:a16="http://schemas.microsoft.com/office/drawing/2014/main" id="{694E5F79-3A77-47B7-B86F-4D6C1194E1F7}"/>
            </a:ext>
          </a:extLst>
        </xdr:cNvPr>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a:extLst>
            <a:ext uri="{FF2B5EF4-FFF2-40B4-BE49-F238E27FC236}">
              <a16:creationId xmlns:a16="http://schemas.microsoft.com/office/drawing/2014/main" id="{6DE51A59-3213-4F41-BF09-D9D1F3FA7DA0}"/>
            </a:ext>
          </a:extLst>
        </xdr:cNvPr>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a:extLst>
            <a:ext uri="{FF2B5EF4-FFF2-40B4-BE49-F238E27FC236}">
              <a16:creationId xmlns:a16="http://schemas.microsoft.com/office/drawing/2014/main" id="{578DB4E8-5AC5-4A2F-A190-3C4EB2D6A642}"/>
            </a:ext>
          </a:extLst>
        </xdr:cNvPr>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a:extLst>
            <a:ext uri="{FF2B5EF4-FFF2-40B4-BE49-F238E27FC236}">
              <a16:creationId xmlns:a16="http://schemas.microsoft.com/office/drawing/2014/main" id="{F419D5BB-EFA5-4AE1-9FF2-DFE4D6A80ECA}"/>
            </a:ext>
          </a:extLst>
        </xdr:cNvPr>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96628</xdr:rowOff>
    </xdr:from>
    <xdr:to>
      <xdr:col>41</xdr:col>
      <xdr:colOff>101600</xdr:colOff>
      <xdr:row>61</xdr:row>
      <xdr:rowOff>26778</xdr:rowOff>
    </xdr:to>
    <xdr:sp macro="" textlink="">
      <xdr:nvSpPr>
        <xdr:cNvPr id="221" name="フローチャート: 判断 220">
          <a:extLst>
            <a:ext uri="{FF2B5EF4-FFF2-40B4-BE49-F238E27FC236}">
              <a16:creationId xmlns:a16="http://schemas.microsoft.com/office/drawing/2014/main" id="{1C07B7EB-368F-4545-87F1-4E5E5C43646D}"/>
            </a:ext>
          </a:extLst>
        </xdr:cNvPr>
        <xdr:cNvSpPr/>
      </xdr:nvSpPr>
      <xdr:spPr>
        <a:xfrm>
          <a:off x="7810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6926F3B6-73F7-41EE-9E9A-A0B8F44C8A3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6BEA12EE-7CCA-4F2E-BB28-1F9A4DDA883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234DD313-8331-488F-9661-0E0BC5EC4DC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E819B91-4DB5-4EBF-98C2-975E94A47A4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6D299513-7C46-4730-A996-8317FB6D198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151248</xdr:rowOff>
    </xdr:from>
    <xdr:to>
      <xdr:col>55</xdr:col>
      <xdr:colOff>50800</xdr:colOff>
      <xdr:row>64</xdr:row>
      <xdr:rowOff>81398</xdr:rowOff>
    </xdr:to>
    <xdr:sp macro="" textlink="">
      <xdr:nvSpPr>
        <xdr:cNvPr id="227" name="楕円 226">
          <a:extLst>
            <a:ext uri="{FF2B5EF4-FFF2-40B4-BE49-F238E27FC236}">
              <a16:creationId xmlns:a16="http://schemas.microsoft.com/office/drawing/2014/main" id="{F0B53971-73C2-4BA3-90B7-72F93CFCA4D2}"/>
            </a:ext>
          </a:extLst>
        </xdr:cNvPr>
        <xdr:cNvSpPr/>
      </xdr:nvSpPr>
      <xdr:spPr>
        <a:xfrm>
          <a:off x="10426700" y="109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66175</xdr:rowOff>
    </xdr:from>
    <xdr:ext cx="534377" cy="259045"/>
    <xdr:sp macro="" textlink="">
      <xdr:nvSpPr>
        <xdr:cNvPr id="228" name="【橋りょう・トンネル】&#10;一人当たり有形固定資産（償却資産）額該当値テキスト">
          <a:extLst>
            <a:ext uri="{FF2B5EF4-FFF2-40B4-BE49-F238E27FC236}">
              <a16:creationId xmlns:a16="http://schemas.microsoft.com/office/drawing/2014/main" id="{C8397BFD-53DE-484C-B02E-71F7C9514D69}"/>
            </a:ext>
          </a:extLst>
        </xdr:cNvPr>
        <xdr:cNvSpPr txBox="1"/>
      </xdr:nvSpPr>
      <xdr:spPr>
        <a:xfrm>
          <a:off x="10515600" y="108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150775</xdr:rowOff>
    </xdr:from>
    <xdr:to>
      <xdr:col>50</xdr:col>
      <xdr:colOff>165100</xdr:colOff>
      <xdr:row>64</xdr:row>
      <xdr:rowOff>80925</xdr:rowOff>
    </xdr:to>
    <xdr:sp macro="" textlink="">
      <xdr:nvSpPr>
        <xdr:cNvPr id="229" name="楕円 228">
          <a:extLst>
            <a:ext uri="{FF2B5EF4-FFF2-40B4-BE49-F238E27FC236}">
              <a16:creationId xmlns:a16="http://schemas.microsoft.com/office/drawing/2014/main" id="{8892275F-54FC-4EC9-813F-2FA1C2A8A479}"/>
            </a:ext>
          </a:extLst>
        </xdr:cNvPr>
        <xdr:cNvSpPr/>
      </xdr:nvSpPr>
      <xdr:spPr>
        <a:xfrm>
          <a:off x="9588500" y="109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30125</xdr:rowOff>
    </xdr:from>
    <xdr:to>
      <xdr:col>55</xdr:col>
      <xdr:colOff>0</xdr:colOff>
      <xdr:row>64</xdr:row>
      <xdr:rowOff>30598</xdr:rowOff>
    </xdr:to>
    <xdr:cxnSp macro="">
      <xdr:nvCxnSpPr>
        <xdr:cNvPr id="230" name="直線コネクタ 229">
          <a:extLst>
            <a:ext uri="{FF2B5EF4-FFF2-40B4-BE49-F238E27FC236}">
              <a16:creationId xmlns:a16="http://schemas.microsoft.com/office/drawing/2014/main" id="{29ECCDA3-C7FD-4361-AA36-C48E67FF52A0}"/>
            </a:ext>
          </a:extLst>
        </xdr:cNvPr>
        <xdr:cNvCxnSpPr/>
      </xdr:nvCxnSpPr>
      <xdr:spPr>
        <a:xfrm>
          <a:off x="9639300" y="11002925"/>
          <a:ext cx="8382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150730</xdr:rowOff>
    </xdr:from>
    <xdr:to>
      <xdr:col>46</xdr:col>
      <xdr:colOff>38100</xdr:colOff>
      <xdr:row>64</xdr:row>
      <xdr:rowOff>80880</xdr:rowOff>
    </xdr:to>
    <xdr:sp macro="" textlink="">
      <xdr:nvSpPr>
        <xdr:cNvPr id="231" name="楕円 230">
          <a:extLst>
            <a:ext uri="{FF2B5EF4-FFF2-40B4-BE49-F238E27FC236}">
              <a16:creationId xmlns:a16="http://schemas.microsoft.com/office/drawing/2014/main" id="{3E52463E-44DF-4C7C-837F-E43B5808E09D}"/>
            </a:ext>
          </a:extLst>
        </xdr:cNvPr>
        <xdr:cNvSpPr/>
      </xdr:nvSpPr>
      <xdr:spPr>
        <a:xfrm>
          <a:off x="8699500" y="109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30080</xdr:rowOff>
    </xdr:from>
    <xdr:to>
      <xdr:col>50</xdr:col>
      <xdr:colOff>114300</xdr:colOff>
      <xdr:row>64</xdr:row>
      <xdr:rowOff>30125</xdr:rowOff>
    </xdr:to>
    <xdr:cxnSp macro="">
      <xdr:nvCxnSpPr>
        <xdr:cNvPr id="232" name="直線コネクタ 231">
          <a:extLst>
            <a:ext uri="{FF2B5EF4-FFF2-40B4-BE49-F238E27FC236}">
              <a16:creationId xmlns:a16="http://schemas.microsoft.com/office/drawing/2014/main" id="{9367D0A9-E3B4-49A1-944C-D28334F1575D}"/>
            </a:ext>
          </a:extLst>
        </xdr:cNvPr>
        <xdr:cNvCxnSpPr/>
      </xdr:nvCxnSpPr>
      <xdr:spPr>
        <a:xfrm>
          <a:off x="8750300" y="1100288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153058</xdr:rowOff>
    </xdr:from>
    <xdr:to>
      <xdr:col>41</xdr:col>
      <xdr:colOff>101600</xdr:colOff>
      <xdr:row>64</xdr:row>
      <xdr:rowOff>83208</xdr:rowOff>
    </xdr:to>
    <xdr:sp macro="" textlink="">
      <xdr:nvSpPr>
        <xdr:cNvPr id="233" name="楕円 232">
          <a:extLst>
            <a:ext uri="{FF2B5EF4-FFF2-40B4-BE49-F238E27FC236}">
              <a16:creationId xmlns:a16="http://schemas.microsoft.com/office/drawing/2014/main" id="{49723D28-E796-4620-A11F-BC2B3B7EBAD5}"/>
            </a:ext>
          </a:extLst>
        </xdr:cNvPr>
        <xdr:cNvSpPr/>
      </xdr:nvSpPr>
      <xdr:spPr>
        <a:xfrm>
          <a:off x="7810500" y="109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30080</xdr:rowOff>
    </xdr:from>
    <xdr:to>
      <xdr:col>45</xdr:col>
      <xdr:colOff>177800</xdr:colOff>
      <xdr:row>64</xdr:row>
      <xdr:rowOff>32408</xdr:rowOff>
    </xdr:to>
    <xdr:cxnSp macro="">
      <xdr:nvCxnSpPr>
        <xdr:cNvPr id="234" name="直線コネクタ 233">
          <a:extLst>
            <a:ext uri="{FF2B5EF4-FFF2-40B4-BE49-F238E27FC236}">
              <a16:creationId xmlns:a16="http://schemas.microsoft.com/office/drawing/2014/main" id="{16A4BCFD-40E8-4ADD-80DB-E0C800286889}"/>
            </a:ext>
          </a:extLst>
        </xdr:cNvPr>
        <xdr:cNvCxnSpPr/>
      </xdr:nvCxnSpPr>
      <xdr:spPr>
        <a:xfrm flipV="1">
          <a:off x="7861300" y="11002880"/>
          <a:ext cx="889000" cy="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35" name="n_1aveValue【橋りょう・トンネル】&#10;一人当たり有形固定資産（償却資産）額">
          <a:extLst>
            <a:ext uri="{FF2B5EF4-FFF2-40B4-BE49-F238E27FC236}">
              <a16:creationId xmlns:a16="http://schemas.microsoft.com/office/drawing/2014/main" id="{D4D09127-4BE0-42B2-A55F-F189AF36CB37}"/>
            </a:ext>
          </a:extLst>
        </xdr:cNvPr>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36" name="n_2aveValue【橋りょう・トンネル】&#10;一人当たり有形固定資産（償却資産）額">
          <a:extLst>
            <a:ext uri="{FF2B5EF4-FFF2-40B4-BE49-F238E27FC236}">
              <a16:creationId xmlns:a16="http://schemas.microsoft.com/office/drawing/2014/main" id="{28F39D54-5FB2-4E25-84CB-8421AEF56897}"/>
            </a:ext>
          </a:extLst>
        </xdr:cNvPr>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43305</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45D32C49-EC75-4E79-A673-CDCE17F6DE0D}"/>
            </a:ext>
          </a:extLst>
        </xdr:cNvPr>
        <xdr:cNvSpPr txBox="1"/>
      </xdr:nvSpPr>
      <xdr:spPr>
        <a:xfrm>
          <a:off x="7561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72052</xdr:rowOff>
    </xdr:from>
    <xdr:ext cx="534377" cy="259045"/>
    <xdr:sp macro="" textlink="">
      <xdr:nvSpPr>
        <xdr:cNvPr id="238" name="n_1mainValue【橋りょう・トンネル】&#10;一人当たり有形固定資産（償却資産）額">
          <a:extLst>
            <a:ext uri="{FF2B5EF4-FFF2-40B4-BE49-F238E27FC236}">
              <a16:creationId xmlns:a16="http://schemas.microsoft.com/office/drawing/2014/main" id="{C840BE1A-1041-4C8A-AD1F-5985E0F378E4}"/>
            </a:ext>
          </a:extLst>
        </xdr:cNvPr>
        <xdr:cNvSpPr txBox="1"/>
      </xdr:nvSpPr>
      <xdr:spPr>
        <a:xfrm>
          <a:off x="9359411" y="1104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72007</xdr:rowOff>
    </xdr:from>
    <xdr:ext cx="534377" cy="259045"/>
    <xdr:sp macro="" textlink="">
      <xdr:nvSpPr>
        <xdr:cNvPr id="239" name="n_2mainValue【橋りょう・トンネル】&#10;一人当たり有形固定資産（償却資産）額">
          <a:extLst>
            <a:ext uri="{FF2B5EF4-FFF2-40B4-BE49-F238E27FC236}">
              <a16:creationId xmlns:a16="http://schemas.microsoft.com/office/drawing/2014/main" id="{C0E56E0D-98A8-4F4F-B78B-22D0CF3C8820}"/>
            </a:ext>
          </a:extLst>
        </xdr:cNvPr>
        <xdr:cNvSpPr txBox="1"/>
      </xdr:nvSpPr>
      <xdr:spPr>
        <a:xfrm>
          <a:off x="8483111" y="1104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74335</xdr:rowOff>
    </xdr:from>
    <xdr:ext cx="534377" cy="259045"/>
    <xdr:sp macro="" textlink="">
      <xdr:nvSpPr>
        <xdr:cNvPr id="240" name="n_3mainValue【橋りょう・トンネル】&#10;一人当たり有形固定資産（償却資産）額">
          <a:extLst>
            <a:ext uri="{FF2B5EF4-FFF2-40B4-BE49-F238E27FC236}">
              <a16:creationId xmlns:a16="http://schemas.microsoft.com/office/drawing/2014/main" id="{7E7A765B-D6E8-474E-A4F9-A84C933048BB}"/>
            </a:ext>
          </a:extLst>
        </xdr:cNvPr>
        <xdr:cNvSpPr txBox="1"/>
      </xdr:nvSpPr>
      <xdr:spPr>
        <a:xfrm>
          <a:off x="7594111" y="1104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B4EDF062-615F-4A6C-8F54-2F53B8B9B78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6C83DE87-6EB1-4421-A285-FE8C7567E3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EC569FE-5683-4F04-A047-C8D683731D7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CF729E36-C1DD-4608-8E77-D1D18FE4F55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D1200831-FB16-40FB-BAF2-AA4F791758C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9D5233B0-CD92-4A9C-9FF2-E45D9194835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678C497-E36E-4D2C-A2D7-8C2167563F6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37F58A2E-AA7C-41EB-B0AC-4048B49018D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DD09914F-89AA-43D2-92AB-E961B8A9753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F131AF72-4504-4D05-BA84-CC71763E8F1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186D671D-A158-4278-A665-78FC00CF5A2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B01743EA-9239-4B85-8EE3-90DAE0DAE35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20DE3C1B-912C-49A7-BCB1-A188897FF53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C3C618AC-0859-4348-B22C-0871307D119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62D40D3B-B91D-4952-848C-C8BD98ECEFF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124A0D39-B26E-471C-9D03-AAEE16449C3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4E288E5B-D007-4637-B14B-F89DF088A92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2B0DD5AF-AD68-48BD-9666-A25D5582855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17C13257-CDA5-4910-8FB6-5202F2503EB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49435187-51C3-4587-90D9-B497C532393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983520C0-E0E6-4690-A2CD-F1E3E8B80BD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DCF316AD-B2C1-490D-AE26-544F0A7EF8E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1B05C85F-777C-4774-86E6-E918F9772A6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D246272A-6BD5-468B-8D6C-C1E15BC49DD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a:extLst>
            <a:ext uri="{FF2B5EF4-FFF2-40B4-BE49-F238E27FC236}">
              <a16:creationId xmlns:a16="http://schemas.microsoft.com/office/drawing/2014/main" id="{B38AC99D-1D39-461E-A546-2A7085C9369C}"/>
            </a:ext>
          </a:extLst>
        </xdr:cNvPr>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341038E0-B917-47D4-8AA6-A70BD5A0750D}"/>
            </a:ext>
          </a:extLst>
        </xdr:cNvPr>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a:extLst>
            <a:ext uri="{FF2B5EF4-FFF2-40B4-BE49-F238E27FC236}">
              <a16:creationId xmlns:a16="http://schemas.microsoft.com/office/drawing/2014/main" id="{62382792-4D0B-4B17-B5C6-903E3A3964D6}"/>
            </a:ext>
          </a:extLst>
        </xdr:cNvPr>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31922160-BDD0-47FF-9907-951605EDF03E}"/>
            </a:ext>
          </a:extLst>
        </xdr:cNvPr>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a:extLst>
            <a:ext uri="{FF2B5EF4-FFF2-40B4-BE49-F238E27FC236}">
              <a16:creationId xmlns:a16="http://schemas.microsoft.com/office/drawing/2014/main" id="{B84F1FC4-7C3D-4C1E-B091-EFA229A9FD48}"/>
            </a:ext>
          </a:extLst>
        </xdr:cNvPr>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FE69C3A1-A217-4FF0-AB30-0154F85AF57E}"/>
            </a:ext>
          </a:extLst>
        </xdr:cNvPr>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a:extLst>
            <a:ext uri="{FF2B5EF4-FFF2-40B4-BE49-F238E27FC236}">
              <a16:creationId xmlns:a16="http://schemas.microsoft.com/office/drawing/2014/main" id="{2CDDFC20-96EF-4803-8BF1-BC69B6ABE298}"/>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a:extLst>
            <a:ext uri="{FF2B5EF4-FFF2-40B4-BE49-F238E27FC236}">
              <a16:creationId xmlns:a16="http://schemas.microsoft.com/office/drawing/2014/main" id="{B4E24544-0A71-4852-8BA6-FB9AE9751D8C}"/>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a:extLst>
            <a:ext uri="{FF2B5EF4-FFF2-40B4-BE49-F238E27FC236}">
              <a16:creationId xmlns:a16="http://schemas.microsoft.com/office/drawing/2014/main" id="{E51F8EF4-3DAF-485D-9D4C-1D809E60B666}"/>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4" name="フローチャート: 判断 273">
          <a:extLst>
            <a:ext uri="{FF2B5EF4-FFF2-40B4-BE49-F238E27FC236}">
              <a16:creationId xmlns:a16="http://schemas.microsoft.com/office/drawing/2014/main" id="{9BF3EA66-D846-41D8-9025-DC370437F767}"/>
            </a:ext>
          </a:extLst>
        </xdr:cNvPr>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3BC15275-B861-45C9-BCBF-3B59F9564AF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C9208E08-903F-4324-A0A8-82017062832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7FC0A134-DDB0-4EA5-9AD3-6F4D0B9124B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5F6DCFF1-FB57-4274-8547-44B862EF13A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91E00F65-23B8-46B1-967B-F0B60EC4114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280" name="楕円 279">
          <a:extLst>
            <a:ext uri="{FF2B5EF4-FFF2-40B4-BE49-F238E27FC236}">
              <a16:creationId xmlns:a16="http://schemas.microsoft.com/office/drawing/2014/main" id="{F3841FFD-4FA3-4F74-BE37-748D14D7CCBB}"/>
            </a:ext>
          </a:extLst>
        </xdr:cNvPr>
        <xdr:cNvSpPr/>
      </xdr:nvSpPr>
      <xdr:spPr>
        <a:xfrm>
          <a:off x="4584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B43E1FBD-9E87-4A8F-9F4C-955A695AC22C}"/>
            </a:ext>
          </a:extLst>
        </xdr:cNvPr>
        <xdr:cNvSpPr txBox="1"/>
      </xdr:nvSpPr>
      <xdr:spPr>
        <a:xfrm>
          <a:off x="4673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109220</xdr:rowOff>
    </xdr:from>
    <xdr:to>
      <xdr:col>20</xdr:col>
      <xdr:colOff>38100</xdr:colOff>
      <xdr:row>84</xdr:row>
      <xdr:rowOff>39370</xdr:rowOff>
    </xdr:to>
    <xdr:sp macro="" textlink="">
      <xdr:nvSpPr>
        <xdr:cNvPr id="282" name="楕円 281">
          <a:extLst>
            <a:ext uri="{FF2B5EF4-FFF2-40B4-BE49-F238E27FC236}">
              <a16:creationId xmlns:a16="http://schemas.microsoft.com/office/drawing/2014/main" id="{5A21D585-5323-4DA0-A20A-1EC5D64D9597}"/>
            </a:ext>
          </a:extLst>
        </xdr:cNvPr>
        <xdr:cNvSpPr/>
      </xdr:nvSpPr>
      <xdr:spPr>
        <a:xfrm>
          <a:off x="3746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83</xdr:row>
      <xdr:rowOff>160020</xdr:rowOff>
    </xdr:to>
    <xdr:cxnSp macro="">
      <xdr:nvCxnSpPr>
        <xdr:cNvPr id="283" name="直線コネクタ 282">
          <a:extLst>
            <a:ext uri="{FF2B5EF4-FFF2-40B4-BE49-F238E27FC236}">
              <a16:creationId xmlns:a16="http://schemas.microsoft.com/office/drawing/2014/main" id="{7CF8CD7A-ABBD-4C5E-A887-DAA8E5BEF4FF}"/>
            </a:ext>
          </a:extLst>
        </xdr:cNvPr>
        <xdr:cNvCxnSpPr/>
      </xdr:nvCxnSpPr>
      <xdr:spPr>
        <a:xfrm flipV="1">
          <a:off x="3797300" y="143522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149225</xdr:rowOff>
    </xdr:from>
    <xdr:to>
      <xdr:col>15</xdr:col>
      <xdr:colOff>101600</xdr:colOff>
      <xdr:row>84</xdr:row>
      <xdr:rowOff>79375</xdr:rowOff>
    </xdr:to>
    <xdr:sp macro="" textlink="">
      <xdr:nvSpPr>
        <xdr:cNvPr id="284" name="楕円 283">
          <a:extLst>
            <a:ext uri="{FF2B5EF4-FFF2-40B4-BE49-F238E27FC236}">
              <a16:creationId xmlns:a16="http://schemas.microsoft.com/office/drawing/2014/main" id="{36E909B6-75A6-472A-ABE5-A5A84838CA03}"/>
            </a:ext>
          </a:extLst>
        </xdr:cNvPr>
        <xdr:cNvSpPr/>
      </xdr:nvSpPr>
      <xdr:spPr>
        <a:xfrm>
          <a:off x="2857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160020</xdr:rowOff>
    </xdr:from>
    <xdr:to>
      <xdr:col>19</xdr:col>
      <xdr:colOff>177800</xdr:colOff>
      <xdr:row>84</xdr:row>
      <xdr:rowOff>28575</xdr:rowOff>
    </xdr:to>
    <xdr:cxnSp macro="">
      <xdr:nvCxnSpPr>
        <xdr:cNvPr id="285" name="直線コネクタ 284">
          <a:extLst>
            <a:ext uri="{FF2B5EF4-FFF2-40B4-BE49-F238E27FC236}">
              <a16:creationId xmlns:a16="http://schemas.microsoft.com/office/drawing/2014/main" id="{3C01F57B-0E53-4711-A52C-6E9481432395}"/>
            </a:ext>
          </a:extLst>
        </xdr:cNvPr>
        <xdr:cNvCxnSpPr/>
      </xdr:nvCxnSpPr>
      <xdr:spPr>
        <a:xfrm flipV="1">
          <a:off x="2908300" y="14390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636</xdr:rowOff>
    </xdr:from>
    <xdr:to>
      <xdr:col>10</xdr:col>
      <xdr:colOff>165100</xdr:colOff>
      <xdr:row>84</xdr:row>
      <xdr:rowOff>102236</xdr:rowOff>
    </xdr:to>
    <xdr:sp macro="" textlink="">
      <xdr:nvSpPr>
        <xdr:cNvPr id="286" name="楕円 285">
          <a:extLst>
            <a:ext uri="{FF2B5EF4-FFF2-40B4-BE49-F238E27FC236}">
              <a16:creationId xmlns:a16="http://schemas.microsoft.com/office/drawing/2014/main" id="{FF5EDF71-B7B0-41BE-BD14-8FBE695A21DC}"/>
            </a:ext>
          </a:extLst>
        </xdr:cNvPr>
        <xdr:cNvSpPr/>
      </xdr:nvSpPr>
      <xdr:spPr>
        <a:xfrm>
          <a:off x="1968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28575</xdr:rowOff>
    </xdr:from>
    <xdr:to>
      <xdr:col>15</xdr:col>
      <xdr:colOff>50800</xdr:colOff>
      <xdr:row>84</xdr:row>
      <xdr:rowOff>51436</xdr:rowOff>
    </xdr:to>
    <xdr:cxnSp macro="">
      <xdr:nvCxnSpPr>
        <xdr:cNvPr id="287" name="直線コネクタ 286">
          <a:extLst>
            <a:ext uri="{FF2B5EF4-FFF2-40B4-BE49-F238E27FC236}">
              <a16:creationId xmlns:a16="http://schemas.microsoft.com/office/drawing/2014/main" id="{BC623923-C654-4C74-A931-B2E3C006B815}"/>
            </a:ext>
          </a:extLst>
        </xdr:cNvPr>
        <xdr:cNvCxnSpPr/>
      </xdr:nvCxnSpPr>
      <xdr:spPr>
        <a:xfrm flipV="1">
          <a:off x="2019300" y="144303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288" name="n_1aveValue【公営住宅】&#10;有形固定資産減価償却率">
          <a:extLst>
            <a:ext uri="{FF2B5EF4-FFF2-40B4-BE49-F238E27FC236}">
              <a16:creationId xmlns:a16="http://schemas.microsoft.com/office/drawing/2014/main" id="{67F92D8E-1D91-4106-9CE5-992B140C5662}"/>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89" name="n_2aveValue【公営住宅】&#10;有形固定資産減価償却率">
          <a:extLst>
            <a:ext uri="{FF2B5EF4-FFF2-40B4-BE49-F238E27FC236}">
              <a16:creationId xmlns:a16="http://schemas.microsoft.com/office/drawing/2014/main" id="{6F77EE4E-98A4-4843-8191-62266241192B}"/>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90" name="n_3aveValue【公営住宅】&#10;有形固定資産減価償却率">
          <a:extLst>
            <a:ext uri="{FF2B5EF4-FFF2-40B4-BE49-F238E27FC236}">
              <a16:creationId xmlns:a16="http://schemas.microsoft.com/office/drawing/2014/main" id="{CA7284F6-9080-4472-8D6C-43712A42E08A}"/>
            </a:ext>
          </a:extLst>
        </xdr:cNvPr>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30497</xdr:rowOff>
    </xdr:from>
    <xdr:ext cx="405111" cy="259045"/>
    <xdr:sp macro="" textlink="">
      <xdr:nvSpPr>
        <xdr:cNvPr id="291" name="n_1mainValue【公営住宅】&#10;有形固定資産減価償却率">
          <a:extLst>
            <a:ext uri="{FF2B5EF4-FFF2-40B4-BE49-F238E27FC236}">
              <a16:creationId xmlns:a16="http://schemas.microsoft.com/office/drawing/2014/main" id="{CF45D916-F606-406F-9FF9-6B87E2B9B32D}"/>
            </a:ext>
          </a:extLst>
        </xdr:cNvPr>
        <xdr:cNvSpPr txBox="1"/>
      </xdr:nvSpPr>
      <xdr:spPr>
        <a:xfrm>
          <a:off x="35820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70502</xdr:rowOff>
    </xdr:from>
    <xdr:ext cx="405111" cy="259045"/>
    <xdr:sp macro="" textlink="">
      <xdr:nvSpPr>
        <xdr:cNvPr id="292" name="n_2mainValue【公営住宅】&#10;有形固定資産減価償却率">
          <a:extLst>
            <a:ext uri="{FF2B5EF4-FFF2-40B4-BE49-F238E27FC236}">
              <a16:creationId xmlns:a16="http://schemas.microsoft.com/office/drawing/2014/main" id="{0ECBED90-E5D0-4864-B43B-D4C7553DBF2D}"/>
            </a:ext>
          </a:extLst>
        </xdr:cNvPr>
        <xdr:cNvSpPr txBox="1"/>
      </xdr:nvSpPr>
      <xdr:spPr>
        <a:xfrm>
          <a:off x="2705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93363</xdr:rowOff>
    </xdr:from>
    <xdr:ext cx="405111" cy="259045"/>
    <xdr:sp macro="" textlink="">
      <xdr:nvSpPr>
        <xdr:cNvPr id="293" name="n_3mainValue【公営住宅】&#10;有形固定資産減価償却率">
          <a:extLst>
            <a:ext uri="{FF2B5EF4-FFF2-40B4-BE49-F238E27FC236}">
              <a16:creationId xmlns:a16="http://schemas.microsoft.com/office/drawing/2014/main" id="{9317ED5E-D8DE-4685-B0B5-C2C6435124FC}"/>
            </a:ext>
          </a:extLst>
        </xdr:cNvPr>
        <xdr:cNvSpPr txBox="1"/>
      </xdr:nvSpPr>
      <xdr:spPr>
        <a:xfrm>
          <a:off x="1816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1A2DAB78-C7D4-4E06-A6E1-4BCF210A24D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D9E1F9A9-B58A-4A36-A5AB-2DAC072127E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BD0A31BF-8817-423E-BB76-095A703FA2A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F2E49DF9-09FB-4363-84B9-AB5D35D47C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31B815E4-38C7-45D8-92C0-D0CF62F8DD7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77896AF7-49C3-4453-BFB5-09AAB65FAC1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1D4C6986-04AE-499D-B424-44ADC4B86C7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6853E0E9-C00B-4D52-8CB2-D3DD54FD2AE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4AFCDE55-DFAB-4E5F-AC1C-8B262D3E203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16D31F54-0969-44FB-9F6C-6D7C7A2D39F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8BF4C264-BBCD-460D-8FF4-56FE85EE5EB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A07691DE-14E5-4D2F-BACF-077EDB755FA4}"/>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505788D0-7C8A-4228-B403-8CF16098B89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0DE20C28-869F-429B-9C2D-1588593AD76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ECBACDE9-9C1E-4968-8022-3ADDBF8422AB}"/>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248EC045-02AA-430F-82D3-6881FE09536D}"/>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275D6020-D749-4370-A563-A022C859317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37882467-1DF3-499F-964F-349A0D67F23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A06E465E-9831-44C5-81B3-7EA9EBF049B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a:extLst>
            <a:ext uri="{FF2B5EF4-FFF2-40B4-BE49-F238E27FC236}">
              <a16:creationId xmlns:a16="http://schemas.microsoft.com/office/drawing/2014/main" id="{6C118881-5ACC-474A-86E4-A84388CD7B48}"/>
            </a:ext>
          </a:extLst>
        </xdr:cNvPr>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a:extLst>
            <a:ext uri="{FF2B5EF4-FFF2-40B4-BE49-F238E27FC236}">
              <a16:creationId xmlns:a16="http://schemas.microsoft.com/office/drawing/2014/main" id="{9A391DC7-7B8A-43C4-893A-D2973E620AB4}"/>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a:extLst>
            <a:ext uri="{FF2B5EF4-FFF2-40B4-BE49-F238E27FC236}">
              <a16:creationId xmlns:a16="http://schemas.microsoft.com/office/drawing/2014/main" id="{8DB431C8-899F-4083-86EB-8D8EAFE9EE51}"/>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a:extLst>
            <a:ext uri="{FF2B5EF4-FFF2-40B4-BE49-F238E27FC236}">
              <a16:creationId xmlns:a16="http://schemas.microsoft.com/office/drawing/2014/main" id="{40C8038A-B896-4623-8747-3DF07539A486}"/>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a:extLst>
            <a:ext uri="{FF2B5EF4-FFF2-40B4-BE49-F238E27FC236}">
              <a16:creationId xmlns:a16="http://schemas.microsoft.com/office/drawing/2014/main" id="{40941A34-73BB-4F0A-BF80-4456713C72CF}"/>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168482</xdr:rowOff>
    </xdr:from>
    <xdr:ext cx="469744" cy="259045"/>
    <xdr:sp macro="" textlink="">
      <xdr:nvSpPr>
        <xdr:cNvPr id="318" name="【公営住宅】&#10;一人当たり面積平均値テキスト">
          <a:extLst>
            <a:ext uri="{FF2B5EF4-FFF2-40B4-BE49-F238E27FC236}">
              <a16:creationId xmlns:a16="http://schemas.microsoft.com/office/drawing/2014/main" id="{FC53BBBF-DF84-415C-A404-79DCD599D582}"/>
            </a:ext>
          </a:extLst>
        </xdr:cNvPr>
        <xdr:cNvSpPr txBox="1"/>
      </xdr:nvSpPr>
      <xdr:spPr>
        <a:xfrm>
          <a:off x="10515600" y="14227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a:extLst>
            <a:ext uri="{FF2B5EF4-FFF2-40B4-BE49-F238E27FC236}">
              <a16:creationId xmlns:a16="http://schemas.microsoft.com/office/drawing/2014/main" id="{3EC4BA12-228C-4D5B-A71D-702FBC3755BE}"/>
            </a:ext>
          </a:extLst>
        </xdr:cNvPr>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a:extLst>
            <a:ext uri="{FF2B5EF4-FFF2-40B4-BE49-F238E27FC236}">
              <a16:creationId xmlns:a16="http://schemas.microsoft.com/office/drawing/2014/main" id="{5FC9B902-374F-4584-9B45-10A8E0810A25}"/>
            </a:ext>
          </a:extLst>
        </xdr:cNvPr>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a:extLst>
            <a:ext uri="{FF2B5EF4-FFF2-40B4-BE49-F238E27FC236}">
              <a16:creationId xmlns:a16="http://schemas.microsoft.com/office/drawing/2014/main" id="{20F6E2D8-442D-42C0-93CF-1822B1051BDE}"/>
            </a:ext>
          </a:extLst>
        </xdr:cNvPr>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43307</xdr:rowOff>
    </xdr:from>
    <xdr:to>
      <xdr:col>41</xdr:col>
      <xdr:colOff>101600</xdr:colOff>
      <xdr:row>83</xdr:row>
      <xdr:rowOff>144907</xdr:rowOff>
    </xdr:to>
    <xdr:sp macro="" textlink="">
      <xdr:nvSpPr>
        <xdr:cNvPr id="322" name="フローチャート: 判断 321">
          <a:extLst>
            <a:ext uri="{FF2B5EF4-FFF2-40B4-BE49-F238E27FC236}">
              <a16:creationId xmlns:a16="http://schemas.microsoft.com/office/drawing/2014/main" id="{4B2C8604-87D8-48B2-8800-BF2ABD62C933}"/>
            </a:ext>
          </a:extLst>
        </xdr:cNvPr>
        <xdr:cNvSpPr/>
      </xdr:nvSpPr>
      <xdr:spPr>
        <a:xfrm>
          <a:off x="7810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2F98BF81-25EC-4D7D-8274-C36A429EFE5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8B6B586E-39B7-42BE-B76A-8CFC1405655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D4B128F-A7C4-4999-9B28-8528316CE0A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172202BA-FB0E-4762-96BE-A7E05D69104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9779C1D2-6EA6-47C6-A803-1FAF167EF4F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18732</xdr:rowOff>
    </xdr:from>
    <xdr:to>
      <xdr:col>55</xdr:col>
      <xdr:colOff>50800</xdr:colOff>
      <xdr:row>85</xdr:row>
      <xdr:rowOff>120332</xdr:rowOff>
    </xdr:to>
    <xdr:sp macro="" textlink="">
      <xdr:nvSpPr>
        <xdr:cNvPr id="328" name="楕円 327">
          <a:extLst>
            <a:ext uri="{FF2B5EF4-FFF2-40B4-BE49-F238E27FC236}">
              <a16:creationId xmlns:a16="http://schemas.microsoft.com/office/drawing/2014/main" id="{1AC1ECF9-FAA2-4311-95A6-F3E356BCCAE8}"/>
            </a:ext>
          </a:extLst>
        </xdr:cNvPr>
        <xdr:cNvSpPr/>
      </xdr:nvSpPr>
      <xdr:spPr>
        <a:xfrm>
          <a:off x="104267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105109</xdr:rowOff>
    </xdr:from>
    <xdr:ext cx="469744" cy="259045"/>
    <xdr:sp macro="" textlink="">
      <xdr:nvSpPr>
        <xdr:cNvPr id="329" name="【公営住宅】&#10;一人当たり面積該当値テキスト">
          <a:extLst>
            <a:ext uri="{FF2B5EF4-FFF2-40B4-BE49-F238E27FC236}">
              <a16:creationId xmlns:a16="http://schemas.microsoft.com/office/drawing/2014/main" id="{F4A7474E-F3B4-48F6-B390-5694B6A204B1}"/>
            </a:ext>
          </a:extLst>
        </xdr:cNvPr>
        <xdr:cNvSpPr txBox="1"/>
      </xdr:nvSpPr>
      <xdr:spPr>
        <a:xfrm>
          <a:off x="10515600" y="1450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18732</xdr:rowOff>
    </xdr:from>
    <xdr:to>
      <xdr:col>50</xdr:col>
      <xdr:colOff>165100</xdr:colOff>
      <xdr:row>85</xdr:row>
      <xdr:rowOff>120332</xdr:rowOff>
    </xdr:to>
    <xdr:sp macro="" textlink="">
      <xdr:nvSpPr>
        <xdr:cNvPr id="330" name="楕円 329">
          <a:extLst>
            <a:ext uri="{FF2B5EF4-FFF2-40B4-BE49-F238E27FC236}">
              <a16:creationId xmlns:a16="http://schemas.microsoft.com/office/drawing/2014/main" id="{2F9A5F22-415A-4239-B214-255A9B870A76}"/>
            </a:ext>
          </a:extLst>
        </xdr:cNvPr>
        <xdr:cNvSpPr/>
      </xdr:nvSpPr>
      <xdr:spPr>
        <a:xfrm>
          <a:off x="95885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69532</xdr:rowOff>
    </xdr:from>
    <xdr:to>
      <xdr:col>55</xdr:col>
      <xdr:colOff>0</xdr:colOff>
      <xdr:row>85</xdr:row>
      <xdr:rowOff>69532</xdr:rowOff>
    </xdr:to>
    <xdr:cxnSp macro="">
      <xdr:nvCxnSpPr>
        <xdr:cNvPr id="331" name="直線コネクタ 330">
          <a:extLst>
            <a:ext uri="{FF2B5EF4-FFF2-40B4-BE49-F238E27FC236}">
              <a16:creationId xmlns:a16="http://schemas.microsoft.com/office/drawing/2014/main" id="{62A6B099-C828-4EC6-9A15-1A62BC977879}"/>
            </a:ext>
          </a:extLst>
        </xdr:cNvPr>
        <xdr:cNvCxnSpPr/>
      </xdr:nvCxnSpPr>
      <xdr:spPr>
        <a:xfrm>
          <a:off x="9639300" y="14642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18162</xdr:rowOff>
    </xdr:from>
    <xdr:to>
      <xdr:col>46</xdr:col>
      <xdr:colOff>38100</xdr:colOff>
      <xdr:row>85</xdr:row>
      <xdr:rowOff>119762</xdr:rowOff>
    </xdr:to>
    <xdr:sp macro="" textlink="">
      <xdr:nvSpPr>
        <xdr:cNvPr id="332" name="楕円 331">
          <a:extLst>
            <a:ext uri="{FF2B5EF4-FFF2-40B4-BE49-F238E27FC236}">
              <a16:creationId xmlns:a16="http://schemas.microsoft.com/office/drawing/2014/main" id="{4F2087C7-9DD3-49E0-897E-9608FCB303D0}"/>
            </a:ext>
          </a:extLst>
        </xdr:cNvPr>
        <xdr:cNvSpPr/>
      </xdr:nvSpPr>
      <xdr:spPr>
        <a:xfrm>
          <a:off x="8699500" y="145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68962</xdr:rowOff>
    </xdr:from>
    <xdr:to>
      <xdr:col>50</xdr:col>
      <xdr:colOff>114300</xdr:colOff>
      <xdr:row>85</xdr:row>
      <xdr:rowOff>69532</xdr:rowOff>
    </xdr:to>
    <xdr:cxnSp macro="">
      <xdr:nvCxnSpPr>
        <xdr:cNvPr id="333" name="直線コネクタ 332">
          <a:extLst>
            <a:ext uri="{FF2B5EF4-FFF2-40B4-BE49-F238E27FC236}">
              <a16:creationId xmlns:a16="http://schemas.microsoft.com/office/drawing/2014/main" id="{5201A5A9-DD48-4C28-A718-FD349FFE69B7}"/>
            </a:ext>
          </a:extLst>
        </xdr:cNvPr>
        <xdr:cNvCxnSpPr/>
      </xdr:nvCxnSpPr>
      <xdr:spPr>
        <a:xfrm>
          <a:off x="8750300" y="14642212"/>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18162</xdr:rowOff>
    </xdr:from>
    <xdr:to>
      <xdr:col>41</xdr:col>
      <xdr:colOff>101600</xdr:colOff>
      <xdr:row>85</xdr:row>
      <xdr:rowOff>119762</xdr:rowOff>
    </xdr:to>
    <xdr:sp macro="" textlink="">
      <xdr:nvSpPr>
        <xdr:cNvPr id="334" name="楕円 333">
          <a:extLst>
            <a:ext uri="{FF2B5EF4-FFF2-40B4-BE49-F238E27FC236}">
              <a16:creationId xmlns:a16="http://schemas.microsoft.com/office/drawing/2014/main" id="{559AFC6F-ACD5-49A4-99D1-D945BB535E45}"/>
            </a:ext>
          </a:extLst>
        </xdr:cNvPr>
        <xdr:cNvSpPr/>
      </xdr:nvSpPr>
      <xdr:spPr>
        <a:xfrm>
          <a:off x="7810500" y="145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68962</xdr:rowOff>
    </xdr:from>
    <xdr:to>
      <xdr:col>45</xdr:col>
      <xdr:colOff>177800</xdr:colOff>
      <xdr:row>85</xdr:row>
      <xdr:rowOff>68962</xdr:rowOff>
    </xdr:to>
    <xdr:cxnSp macro="">
      <xdr:nvCxnSpPr>
        <xdr:cNvPr id="335" name="直線コネクタ 334">
          <a:extLst>
            <a:ext uri="{FF2B5EF4-FFF2-40B4-BE49-F238E27FC236}">
              <a16:creationId xmlns:a16="http://schemas.microsoft.com/office/drawing/2014/main" id="{0409FF09-3A49-41C4-8C27-99F370E70DC9}"/>
            </a:ext>
          </a:extLst>
        </xdr:cNvPr>
        <xdr:cNvCxnSpPr/>
      </xdr:nvCxnSpPr>
      <xdr:spPr>
        <a:xfrm>
          <a:off x="7861300" y="14642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36" name="n_1aveValue【公営住宅】&#10;一人当たり面積">
          <a:extLst>
            <a:ext uri="{FF2B5EF4-FFF2-40B4-BE49-F238E27FC236}">
              <a16:creationId xmlns:a16="http://schemas.microsoft.com/office/drawing/2014/main" id="{5A9ED672-9C28-4C28-8022-B62D86D70B72}"/>
            </a:ext>
          </a:extLst>
        </xdr:cNvPr>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337" name="n_2aveValue【公営住宅】&#10;一人当たり面積">
          <a:extLst>
            <a:ext uri="{FF2B5EF4-FFF2-40B4-BE49-F238E27FC236}">
              <a16:creationId xmlns:a16="http://schemas.microsoft.com/office/drawing/2014/main" id="{189CC43D-8F62-459E-8053-4E68C6816076}"/>
            </a:ext>
          </a:extLst>
        </xdr:cNvPr>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161434</xdr:rowOff>
    </xdr:from>
    <xdr:ext cx="469744" cy="259045"/>
    <xdr:sp macro="" textlink="">
      <xdr:nvSpPr>
        <xdr:cNvPr id="338" name="n_3aveValue【公営住宅】&#10;一人当たり面積">
          <a:extLst>
            <a:ext uri="{FF2B5EF4-FFF2-40B4-BE49-F238E27FC236}">
              <a16:creationId xmlns:a16="http://schemas.microsoft.com/office/drawing/2014/main" id="{BFE9EDED-A93E-4C66-8B26-764E4C3BD7B5}"/>
            </a:ext>
          </a:extLst>
        </xdr:cNvPr>
        <xdr:cNvSpPr txBox="1"/>
      </xdr:nvSpPr>
      <xdr:spPr>
        <a:xfrm>
          <a:off x="7626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111459</xdr:rowOff>
    </xdr:from>
    <xdr:ext cx="469744" cy="259045"/>
    <xdr:sp macro="" textlink="">
      <xdr:nvSpPr>
        <xdr:cNvPr id="339" name="n_1mainValue【公営住宅】&#10;一人当たり面積">
          <a:extLst>
            <a:ext uri="{FF2B5EF4-FFF2-40B4-BE49-F238E27FC236}">
              <a16:creationId xmlns:a16="http://schemas.microsoft.com/office/drawing/2014/main" id="{AD0003C1-F10F-479E-B49A-45FC2DFA7753}"/>
            </a:ext>
          </a:extLst>
        </xdr:cNvPr>
        <xdr:cNvSpPr txBox="1"/>
      </xdr:nvSpPr>
      <xdr:spPr>
        <a:xfrm>
          <a:off x="9391727" y="1468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110889</xdr:rowOff>
    </xdr:from>
    <xdr:ext cx="469744" cy="259045"/>
    <xdr:sp macro="" textlink="">
      <xdr:nvSpPr>
        <xdr:cNvPr id="340" name="n_2mainValue【公営住宅】&#10;一人当たり面積">
          <a:extLst>
            <a:ext uri="{FF2B5EF4-FFF2-40B4-BE49-F238E27FC236}">
              <a16:creationId xmlns:a16="http://schemas.microsoft.com/office/drawing/2014/main" id="{976CD4FE-F5DF-406E-8B47-F46E21F83B16}"/>
            </a:ext>
          </a:extLst>
        </xdr:cNvPr>
        <xdr:cNvSpPr txBox="1"/>
      </xdr:nvSpPr>
      <xdr:spPr>
        <a:xfrm>
          <a:off x="8515427" y="1468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110889</xdr:rowOff>
    </xdr:from>
    <xdr:ext cx="469744" cy="259045"/>
    <xdr:sp macro="" textlink="">
      <xdr:nvSpPr>
        <xdr:cNvPr id="341" name="n_3mainValue【公営住宅】&#10;一人当たり面積">
          <a:extLst>
            <a:ext uri="{FF2B5EF4-FFF2-40B4-BE49-F238E27FC236}">
              <a16:creationId xmlns:a16="http://schemas.microsoft.com/office/drawing/2014/main" id="{014C8857-D4CF-4D7A-961D-991ED3AD775B}"/>
            </a:ext>
          </a:extLst>
        </xdr:cNvPr>
        <xdr:cNvSpPr txBox="1"/>
      </xdr:nvSpPr>
      <xdr:spPr>
        <a:xfrm>
          <a:off x="7626427" y="1468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AC8BFB-7E23-4920-895A-7BAA46ADA5F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30D343F6-F547-49C1-9B0D-BBF252AA36E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C870852C-D486-49A8-A178-F7D6C792E4B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7853A8FC-2A7F-4A2E-B829-073E3F62080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D19FD661-CED3-435D-B57C-6135B0B849F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40449BE4-41C1-45E9-9526-D8F69314D5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8335783F-E2E8-4215-9098-ACA4FB9FEC3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C681CB5E-443B-4DCA-8217-1E0CC98B037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0D5473B9-CD53-4BB4-B8DA-B83C237A018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737FD89C-00D7-470F-9F88-49496E7A953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7CAA9F67-A103-4EE9-B67D-5900E36972B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5D3050F3-E944-413E-9FB7-73A7518647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A6956A60-D2BA-4E45-919A-68B85041F50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F98856FE-5D48-407F-9217-F387C5D88B3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C79D81FE-725E-4E40-AC17-FFEE65F9614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2DF4DE37-51A8-44AA-8127-2DF8A9AE604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001F6C5A-7B93-48B7-8653-83DA402422D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75A195A6-8BB6-48BE-ACC1-8EAE63BEFDD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503136CA-0CC4-4FD9-A473-B7C1E99B4CF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EBBD2E54-9463-4C4A-B50D-F269708ABAF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E51BA84B-1DB4-477A-9A62-8B581B1CBF2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BBF8FAA3-A61B-4E2D-8060-8DAE7AAFD1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8017F0AB-74C2-4A31-B2AB-94349FA4169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52640BE6-3104-460B-897E-78273C08000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BF8703A2-84D0-479D-BBA6-590A48695EE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63E9A535-44A1-4EE9-874C-8BFB7097794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a:extLst>
            <a:ext uri="{FF2B5EF4-FFF2-40B4-BE49-F238E27FC236}">
              <a16:creationId xmlns:a16="http://schemas.microsoft.com/office/drawing/2014/main" id="{92370DD1-8D4B-49CF-B624-8F8B41ACFA0D}"/>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a16="http://schemas.microsoft.com/office/drawing/2014/main" id="{DA13EA9C-8FA3-45C8-842D-2E8561622F8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a:extLst>
            <a:ext uri="{FF2B5EF4-FFF2-40B4-BE49-F238E27FC236}">
              <a16:creationId xmlns:a16="http://schemas.microsoft.com/office/drawing/2014/main" id="{1B8BEAB5-25E2-40BD-8489-467C25C0A17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a16="http://schemas.microsoft.com/office/drawing/2014/main" id="{ACF05F52-0601-4890-9E29-63AB91F02E0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a:extLst>
            <a:ext uri="{FF2B5EF4-FFF2-40B4-BE49-F238E27FC236}">
              <a16:creationId xmlns:a16="http://schemas.microsoft.com/office/drawing/2014/main" id="{81A0D3DF-1003-4674-88E4-28F926C1DEB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a16="http://schemas.microsoft.com/office/drawing/2014/main" id="{2A40BA8B-827D-4C9E-B46A-3A3BEEC345C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a:extLst>
            <a:ext uri="{FF2B5EF4-FFF2-40B4-BE49-F238E27FC236}">
              <a16:creationId xmlns:a16="http://schemas.microsoft.com/office/drawing/2014/main" id="{2E0EA1CA-105D-448C-B306-E96D72D310A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a16="http://schemas.microsoft.com/office/drawing/2014/main" id="{E5BFD9D0-AACD-461C-83D8-703B3400BAD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a:extLst>
            <a:ext uri="{FF2B5EF4-FFF2-40B4-BE49-F238E27FC236}">
              <a16:creationId xmlns:a16="http://schemas.microsoft.com/office/drawing/2014/main" id="{D8BE800D-BE48-434C-9B01-737C6652F04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a16="http://schemas.microsoft.com/office/drawing/2014/main" id="{8C6044FA-AFD4-4228-8CEC-F635AA23097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a:extLst>
            <a:ext uri="{FF2B5EF4-FFF2-40B4-BE49-F238E27FC236}">
              <a16:creationId xmlns:a16="http://schemas.microsoft.com/office/drawing/2014/main" id="{4DD0460F-A9CB-462C-8DEA-EB99EE07978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37D87AAE-DF53-4A2B-BF6F-702DC881D9C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id="{5068BA31-2D16-490E-A0B1-20459BCB9C2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id="{2343705C-0777-4696-8606-1045A7D6547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82" name="直線コネクタ 381">
          <a:extLst>
            <a:ext uri="{FF2B5EF4-FFF2-40B4-BE49-F238E27FC236}">
              <a16:creationId xmlns:a16="http://schemas.microsoft.com/office/drawing/2014/main" id="{2F4E4B42-909C-4087-B8DC-0FAC780B4AFF}"/>
            </a:ext>
          </a:extLst>
        </xdr:cNvPr>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83" name="【認定こども園・幼稚園・保育所】&#10;有形固定資産減価償却率最小値テキスト">
          <a:extLst>
            <a:ext uri="{FF2B5EF4-FFF2-40B4-BE49-F238E27FC236}">
              <a16:creationId xmlns:a16="http://schemas.microsoft.com/office/drawing/2014/main" id="{60E09B90-383B-40FC-BEB7-234E700A34B3}"/>
            </a:ext>
          </a:extLst>
        </xdr:cNvPr>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a:extLst>
            <a:ext uri="{FF2B5EF4-FFF2-40B4-BE49-F238E27FC236}">
              <a16:creationId xmlns:a16="http://schemas.microsoft.com/office/drawing/2014/main" id="{EAA98F8C-7AD6-453F-A856-13686606E388}"/>
            </a:ext>
          </a:extLst>
        </xdr:cNvPr>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5" name="【認定こども園・幼稚園・保育所】&#10;有形固定資産減価償却率最大値テキスト">
          <a:extLst>
            <a:ext uri="{FF2B5EF4-FFF2-40B4-BE49-F238E27FC236}">
              <a16:creationId xmlns:a16="http://schemas.microsoft.com/office/drawing/2014/main" id="{3CB48370-5460-40F3-8263-BD01855BA847}"/>
            </a:ext>
          </a:extLst>
        </xdr:cNvPr>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a:extLst>
            <a:ext uri="{FF2B5EF4-FFF2-40B4-BE49-F238E27FC236}">
              <a16:creationId xmlns:a16="http://schemas.microsoft.com/office/drawing/2014/main" id="{F338E312-A226-48F8-A803-A4C960290DD2}"/>
            </a:ext>
          </a:extLst>
        </xdr:cNvPr>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87" name="【認定こども園・幼稚園・保育所】&#10;有形固定資産減価償却率平均値テキスト">
          <a:extLst>
            <a:ext uri="{FF2B5EF4-FFF2-40B4-BE49-F238E27FC236}">
              <a16:creationId xmlns:a16="http://schemas.microsoft.com/office/drawing/2014/main" id="{5A789FCA-7003-4FE1-9645-062F7859A01F}"/>
            </a:ext>
          </a:extLst>
        </xdr:cNvPr>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a:extLst>
            <a:ext uri="{FF2B5EF4-FFF2-40B4-BE49-F238E27FC236}">
              <a16:creationId xmlns:a16="http://schemas.microsoft.com/office/drawing/2014/main" id="{0E97168C-BE70-4688-8329-CC6D88927700}"/>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a:extLst>
            <a:ext uri="{FF2B5EF4-FFF2-40B4-BE49-F238E27FC236}">
              <a16:creationId xmlns:a16="http://schemas.microsoft.com/office/drawing/2014/main" id="{9E26724F-28E1-454F-BDD3-570F29E3F314}"/>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a:extLst>
            <a:ext uri="{FF2B5EF4-FFF2-40B4-BE49-F238E27FC236}">
              <a16:creationId xmlns:a16="http://schemas.microsoft.com/office/drawing/2014/main" id="{181A1AD6-2620-410F-9A58-559D8BC55298}"/>
            </a:ext>
          </a:extLst>
        </xdr:cNvPr>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391" name="フローチャート: 判断 390">
          <a:extLst>
            <a:ext uri="{FF2B5EF4-FFF2-40B4-BE49-F238E27FC236}">
              <a16:creationId xmlns:a16="http://schemas.microsoft.com/office/drawing/2014/main" id="{D06DE209-A5A9-44C0-B6F3-A1C0E31679C9}"/>
            </a:ext>
          </a:extLst>
        </xdr:cNvPr>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724CB8EE-D129-4C9B-B2C1-C8C1F7157CC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2C28051B-C327-4F0C-85AA-D376E649B31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69FEF21D-4AAC-43CC-AF12-EAD956186CB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3A3F5775-1112-48AF-941F-01A23AA3EE8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A235C3A2-70AB-4260-A23C-CFA55E0D9C2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97" name="楕円 396">
          <a:extLst>
            <a:ext uri="{FF2B5EF4-FFF2-40B4-BE49-F238E27FC236}">
              <a16:creationId xmlns:a16="http://schemas.microsoft.com/office/drawing/2014/main" id="{D07A7B9E-5A14-434C-A920-EF5D43249EF9}"/>
            </a:ext>
          </a:extLst>
        </xdr:cNvPr>
        <xdr:cNvSpPr/>
      </xdr:nvSpPr>
      <xdr:spPr>
        <a:xfrm>
          <a:off x="16268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21607</xdr:rowOff>
    </xdr:from>
    <xdr:ext cx="405111" cy="259045"/>
    <xdr:sp macro="" textlink="">
      <xdr:nvSpPr>
        <xdr:cNvPr id="398" name="【認定こども園・幼稚園・保育所】&#10;有形固定資産減価償却率該当値テキスト">
          <a:extLst>
            <a:ext uri="{FF2B5EF4-FFF2-40B4-BE49-F238E27FC236}">
              <a16:creationId xmlns:a16="http://schemas.microsoft.com/office/drawing/2014/main" id="{A5B20297-6CA0-412D-AE61-5458A4A973DB}"/>
            </a:ext>
          </a:extLst>
        </xdr:cNvPr>
        <xdr:cNvSpPr txBox="1"/>
      </xdr:nvSpPr>
      <xdr:spPr>
        <a:xfrm>
          <a:off x="16357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399" name="楕円 398">
          <a:extLst>
            <a:ext uri="{FF2B5EF4-FFF2-40B4-BE49-F238E27FC236}">
              <a16:creationId xmlns:a16="http://schemas.microsoft.com/office/drawing/2014/main" id="{6B19F055-9D9C-4C7E-AF5D-7B98668BEBF4}"/>
            </a:ext>
          </a:extLst>
        </xdr:cNvPr>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49530</xdr:rowOff>
    </xdr:from>
    <xdr:to>
      <xdr:col>85</xdr:col>
      <xdr:colOff>127000</xdr:colOff>
      <xdr:row>37</xdr:row>
      <xdr:rowOff>91440</xdr:rowOff>
    </xdr:to>
    <xdr:cxnSp macro="">
      <xdr:nvCxnSpPr>
        <xdr:cNvPr id="400" name="直線コネクタ 399">
          <a:extLst>
            <a:ext uri="{FF2B5EF4-FFF2-40B4-BE49-F238E27FC236}">
              <a16:creationId xmlns:a16="http://schemas.microsoft.com/office/drawing/2014/main" id="{10EF652F-6409-4734-8C25-3559D579A109}"/>
            </a:ext>
          </a:extLst>
        </xdr:cNvPr>
        <xdr:cNvCxnSpPr/>
      </xdr:nvCxnSpPr>
      <xdr:spPr>
        <a:xfrm flipV="1">
          <a:off x="15481300" y="63931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74930</xdr:rowOff>
    </xdr:from>
    <xdr:to>
      <xdr:col>76</xdr:col>
      <xdr:colOff>165100</xdr:colOff>
      <xdr:row>38</xdr:row>
      <xdr:rowOff>5080</xdr:rowOff>
    </xdr:to>
    <xdr:sp macro="" textlink="">
      <xdr:nvSpPr>
        <xdr:cNvPr id="401" name="楕円 400">
          <a:extLst>
            <a:ext uri="{FF2B5EF4-FFF2-40B4-BE49-F238E27FC236}">
              <a16:creationId xmlns:a16="http://schemas.microsoft.com/office/drawing/2014/main" id="{FE607590-A48E-440D-A6EC-77ADC6BF486A}"/>
            </a:ext>
          </a:extLst>
        </xdr:cNvPr>
        <xdr:cNvSpPr/>
      </xdr:nvSpPr>
      <xdr:spPr>
        <a:xfrm>
          <a:off x="14541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91440</xdr:rowOff>
    </xdr:from>
    <xdr:to>
      <xdr:col>81</xdr:col>
      <xdr:colOff>50800</xdr:colOff>
      <xdr:row>37</xdr:row>
      <xdr:rowOff>125730</xdr:rowOff>
    </xdr:to>
    <xdr:cxnSp macro="">
      <xdr:nvCxnSpPr>
        <xdr:cNvPr id="402" name="直線コネクタ 401">
          <a:extLst>
            <a:ext uri="{FF2B5EF4-FFF2-40B4-BE49-F238E27FC236}">
              <a16:creationId xmlns:a16="http://schemas.microsoft.com/office/drawing/2014/main" id="{25303BAB-339A-48FD-B3C0-788ABC88B3BA}"/>
            </a:ext>
          </a:extLst>
        </xdr:cNvPr>
        <xdr:cNvCxnSpPr/>
      </xdr:nvCxnSpPr>
      <xdr:spPr>
        <a:xfrm flipV="1">
          <a:off x="14592300" y="6435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109220</xdr:rowOff>
    </xdr:from>
    <xdr:to>
      <xdr:col>72</xdr:col>
      <xdr:colOff>38100</xdr:colOff>
      <xdr:row>38</xdr:row>
      <xdr:rowOff>39370</xdr:rowOff>
    </xdr:to>
    <xdr:sp macro="" textlink="">
      <xdr:nvSpPr>
        <xdr:cNvPr id="403" name="楕円 402">
          <a:extLst>
            <a:ext uri="{FF2B5EF4-FFF2-40B4-BE49-F238E27FC236}">
              <a16:creationId xmlns:a16="http://schemas.microsoft.com/office/drawing/2014/main" id="{75EAC12C-9CA6-4849-B421-3C844796DC8E}"/>
            </a:ext>
          </a:extLst>
        </xdr:cNvPr>
        <xdr:cNvSpPr/>
      </xdr:nvSpPr>
      <xdr:spPr>
        <a:xfrm>
          <a:off x="13652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125730</xdr:rowOff>
    </xdr:from>
    <xdr:to>
      <xdr:col>76</xdr:col>
      <xdr:colOff>114300</xdr:colOff>
      <xdr:row>37</xdr:row>
      <xdr:rowOff>160020</xdr:rowOff>
    </xdr:to>
    <xdr:cxnSp macro="">
      <xdr:nvCxnSpPr>
        <xdr:cNvPr id="404" name="直線コネクタ 403">
          <a:extLst>
            <a:ext uri="{FF2B5EF4-FFF2-40B4-BE49-F238E27FC236}">
              <a16:creationId xmlns:a16="http://schemas.microsoft.com/office/drawing/2014/main" id="{77F2F463-B85D-4645-8E2D-FFCF4A6576CC}"/>
            </a:ext>
          </a:extLst>
        </xdr:cNvPr>
        <xdr:cNvCxnSpPr/>
      </xdr:nvCxnSpPr>
      <xdr:spPr>
        <a:xfrm flipV="1">
          <a:off x="13703300" y="6469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6829EEA8-9D93-4374-A1E9-84274B634A5E}"/>
            </a:ext>
          </a:extLst>
        </xdr:cNvPr>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5400E396-D037-4B6F-ACE6-B09672FD819E}"/>
            </a:ext>
          </a:extLst>
        </xdr:cNvPr>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74312</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8CD2FEE5-36B2-47AF-8133-2AA4B7A95081}"/>
            </a:ext>
          </a:extLst>
        </xdr:cNvPr>
        <xdr:cNvSpPr txBox="1"/>
      </xdr:nvSpPr>
      <xdr:spPr>
        <a:xfrm>
          <a:off x="13500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158767</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id="{794AF48E-4B7B-43B2-9AA5-47A98443E6B2}"/>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21607</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C809CE55-3155-4F72-9E64-B4471094379A}"/>
            </a:ext>
          </a:extLst>
        </xdr:cNvPr>
        <xdr:cNvSpPr txBox="1"/>
      </xdr:nvSpPr>
      <xdr:spPr>
        <a:xfrm>
          <a:off x="14389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55897</xdr:rowOff>
    </xdr:from>
    <xdr:ext cx="405111" cy="259045"/>
    <xdr:sp macro="" textlink="">
      <xdr:nvSpPr>
        <xdr:cNvPr id="410" name="n_3mainValue【認定こども園・幼稚園・保育所】&#10;有形固定資産減価償却率">
          <a:extLst>
            <a:ext uri="{FF2B5EF4-FFF2-40B4-BE49-F238E27FC236}">
              <a16:creationId xmlns:a16="http://schemas.microsoft.com/office/drawing/2014/main" id="{55B57775-A311-4D3F-8622-DA35BE9B9870}"/>
            </a:ext>
          </a:extLst>
        </xdr:cNvPr>
        <xdr:cNvSpPr txBox="1"/>
      </xdr:nvSpPr>
      <xdr:spPr>
        <a:xfrm>
          <a:off x="13500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0EF6156C-1D48-45A2-94EC-5951F026EFD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6AD74F6A-5187-4678-8C8F-5171FBBF5C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4DD901F6-3B9B-4A98-8089-E67ACB612C0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78683262-4DB5-4AB2-85CD-331234506FF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ED3FE9C4-A12C-4F63-BF7A-3C59888DBF0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8E57B395-7650-4274-A654-A3A2C29FA78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631291DC-EE7D-4947-8195-9A16B085A0A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9DCA587E-2FA3-4CAF-8F6E-EA2A3252B35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DD092A6F-FDF5-4FE7-B997-F80DDDD2CE3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69F54F6D-DAD1-4408-ADD7-55AD7351101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a:extLst>
            <a:ext uri="{FF2B5EF4-FFF2-40B4-BE49-F238E27FC236}">
              <a16:creationId xmlns:a16="http://schemas.microsoft.com/office/drawing/2014/main" id="{531C4EAF-9F40-407B-A2EC-DB0EEAF9176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a:extLst>
            <a:ext uri="{FF2B5EF4-FFF2-40B4-BE49-F238E27FC236}">
              <a16:creationId xmlns:a16="http://schemas.microsoft.com/office/drawing/2014/main" id="{492B1BAF-4DD7-4BCE-BA82-4B8B2BC4898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a:extLst>
            <a:ext uri="{FF2B5EF4-FFF2-40B4-BE49-F238E27FC236}">
              <a16:creationId xmlns:a16="http://schemas.microsoft.com/office/drawing/2014/main" id="{B932C8A1-CDB4-4C47-8D3A-B402D7E6F6A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a:extLst>
            <a:ext uri="{FF2B5EF4-FFF2-40B4-BE49-F238E27FC236}">
              <a16:creationId xmlns:a16="http://schemas.microsoft.com/office/drawing/2014/main" id="{C4C15A10-5509-4EA5-A4FF-6AAA212FFBA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a:extLst>
            <a:ext uri="{FF2B5EF4-FFF2-40B4-BE49-F238E27FC236}">
              <a16:creationId xmlns:a16="http://schemas.microsoft.com/office/drawing/2014/main" id="{872C9775-ADDE-480A-ABCA-94F42CEEF50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a:extLst>
            <a:ext uri="{FF2B5EF4-FFF2-40B4-BE49-F238E27FC236}">
              <a16:creationId xmlns:a16="http://schemas.microsoft.com/office/drawing/2014/main" id="{F521B812-D351-47FD-96C4-7EB32289CED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a:extLst>
            <a:ext uri="{FF2B5EF4-FFF2-40B4-BE49-F238E27FC236}">
              <a16:creationId xmlns:a16="http://schemas.microsoft.com/office/drawing/2014/main" id="{2EDF360B-8668-4000-B2C0-A10DA7E34AD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a:extLst>
            <a:ext uri="{FF2B5EF4-FFF2-40B4-BE49-F238E27FC236}">
              <a16:creationId xmlns:a16="http://schemas.microsoft.com/office/drawing/2014/main" id="{0E8AAB8F-EB59-4F49-90C5-4A9248BF9D8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C5AD553B-277F-4CD2-9795-92C5387D01B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id="{30378EBC-BF39-4532-98A7-336B7DD6387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id="{23356540-1936-4229-AEBE-98D448E5966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32" name="直線コネクタ 431">
          <a:extLst>
            <a:ext uri="{FF2B5EF4-FFF2-40B4-BE49-F238E27FC236}">
              <a16:creationId xmlns:a16="http://schemas.microsoft.com/office/drawing/2014/main" id="{E07AFCD7-9B41-411C-B9B7-AC1046E7DF2D}"/>
            </a:ext>
          </a:extLst>
        </xdr:cNvPr>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a:extLst>
            <a:ext uri="{FF2B5EF4-FFF2-40B4-BE49-F238E27FC236}">
              <a16:creationId xmlns:a16="http://schemas.microsoft.com/office/drawing/2014/main" id="{FB3AAACC-1E73-4EB3-872C-853BDB1AAD19}"/>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a:extLst>
            <a:ext uri="{FF2B5EF4-FFF2-40B4-BE49-F238E27FC236}">
              <a16:creationId xmlns:a16="http://schemas.microsoft.com/office/drawing/2014/main" id="{B2A4600F-A41F-40F9-9871-EEF860F3D5EE}"/>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5" name="【認定こども園・幼稚園・保育所】&#10;一人当たり面積最大値テキスト">
          <a:extLst>
            <a:ext uri="{FF2B5EF4-FFF2-40B4-BE49-F238E27FC236}">
              <a16:creationId xmlns:a16="http://schemas.microsoft.com/office/drawing/2014/main" id="{22F12ED4-0D69-4582-A680-E27623FC6E67}"/>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6" name="直線コネクタ 435">
          <a:extLst>
            <a:ext uri="{FF2B5EF4-FFF2-40B4-BE49-F238E27FC236}">
              <a16:creationId xmlns:a16="http://schemas.microsoft.com/office/drawing/2014/main" id="{4B3959A3-E22A-4717-B41E-39A919FA6868}"/>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37" name="【認定こども園・幼稚園・保育所】&#10;一人当たり面積平均値テキスト">
          <a:extLst>
            <a:ext uri="{FF2B5EF4-FFF2-40B4-BE49-F238E27FC236}">
              <a16:creationId xmlns:a16="http://schemas.microsoft.com/office/drawing/2014/main" id="{95D1FCBA-A5BF-4D74-B4C7-050F4D85E02F}"/>
            </a:ext>
          </a:extLst>
        </xdr:cNvPr>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38" name="フローチャート: 判断 437">
          <a:extLst>
            <a:ext uri="{FF2B5EF4-FFF2-40B4-BE49-F238E27FC236}">
              <a16:creationId xmlns:a16="http://schemas.microsoft.com/office/drawing/2014/main" id="{C464800F-800B-43CB-94F9-03CB8F484DFF}"/>
            </a:ext>
          </a:extLst>
        </xdr:cNvPr>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39" name="フローチャート: 判断 438">
          <a:extLst>
            <a:ext uri="{FF2B5EF4-FFF2-40B4-BE49-F238E27FC236}">
              <a16:creationId xmlns:a16="http://schemas.microsoft.com/office/drawing/2014/main" id="{1077E7C1-288C-45FC-87C8-72190010A0A2}"/>
            </a:ext>
          </a:extLst>
        </xdr:cNvPr>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40" name="フローチャート: 判断 439">
          <a:extLst>
            <a:ext uri="{FF2B5EF4-FFF2-40B4-BE49-F238E27FC236}">
              <a16:creationId xmlns:a16="http://schemas.microsoft.com/office/drawing/2014/main" id="{BF8F2E81-900E-4D9D-BBD4-DB46E7C34612}"/>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41" name="フローチャート: 判断 440">
          <a:extLst>
            <a:ext uri="{FF2B5EF4-FFF2-40B4-BE49-F238E27FC236}">
              <a16:creationId xmlns:a16="http://schemas.microsoft.com/office/drawing/2014/main" id="{181EF1C5-3BCD-4312-B368-BC6511998D1F}"/>
            </a:ext>
          </a:extLst>
        </xdr:cNvPr>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36BB56-873E-47B3-B578-0A055FA74A8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8EF85A76-EF48-4163-86EF-F56EFDFC219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6C685D84-DBE0-407D-9BE3-9A0F9565571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59341FC2-08BF-44EA-AF49-6CA8AFE5B9F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A855FB0F-FC09-4F1F-B14E-143DAD3EA63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447" name="楕円 446">
          <a:extLst>
            <a:ext uri="{FF2B5EF4-FFF2-40B4-BE49-F238E27FC236}">
              <a16:creationId xmlns:a16="http://schemas.microsoft.com/office/drawing/2014/main" id="{BE56F8D9-AC18-4DF2-BF25-A2E3ABE03D86}"/>
            </a:ext>
          </a:extLst>
        </xdr:cNvPr>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448" name="【認定こども園・幼稚園・保育所】&#10;一人当たり面積該当値テキスト">
          <a:extLst>
            <a:ext uri="{FF2B5EF4-FFF2-40B4-BE49-F238E27FC236}">
              <a16:creationId xmlns:a16="http://schemas.microsoft.com/office/drawing/2014/main" id="{5555B714-4319-4C98-886C-89633727BF70}"/>
            </a:ext>
          </a:extLst>
        </xdr:cNvPr>
        <xdr:cNvSpPr txBox="1"/>
      </xdr:nvSpPr>
      <xdr:spPr>
        <a:xfrm>
          <a:off x="22199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144272</xdr:rowOff>
    </xdr:from>
    <xdr:to>
      <xdr:col>112</xdr:col>
      <xdr:colOff>38100</xdr:colOff>
      <xdr:row>41</xdr:row>
      <xdr:rowOff>74422</xdr:rowOff>
    </xdr:to>
    <xdr:sp macro="" textlink="">
      <xdr:nvSpPr>
        <xdr:cNvPr id="449" name="楕円 448">
          <a:extLst>
            <a:ext uri="{FF2B5EF4-FFF2-40B4-BE49-F238E27FC236}">
              <a16:creationId xmlns:a16="http://schemas.microsoft.com/office/drawing/2014/main" id="{885B7E17-E0F4-4600-B67D-B40154EDB736}"/>
            </a:ext>
          </a:extLst>
        </xdr:cNvPr>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23622</xdr:rowOff>
    </xdr:from>
    <xdr:to>
      <xdr:col>116</xdr:col>
      <xdr:colOff>63500</xdr:colOff>
      <xdr:row>41</xdr:row>
      <xdr:rowOff>23622</xdr:rowOff>
    </xdr:to>
    <xdr:cxnSp macro="">
      <xdr:nvCxnSpPr>
        <xdr:cNvPr id="450" name="直線コネクタ 449">
          <a:extLst>
            <a:ext uri="{FF2B5EF4-FFF2-40B4-BE49-F238E27FC236}">
              <a16:creationId xmlns:a16="http://schemas.microsoft.com/office/drawing/2014/main" id="{551076B1-EAD6-46C8-9E10-DB1368E42E92}"/>
            </a:ext>
          </a:extLst>
        </xdr:cNvPr>
        <xdr:cNvCxnSpPr/>
      </xdr:nvCxnSpPr>
      <xdr:spPr>
        <a:xfrm>
          <a:off x="21323300" y="705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451" name="楕円 450">
          <a:extLst>
            <a:ext uri="{FF2B5EF4-FFF2-40B4-BE49-F238E27FC236}">
              <a16:creationId xmlns:a16="http://schemas.microsoft.com/office/drawing/2014/main" id="{A7D8AE98-9756-4B3C-A961-7A6C58FB3210}"/>
            </a:ext>
          </a:extLst>
        </xdr:cNvPr>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23622</xdr:rowOff>
    </xdr:to>
    <xdr:cxnSp macro="">
      <xdr:nvCxnSpPr>
        <xdr:cNvPr id="452" name="直線コネクタ 451">
          <a:extLst>
            <a:ext uri="{FF2B5EF4-FFF2-40B4-BE49-F238E27FC236}">
              <a16:creationId xmlns:a16="http://schemas.microsoft.com/office/drawing/2014/main" id="{3FFA6221-7803-494C-8151-97CC7C7F8AB0}"/>
            </a:ext>
          </a:extLst>
        </xdr:cNvPr>
        <xdr:cNvCxnSpPr/>
      </xdr:nvCxnSpPr>
      <xdr:spPr>
        <a:xfrm>
          <a:off x="20434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144272</xdr:rowOff>
    </xdr:from>
    <xdr:to>
      <xdr:col>102</xdr:col>
      <xdr:colOff>165100</xdr:colOff>
      <xdr:row>41</xdr:row>
      <xdr:rowOff>74422</xdr:rowOff>
    </xdr:to>
    <xdr:sp macro="" textlink="">
      <xdr:nvSpPr>
        <xdr:cNvPr id="453" name="楕円 452">
          <a:extLst>
            <a:ext uri="{FF2B5EF4-FFF2-40B4-BE49-F238E27FC236}">
              <a16:creationId xmlns:a16="http://schemas.microsoft.com/office/drawing/2014/main" id="{E5104266-9242-48C2-AE70-25ADE40A8007}"/>
            </a:ext>
          </a:extLst>
        </xdr:cNvPr>
        <xdr:cNvSpPr/>
      </xdr:nvSpPr>
      <xdr:spPr>
        <a:xfrm>
          <a:off x="19494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23622</xdr:rowOff>
    </xdr:from>
    <xdr:to>
      <xdr:col>107</xdr:col>
      <xdr:colOff>50800</xdr:colOff>
      <xdr:row>41</xdr:row>
      <xdr:rowOff>23622</xdr:rowOff>
    </xdr:to>
    <xdr:cxnSp macro="">
      <xdr:nvCxnSpPr>
        <xdr:cNvPr id="454" name="直線コネクタ 453">
          <a:extLst>
            <a:ext uri="{FF2B5EF4-FFF2-40B4-BE49-F238E27FC236}">
              <a16:creationId xmlns:a16="http://schemas.microsoft.com/office/drawing/2014/main" id="{2CCE8290-1980-457B-A3EB-9B0317CA5119}"/>
            </a:ext>
          </a:extLst>
        </xdr:cNvPr>
        <xdr:cNvCxnSpPr/>
      </xdr:nvCxnSpPr>
      <xdr:spPr>
        <a:xfrm>
          <a:off x="19545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id="{FF777A14-91F5-4BEF-8906-9D9F8B2BE5DE}"/>
            </a:ext>
          </a:extLst>
        </xdr:cNvPr>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id="{B7949FDA-FFEB-4E98-9C81-62C2E47AFA66}"/>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id="{E199FB4A-09E1-4FDA-A903-9395DEFE5F8A}"/>
            </a:ext>
          </a:extLst>
        </xdr:cNvPr>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65549</xdr:rowOff>
    </xdr:from>
    <xdr:ext cx="469744" cy="259045"/>
    <xdr:sp macro="" textlink="">
      <xdr:nvSpPr>
        <xdr:cNvPr id="458" name="n_1mainValue【認定こども園・幼稚園・保育所】&#10;一人当たり面積">
          <a:extLst>
            <a:ext uri="{FF2B5EF4-FFF2-40B4-BE49-F238E27FC236}">
              <a16:creationId xmlns:a16="http://schemas.microsoft.com/office/drawing/2014/main" id="{A2A4CDDC-766C-4084-914A-255D8D072D0B}"/>
            </a:ext>
          </a:extLst>
        </xdr:cNvPr>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459" name="n_2mainValue【認定こども園・幼稚園・保育所】&#10;一人当たり面積">
          <a:extLst>
            <a:ext uri="{FF2B5EF4-FFF2-40B4-BE49-F238E27FC236}">
              <a16:creationId xmlns:a16="http://schemas.microsoft.com/office/drawing/2014/main" id="{46318E02-2150-40C9-84C9-4CEF441830A0}"/>
            </a:ext>
          </a:extLst>
        </xdr:cNvPr>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65549</xdr:rowOff>
    </xdr:from>
    <xdr:ext cx="469744" cy="259045"/>
    <xdr:sp macro="" textlink="">
      <xdr:nvSpPr>
        <xdr:cNvPr id="460" name="n_3mainValue【認定こども園・幼稚園・保育所】&#10;一人当たり面積">
          <a:extLst>
            <a:ext uri="{FF2B5EF4-FFF2-40B4-BE49-F238E27FC236}">
              <a16:creationId xmlns:a16="http://schemas.microsoft.com/office/drawing/2014/main" id="{E4495EA9-C067-45E6-9197-2C2740C596DD}"/>
            </a:ext>
          </a:extLst>
        </xdr:cNvPr>
        <xdr:cNvSpPr txBox="1"/>
      </xdr:nvSpPr>
      <xdr:spPr>
        <a:xfrm>
          <a:off x="19310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98494C91-457B-4DEE-8997-11C2570F968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38EBFA6E-FD94-46E1-9A7B-4C2935E92A1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35892424-269D-428C-894F-DF3C10D48A9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8FE43575-1423-474C-ACBD-A856D9184BB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A2F042FF-A71D-4D60-A29D-CAEB8C31032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C7A8C163-97BE-4DDC-99D6-2BE769916FD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0A901795-828E-4ACC-A758-6852C29F395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763419E8-4E90-412E-8B26-AEAFF4CD39F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id="{144D9F38-AA8D-492E-953F-B6D744339DD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6560AE32-6C33-46B4-A245-576B7BAE3E4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a:extLst>
            <a:ext uri="{FF2B5EF4-FFF2-40B4-BE49-F238E27FC236}">
              <a16:creationId xmlns:a16="http://schemas.microsoft.com/office/drawing/2014/main" id="{24B32669-0E5A-4ACF-8CF4-D759BAA94E5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a:extLst>
            <a:ext uri="{FF2B5EF4-FFF2-40B4-BE49-F238E27FC236}">
              <a16:creationId xmlns:a16="http://schemas.microsoft.com/office/drawing/2014/main" id="{75BFD8B8-BB41-40C4-80D1-2E3C0B04660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a:extLst>
            <a:ext uri="{FF2B5EF4-FFF2-40B4-BE49-F238E27FC236}">
              <a16:creationId xmlns:a16="http://schemas.microsoft.com/office/drawing/2014/main" id="{FFAC70D2-9E62-4CF5-86BD-EC8AAB3B7D0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a:extLst>
            <a:ext uri="{FF2B5EF4-FFF2-40B4-BE49-F238E27FC236}">
              <a16:creationId xmlns:a16="http://schemas.microsoft.com/office/drawing/2014/main" id="{4768FF7A-3C04-45EB-A40E-25C6D25BE47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a:extLst>
            <a:ext uri="{FF2B5EF4-FFF2-40B4-BE49-F238E27FC236}">
              <a16:creationId xmlns:a16="http://schemas.microsoft.com/office/drawing/2014/main" id="{01F3722E-AB71-413F-82A4-C9B5B3DDD88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a:extLst>
            <a:ext uri="{FF2B5EF4-FFF2-40B4-BE49-F238E27FC236}">
              <a16:creationId xmlns:a16="http://schemas.microsoft.com/office/drawing/2014/main" id="{AFDA98C4-39D3-4DA3-9274-6E8193945A3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a:extLst>
            <a:ext uri="{FF2B5EF4-FFF2-40B4-BE49-F238E27FC236}">
              <a16:creationId xmlns:a16="http://schemas.microsoft.com/office/drawing/2014/main" id="{B330E557-0FE1-4BED-8C2E-FB37833E1DF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a:extLst>
            <a:ext uri="{FF2B5EF4-FFF2-40B4-BE49-F238E27FC236}">
              <a16:creationId xmlns:a16="http://schemas.microsoft.com/office/drawing/2014/main" id="{23713259-4790-421D-8BBF-B70ADAEF4C2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a:extLst>
            <a:ext uri="{FF2B5EF4-FFF2-40B4-BE49-F238E27FC236}">
              <a16:creationId xmlns:a16="http://schemas.microsoft.com/office/drawing/2014/main" id="{8E8E7E77-EC86-4263-9CB2-B68EB5560E8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a:extLst>
            <a:ext uri="{FF2B5EF4-FFF2-40B4-BE49-F238E27FC236}">
              <a16:creationId xmlns:a16="http://schemas.microsoft.com/office/drawing/2014/main" id="{FA03DF58-2978-41CE-B2DC-63B26466141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a:extLst>
            <a:ext uri="{FF2B5EF4-FFF2-40B4-BE49-F238E27FC236}">
              <a16:creationId xmlns:a16="http://schemas.microsoft.com/office/drawing/2014/main" id="{9377CE5B-004D-4F1D-8381-A1EA302BFDB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a16="http://schemas.microsoft.com/office/drawing/2014/main" id="{4F5EBC66-D90E-4FAD-AFB3-F1CDB63983F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5C273382-13DC-4A23-9419-27F89501E69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a16="http://schemas.microsoft.com/office/drawing/2014/main" id="{F69EDD61-A81C-46BB-95FB-9F27977E488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85" name="直線コネクタ 484">
          <a:extLst>
            <a:ext uri="{FF2B5EF4-FFF2-40B4-BE49-F238E27FC236}">
              <a16:creationId xmlns:a16="http://schemas.microsoft.com/office/drawing/2014/main" id="{89820A92-1075-4CF3-A72F-559C003E3448}"/>
            </a:ext>
          </a:extLst>
        </xdr:cNvPr>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86" name="【学校施設】&#10;有形固定資産減価償却率最小値テキスト">
          <a:extLst>
            <a:ext uri="{FF2B5EF4-FFF2-40B4-BE49-F238E27FC236}">
              <a16:creationId xmlns:a16="http://schemas.microsoft.com/office/drawing/2014/main" id="{F57666B2-564E-43A1-B901-77DB41EA590E}"/>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87" name="直線コネクタ 486">
          <a:extLst>
            <a:ext uri="{FF2B5EF4-FFF2-40B4-BE49-F238E27FC236}">
              <a16:creationId xmlns:a16="http://schemas.microsoft.com/office/drawing/2014/main" id="{DB79BDAA-4225-442B-9883-1DCE50CE8A29}"/>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88" name="【学校施設】&#10;有形固定資産減価償却率最大値テキスト">
          <a:extLst>
            <a:ext uri="{FF2B5EF4-FFF2-40B4-BE49-F238E27FC236}">
              <a16:creationId xmlns:a16="http://schemas.microsoft.com/office/drawing/2014/main" id="{180D72A0-851A-4BB5-86ED-3C44471CD6FD}"/>
            </a:ext>
          </a:extLst>
        </xdr:cNvPr>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89" name="直線コネクタ 488">
          <a:extLst>
            <a:ext uri="{FF2B5EF4-FFF2-40B4-BE49-F238E27FC236}">
              <a16:creationId xmlns:a16="http://schemas.microsoft.com/office/drawing/2014/main" id="{BF78ABB6-EDF6-4039-8182-5466601804B7}"/>
            </a:ext>
          </a:extLst>
        </xdr:cNvPr>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90" name="【学校施設】&#10;有形固定資産減価償却率平均値テキスト">
          <a:extLst>
            <a:ext uri="{FF2B5EF4-FFF2-40B4-BE49-F238E27FC236}">
              <a16:creationId xmlns:a16="http://schemas.microsoft.com/office/drawing/2014/main" id="{5C30B0BC-E019-4661-8C9A-887FB3DBE801}"/>
            </a:ext>
          </a:extLst>
        </xdr:cNvPr>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91" name="フローチャート: 判断 490">
          <a:extLst>
            <a:ext uri="{FF2B5EF4-FFF2-40B4-BE49-F238E27FC236}">
              <a16:creationId xmlns:a16="http://schemas.microsoft.com/office/drawing/2014/main" id="{289768CF-9865-4FD4-8841-168DB143D3AA}"/>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92" name="フローチャート: 判断 491">
          <a:extLst>
            <a:ext uri="{FF2B5EF4-FFF2-40B4-BE49-F238E27FC236}">
              <a16:creationId xmlns:a16="http://schemas.microsoft.com/office/drawing/2014/main" id="{C0D63F6D-D8F6-41A4-8591-4C3F5EDF01F5}"/>
            </a:ext>
          </a:extLst>
        </xdr:cNvPr>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93" name="フローチャート: 判断 492">
          <a:extLst>
            <a:ext uri="{FF2B5EF4-FFF2-40B4-BE49-F238E27FC236}">
              <a16:creationId xmlns:a16="http://schemas.microsoft.com/office/drawing/2014/main" id="{F4DC419F-8881-43F8-9A8B-1E75F223E68A}"/>
            </a:ext>
          </a:extLst>
        </xdr:cNvPr>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166370</xdr:rowOff>
    </xdr:from>
    <xdr:to>
      <xdr:col>72</xdr:col>
      <xdr:colOff>38100</xdr:colOff>
      <xdr:row>62</xdr:row>
      <xdr:rowOff>96520</xdr:rowOff>
    </xdr:to>
    <xdr:sp macro="" textlink="">
      <xdr:nvSpPr>
        <xdr:cNvPr id="494" name="フローチャート: 判断 493">
          <a:extLst>
            <a:ext uri="{FF2B5EF4-FFF2-40B4-BE49-F238E27FC236}">
              <a16:creationId xmlns:a16="http://schemas.microsoft.com/office/drawing/2014/main" id="{9578006D-3BC8-4031-99E6-B08180764077}"/>
            </a:ext>
          </a:extLst>
        </xdr:cNvPr>
        <xdr:cNvSpPr/>
      </xdr:nvSpPr>
      <xdr:spPr>
        <a:xfrm>
          <a:off x="13652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DE5FD3DA-6D34-4AE7-8FA6-8F66C341C8C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2C6ADB97-0A81-4C90-A03E-27D07437B93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B8F8B2E8-D124-4EB9-8061-C7000F4AEE7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78F783E9-F69F-4A06-AB11-C01E4D97DDB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BC1916BD-0BDA-47D4-B1CF-866A9AF2227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93980</xdr:rowOff>
    </xdr:from>
    <xdr:to>
      <xdr:col>85</xdr:col>
      <xdr:colOff>177800</xdr:colOff>
      <xdr:row>62</xdr:row>
      <xdr:rowOff>24130</xdr:rowOff>
    </xdr:to>
    <xdr:sp macro="" textlink="">
      <xdr:nvSpPr>
        <xdr:cNvPr id="500" name="楕円 499">
          <a:extLst>
            <a:ext uri="{FF2B5EF4-FFF2-40B4-BE49-F238E27FC236}">
              <a16:creationId xmlns:a16="http://schemas.microsoft.com/office/drawing/2014/main" id="{7DE7E32E-4DCB-469C-A4EC-093D2AF4D388}"/>
            </a:ext>
          </a:extLst>
        </xdr:cNvPr>
        <xdr:cNvSpPr/>
      </xdr:nvSpPr>
      <xdr:spPr>
        <a:xfrm>
          <a:off x="16268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72407</xdr:rowOff>
    </xdr:from>
    <xdr:ext cx="405111" cy="259045"/>
    <xdr:sp macro="" textlink="">
      <xdr:nvSpPr>
        <xdr:cNvPr id="501" name="【学校施設】&#10;有形固定資産減価償却率該当値テキスト">
          <a:extLst>
            <a:ext uri="{FF2B5EF4-FFF2-40B4-BE49-F238E27FC236}">
              <a16:creationId xmlns:a16="http://schemas.microsoft.com/office/drawing/2014/main" id="{2088ABC8-74CB-44B7-B34A-94710F9E9793}"/>
            </a:ext>
          </a:extLst>
        </xdr:cNvPr>
        <xdr:cNvSpPr txBox="1"/>
      </xdr:nvSpPr>
      <xdr:spPr>
        <a:xfrm>
          <a:off x="1635760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132080</xdr:rowOff>
    </xdr:from>
    <xdr:to>
      <xdr:col>81</xdr:col>
      <xdr:colOff>101600</xdr:colOff>
      <xdr:row>62</xdr:row>
      <xdr:rowOff>62230</xdr:rowOff>
    </xdr:to>
    <xdr:sp macro="" textlink="">
      <xdr:nvSpPr>
        <xdr:cNvPr id="502" name="楕円 501">
          <a:extLst>
            <a:ext uri="{FF2B5EF4-FFF2-40B4-BE49-F238E27FC236}">
              <a16:creationId xmlns:a16="http://schemas.microsoft.com/office/drawing/2014/main" id="{C250D9C3-80AC-42BF-A0E2-77BE508455D0}"/>
            </a:ext>
          </a:extLst>
        </xdr:cNvPr>
        <xdr:cNvSpPr/>
      </xdr:nvSpPr>
      <xdr:spPr>
        <a:xfrm>
          <a:off x="1543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144780</xdr:rowOff>
    </xdr:from>
    <xdr:to>
      <xdr:col>85</xdr:col>
      <xdr:colOff>127000</xdr:colOff>
      <xdr:row>62</xdr:row>
      <xdr:rowOff>11430</xdr:rowOff>
    </xdr:to>
    <xdr:cxnSp macro="">
      <xdr:nvCxnSpPr>
        <xdr:cNvPr id="503" name="直線コネクタ 502">
          <a:extLst>
            <a:ext uri="{FF2B5EF4-FFF2-40B4-BE49-F238E27FC236}">
              <a16:creationId xmlns:a16="http://schemas.microsoft.com/office/drawing/2014/main" id="{98FBF170-41E9-4838-9714-F05E8AB24FC1}"/>
            </a:ext>
          </a:extLst>
        </xdr:cNvPr>
        <xdr:cNvCxnSpPr/>
      </xdr:nvCxnSpPr>
      <xdr:spPr>
        <a:xfrm flipV="1">
          <a:off x="15481300" y="106032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10160</xdr:rowOff>
    </xdr:from>
    <xdr:to>
      <xdr:col>76</xdr:col>
      <xdr:colOff>165100</xdr:colOff>
      <xdr:row>62</xdr:row>
      <xdr:rowOff>111760</xdr:rowOff>
    </xdr:to>
    <xdr:sp macro="" textlink="">
      <xdr:nvSpPr>
        <xdr:cNvPr id="504" name="楕円 503">
          <a:extLst>
            <a:ext uri="{FF2B5EF4-FFF2-40B4-BE49-F238E27FC236}">
              <a16:creationId xmlns:a16="http://schemas.microsoft.com/office/drawing/2014/main" id="{EA25212F-098E-4E19-8E86-5D0F252BA416}"/>
            </a:ext>
          </a:extLst>
        </xdr:cNvPr>
        <xdr:cNvSpPr/>
      </xdr:nvSpPr>
      <xdr:spPr>
        <a:xfrm>
          <a:off x="14541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xdr:rowOff>
    </xdr:from>
    <xdr:to>
      <xdr:col>81</xdr:col>
      <xdr:colOff>50800</xdr:colOff>
      <xdr:row>62</xdr:row>
      <xdr:rowOff>60960</xdr:rowOff>
    </xdr:to>
    <xdr:cxnSp macro="">
      <xdr:nvCxnSpPr>
        <xdr:cNvPr id="505" name="直線コネクタ 504">
          <a:extLst>
            <a:ext uri="{FF2B5EF4-FFF2-40B4-BE49-F238E27FC236}">
              <a16:creationId xmlns:a16="http://schemas.microsoft.com/office/drawing/2014/main" id="{E3E45FFE-F3F7-40FB-8642-B1F75BB8A0FD}"/>
            </a:ext>
          </a:extLst>
        </xdr:cNvPr>
        <xdr:cNvCxnSpPr/>
      </xdr:nvCxnSpPr>
      <xdr:spPr>
        <a:xfrm flipV="1">
          <a:off x="14592300" y="106413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44450</xdr:rowOff>
    </xdr:from>
    <xdr:to>
      <xdr:col>72</xdr:col>
      <xdr:colOff>38100</xdr:colOff>
      <xdr:row>62</xdr:row>
      <xdr:rowOff>146050</xdr:rowOff>
    </xdr:to>
    <xdr:sp macro="" textlink="">
      <xdr:nvSpPr>
        <xdr:cNvPr id="506" name="楕円 505">
          <a:extLst>
            <a:ext uri="{FF2B5EF4-FFF2-40B4-BE49-F238E27FC236}">
              <a16:creationId xmlns:a16="http://schemas.microsoft.com/office/drawing/2014/main" id="{8BA810F4-C554-4A65-A7EA-16C7D76CC049}"/>
            </a:ext>
          </a:extLst>
        </xdr:cNvPr>
        <xdr:cNvSpPr/>
      </xdr:nvSpPr>
      <xdr:spPr>
        <a:xfrm>
          <a:off x="13652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60960</xdr:rowOff>
    </xdr:from>
    <xdr:to>
      <xdr:col>76</xdr:col>
      <xdr:colOff>114300</xdr:colOff>
      <xdr:row>62</xdr:row>
      <xdr:rowOff>95250</xdr:rowOff>
    </xdr:to>
    <xdr:cxnSp macro="">
      <xdr:nvCxnSpPr>
        <xdr:cNvPr id="507" name="直線コネクタ 506">
          <a:extLst>
            <a:ext uri="{FF2B5EF4-FFF2-40B4-BE49-F238E27FC236}">
              <a16:creationId xmlns:a16="http://schemas.microsoft.com/office/drawing/2014/main" id="{1779FDC4-CFA2-426B-96A8-85D663774ACA}"/>
            </a:ext>
          </a:extLst>
        </xdr:cNvPr>
        <xdr:cNvCxnSpPr/>
      </xdr:nvCxnSpPr>
      <xdr:spPr>
        <a:xfrm flipV="1">
          <a:off x="13703300" y="10690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508" name="n_1aveValue【学校施設】&#10;有形固定資産減価償却率">
          <a:extLst>
            <a:ext uri="{FF2B5EF4-FFF2-40B4-BE49-F238E27FC236}">
              <a16:creationId xmlns:a16="http://schemas.microsoft.com/office/drawing/2014/main" id="{B303D9CD-93FB-42C0-9664-E7CFB2DB29DB}"/>
            </a:ext>
          </a:extLst>
        </xdr:cNvPr>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509" name="n_2aveValue【学校施設】&#10;有形固定資産減価償却率">
          <a:extLst>
            <a:ext uri="{FF2B5EF4-FFF2-40B4-BE49-F238E27FC236}">
              <a16:creationId xmlns:a16="http://schemas.microsoft.com/office/drawing/2014/main" id="{5D5D807A-C457-475D-AB57-4821B95F3985}"/>
            </a:ext>
          </a:extLst>
        </xdr:cNvPr>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113047</xdr:rowOff>
    </xdr:from>
    <xdr:ext cx="405111" cy="259045"/>
    <xdr:sp macro="" textlink="">
      <xdr:nvSpPr>
        <xdr:cNvPr id="510" name="n_3aveValue【学校施設】&#10;有形固定資産減価償却率">
          <a:extLst>
            <a:ext uri="{FF2B5EF4-FFF2-40B4-BE49-F238E27FC236}">
              <a16:creationId xmlns:a16="http://schemas.microsoft.com/office/drawing/2014/main" id="{54AD931C-0A4D-4E9C-8F83-ACEB075F33D1}"/>
            </a:ext>
          </a:extLst>
        </xdr:cNvPr>
        <xdr:cNvSpPr txBox="1"/>
      </xdr:nvSpPr>
      <xdr:spPr>
        <a:xfrm>
          <a:off x="13500744"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53357</xdr:rowOff>
    </xdr:from>
    <xdr:ext cx="405111" cy="259045"/>
    <xdr:sp macro="" textlink="">
      <xdr:nvSpPr>
        <xdr:cNvPr id="511" name="n_1mainValue【学校施設】&#10;有形固定資産減価償却率">
          <a:extLst>
            <a:ext uri="{FF2B5EF4-FFF2-40B4-BE49-F238E27FC236}">
              <a16:creationId xmlns:a16="http://schemas.microsoft.com/office/drawing/2014/main" id="{756B82C5-46F2-4935-A6C4-0CC34B31F36A}"/>
            </a:ext>
          </a:extLst>
        </xdr:cNvPr>
        <xdr:cNvSpPr txBox="1"/>
      </xdr:nvSpPr>
      <xdr:spPr>
        <a:xfrm>
          <a:off x="15266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102887</xdr:rowOff>
    </xdr:from>
    <xdr:ext cx="405111" cy="259045"/>
    <xdr:sp macro="" textlink="">
      <xdr:nvSpPr>
        <xdr:cNvPr id="512" name="n_2mainValue【学校施設】&#10;有形固定資産減価償却率">
          <a:extLst>
            <a:ext uri="{FF2B5EF4-FFF2-40B4-BE49-F238E27FC236}">
              <a16:creationId xmlns:a16="http://schemas.microsoft.com/office/drawing/2014/main" id="{1665700D-555F-4636-B847-7205175DC70E}"/>
            </a:ext>
          </a:extLst>
        </xdr:cNvPr>
        <xdr:cNvSpPr txBox="1"/>
      </xdr:nvSpPr>
      <xdr:spPr>
        <a:xfrm>
          <a:off x="14389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137177</xdr:rowOff>
    </xdr:from>
    <xdr:ext cx="405111" cy="259045"/>
    <xdr:sp macro="" textlink="">
      <xdr:nvSpPr>
        <xdr:cNvPr id="513" name="n_3mainValue【学校施設】&#10;有形固定資産減価償却率">
          <a:extLst>
            <a:ext uri="{FF2B5EF4-FFF2-40B4-BE49-F238E27FC236}">
              <a16:creationId xmlns:a16="http://schemas.microsoft.com/office/drawing/2014/main" id="{C05F3953-1299-4E32-83FC-A5ABF9F05C4A}"/>
            </a:ext>
          </a:extLst>
        </xdr:cNvPr>
        <xdr:cNvSpPr txBox="1"/>
      </xdr:nvSpPr>
      <xdr:spPr>
        <a:xfrm>
          <a:off x="13500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36DE0D8A-D61E-4D54-B77E-574CD126F0D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5D00D2A2-0054-4F7F-B67C-802A81985D1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E1A2B2FD-15F0-4555-A853-8047DBFB84D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1AF30D52-1642-43AC-82D3-FD35E093669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79A1B243-3995-4E14-83D3-15D3ACCCB77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155BB562-750E-47E8-9AD9-3305E2A7371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6C5E0748-0385-4D51-84CA-38392B3E56E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1A9BA689-F108-43C9-9F27-56A9B4654CC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a16="http://schemas.microsoft.com/office/drawing/2014/main" id="{BBC43D4D-9403-4F79-90AA-CBB30178C9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018360CE-46A5-4AA4-A108-3F2F57FA39B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6718D839-4C54-458D-B8CE-D3757A6B776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a:extLst>
            <a:ext uri="{FF2B5EF4-FFF2-40B4-BE49-F238E27FC236}">
              <a16:creationId xmlns:a16="http://schemas.microsoft.com/office/drawing/2014/main" id="{9619E455-B0D0-4D2F-AC05-E7E33154F4D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0FC00EB1-2E96-48A6-A13F-3074EDF2664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a:extLst>
            <a:ext uri="{FF2B5EF4-FFF2-40B4-BE49-F238E27FC236}">
              <a16:creationId xmlns:a16="http://schemas.microsoft.com/office/drawing/2014/main" id="{10E03B08-018A-45F7-9C4F-CF9ACEF9AF6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a:extLst>
            <a:ext uri="{FF2B5EF4-FFF2-40B4-BE49-F238E27FC236}">
              <a16:creationId xmlns:a16="http://schemas.microsoft.com/office/drawing/2014/main" id="{A051B122-DD84-449E-AC75-F3FB43852C6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a:extLst>
            <a:ext uri="{FF2B5EF4-FFF2-40B4-BE49-F238E27FC236}">
              <a16:creationId xmlns:a16="http://schemas.microsoft.com/office/drawing/2014/main" id="{419E0E3E-9CC4-46AF-B0EA-92F527775F7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a:extLst>
            <a:ext uri="{FF2B5EF4-FFF2-40B4-BE49-F238E27FC236}">
              <a16:creationId xmlns:a16="http://schemas.microsoft.com/office/drawing/2014/main" id="{86908A2D-81BE-4F7F-B5E7-07A3018CAFE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a:extLst>
            <a:ext uri="{FF2B5EF4-FFF2-40B4-BE49-F238E27FC236}">
              <a16:creationId xmlns:a16="http://schemas.microsoft.com/office/drawing/2014/main" id="{D2FB766E-30AC-4EDD-B498-B0A1A0C88B0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a:extLst>
            <a:ext uri="{FF2B5EF4-FFF2-40B4-BE49-F238E27FC236}">
              <a16:creationId xmlns:a16="http://schemas.microsoft.com/office/drawing/2014/main" id="{4FBC1BD8-4BE9-4184-A6CE-06ACF0F6255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a:extLst>
            <a:ext uri="{FF2B5EF4-FFF2-40B4-BE49-F238E27FC236}">
              <a16:creationId xmlns:a16="http://schemas.microsoft.com/office/drawing/2014/main" id="{5BFEB4AF-0D0C-44A1-898D-6986F6120E9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a:extLst>
            <a:ext uri="{FF2B5EF4-FFF2-40B4-BE49-F238E27FC236}">
              <a16:creationId xmlns:a16="http://schemas.microsoft.com/office/drawing/2014/main" id="{0C3DBC88-07E5-4A45-9A38-E8BC794B6E0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a:extLst>
            <a:ext uri="{FF2B5EF4-FFF2-40B4-BE49-F238E27FC236}">
              <a16:creationId xmlns:a16="http://schemas.microsoft.com/office/drawing/2014/main" id="{2ACD7980-49F8-47C8-A64F-D70DC019F08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a:extLst>
            <a:ext uri="{FF2B5EF4-FFF2-40B4-BE49-F238E27FC236}">
              <a16:creationId xmlns:a16="http://schemas.microsoft.com/office/drawing/2014/main" id="{827B2EFB-8861-4519-8C6B-A422B8DD6B1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C954D495-345F-4BFA-888D-8585853A3F5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a:extLst>
            <a:ext uri="{FF2B5EF4-FFF2-40B4-BE49-F238E27FC236}">
              <a16:creationId xmlns:a16="http://schemas.microsoft.com/office/drawing/2014/main" id="{EF725F1C-904E-4B55-990C-6473F1A9EC3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a:extLst>
            <a:ext uri="{FF2B5EF4-FFF2-40B4-BE49-F238E27FC236}">
              <a16:creationId xmlns:a16="http://schemas.microsoft.com/office/drawing/2014/main" id="{B6F4B056-711C-4FEB-A947-E80399DFE5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40" name="直線コネクタ 539">
          <a:extLst>
            <a:ext uri="{FF2B5EF4-FFF2-40B4-BE49-F238E27FC236}">
              <a16:creationId xmlns:a16="http://schemas.microsoft.com/office/drawing/2014/main" id="{DD0CA88C-8A8E-47A7-AFF1-1CC904E54C5D}"/>
            </a:ext>
          </a:extLst>
        </xdr:cNvPr>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41" name="【学校施設】&#10;一人当たり面積最小値テキスト">
          <a:extLst>
            <a:ext uri="{FF2B5EF4-FFF2-40B4-BE49-F238E27FC236}">
              <a16:creationId xmlns:a16="http://schemas.microsoft.com/office/drawing/2014/main" id="{950E4523-99FE-4D5D-818C-95699358A50F}"/>
            </a:ext>
          </a:extLst>
        </xdr:cNvPr>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42" name="直線コネクタ 541">
          <a:extLst>
            <a:ext uri="{FF2B5EF4-FFF2-40B4-BE49-F238E27FC236}">
              <a16:creationId xmlns:a16="http://schemas.microsoft.com/office/drawing/2014/main" id="{CE8D426C-64DF-44A7-B9D1-DCED99DCCB8F}"/>
            </a:ext>
          </a:extLst>
        </xdr:cNvPr>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43" name="【学校施設】&#10;一人当たり面積最大値テキスト">
          <a:extLst>
            <a:ext uri="{FF2B5EF4-FFF2-40B4-BE49-F238E27FC236}">
              <a16:creationId xmlns:a16="http://schemas.microsoft.com/office/drawing/2014/main" id="{84B3933C-A229-4F8A-B249-22089E0E6459}"/>
            </a:ext>
          </a:extLst>
        </xdr:cNvPr>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44" name="直線コネクタ 543">
          <a:extLst>
            <a:ext uri="{FF2B5EF4-FFF2-40B4-BE49-F238E27FC236}">
              <a16:creationId xmlns:a16="http://schemas.microsoft.com/office/drawing/2014/main" id="{EB793F46-E472-4675-9CF1-700FD13500B1}"/>
            </a:ext>
          </a:extLst>
        </xdr:cNvPr>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42834</xdr:rowOff>
    </xdr:from>
    <xdr:ext cx="469744" cy="259045"/>
    <xdr:sp macro="" textlink="">
      <xdr:nvSpPr>
        <xdr:cNvPr id="545" name="【学校施設】&#10;一人当たり面積平均値テキスト">
          <a:extLst>
            <a:ext uri="{FF2B5EF4-FFF2-40B4-BE49-F238E27FC236}">
              <a16:creationId xmlns:a16="http://schemas.microsoft.com/office/drawing/2014/main" id="{E094BAB7-8FE1-49E5-8C37-C2F5481A64D5}"/>
            </a:ext>
          </a:extLst>
        </xdr:cNvPr>
        <xdr:cNvSpPr txBox="1"/>
      </xdr:nvSpPr>
      <xdr:spPr>
        <a:xfrm>
          <a:off x="22199600" y="1015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46" name="フローチャート: 判断 545">
          <a:extLst>
            <a:ext uri="{FF2B5EF4-FFF2-40B4-BE49-F238E27FC236}">
              <a16:creationId xmlns:a16="http://schemas.microsoft.com/office/drawing/2014/main" id="{63CF645E-66C5-4892-9F4B-42888BC39280}"/>
            </a:ext>
          </a:extLst>
        </xdr:cNvPr>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7" name="フローチャート: 判断 546">
          <a:extLst>
            <a:ext uri="{FF2B5EF4-FFF2-40B4-BE49-F238E27FC236}">
              <a16:creationId xmlns:a16="http://schemas.microsoft.com/office/drawing/2014/main" id="{1B166E7A-F05F-49D0-82F0-C2632977BEBA}"/>
            </a:ext>
          </a:extLst>
        </xdr:cNvPr>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8" name="フローチャート: 判断 547">
          <a:extLst>
            <a:ext uri="{FF2B5EF4-FFF2-40B4-BE49-F238E27FC236}">
              <a16:creationId xmlns:a16="http://schemas.microsoft.com/office/drawing/2014/main" id="{263E0B7A-C216-4E26-905F-7A108987AA05}"/>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107587</xdr:rowOff>
    </xdr:from>
    <xdr:to>
      <xdr:col>102</xdr:col>
      <xdr:colOff>165100</xdr:colOff>
      <xdr:row>60</xdr:row>
      <xdr:rowOff>37737</xdr:rowOff>
    </xdr:to>
    <xdr:sp macro="" textlink="">
      <xdr:nvSpPr>
        <xdr:cNvPr id="549" name="フローチャート: 判断 548">
          <a:extLst>
            <a:ext uri="{FF2B5EF4-FFF2-40B4-BE49-F238E27FC236}">
              <a16:creationId xmlns:a16="http://schemas.microsoft.com/office/drawing/2014/main" id="{F95E7FD9-D3AF-404B-BD28-CCA2DC9EB850}"/>
            </a:ext>
          </a:extLst>
        </xdr:cNvPr>
        <xdr:cNvSpPr/>
      </xdr:nvSpPr>
      <xdr:spPr>
        <a:xfrm>
          <a:off x="19494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541DB26-4F94-4154-9779-36A5C0D4532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2ADF5B9A-90F2-4F64-9454-5F5972FD47A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A82B347-18F1-4FA9-8F53-8DEF62A3489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C3DCED45-90FB-4D47-83AC-720752249A6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50FED502-7437-4DCA-82F4-38B4D26DC7A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86904</xdr:rowOff>
    </xdr:from>
    <xdr:to>
      <xdr:col>116</xdr:col>
      <xdr:colOff>114300</xdr:colOff>
      <xdr:row>62</xdr:row>
      <xdr:rowOff>17054</xdr:rowOff>
    </xdr:to>
    <xdr:sp macro="" textlink="">
      <xdr:nvSpPr>
        <xdr:cNvPr id="555" name="楕円 554">
          <a:extLst>
            <a:ext uri="{FF2B5EF4-FFF2-40B4-BE49-F238E27FC236}">
              <a16:creationId xmlns:a16="http://schemas.microsoft.com/office/drawing/2014/main" id="{A63F22F1-2976-4C16-A7CB-D59279CE0FAB}"/>
            </a:ext>
          </a:extLst>
        </xdr:cNvPr>
        <xdr:cNvSpPr/>
      </xdr:nvSpPr>
      <xdr:spPr>
        <a:xfrm>
          <a:off x="22110700" y="105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65331</xdr:rowOff>
    </xdr:from>
    <xdr:ext cx="469744" cy="259045"/>
    <xdr:sp macro="" textlink="">
      <xdr:nvSpPr>
        <xdr:cNvPr id="556" name="【学校施設】&#10;一人当たり面積該当値テキスト">
          <a:extLst>
            <a:ext uri="{FF2B5EF4-FFF2-40B4-BE49-F238E27FC236}">
              <a16:creationId xmlns:a16="http://schemas.microsoft.com/office/drawing/2014/main" id="{A756ADAD-0EB3-4662-AA76-CC7CCB8596BA}"/>
            </a:ext>
          </a:extLst>
        </xdr:cNvPr>
        <xdr:cNvSpPr txBox="1"/>
      </xdr:nvSpPr>
      <xdr:spPr>
        <a:xfrm>
          <a:off x="22199600" y="105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557" name="楕円 556">
          <a:extLst>
            <a:ext uri="{FF2B5EF4-FFF2-40B4-BE49-F238E27FC236}">
              <a16:creationId xmlns:a16="http://schemas.microsoft.com/office/drawing/2014/main" id="{4F4185E0-059B-4BF0-8A10-8EFE2209F158}"/>
            </a:ext>
          </a:extLst>
        </xdr:cNvPr>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137704</xdr:rowOff>
    </xdr:to>
    <xdr:cxnSp macro="">
      <xdr:nvCxnSpPr>
        <xdr:cNvPr id="558" name="直線コネクタ 557">
          <a:extLst>
            <a:ext uri="{FF2B5EF4-FFF2-40B4-BE49-F238E27FC236}">
              <a16:creationId xmlns:a16="http://schemas.microsoft.com/office/drawing/2014/main" id="{9A6AD0E9-F47F-4EE5-9FB3-946DBC4F4629}"/>
            </a:ext>
          </a:extLst>
        </xdr:cNvPr>
        <xdr:cNvCxnSpPr/>
      </xdr:nvCxnSpPr>
      <xdr:spPr>
        <a:xfrm>
          <a:off x="21323300" y="10584180"/>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69487</xdr:rowOff>
    </xdr:from>
    <xdr:to>
      <xdr:col>107</xdr:col>
      <xdr:colOff>101600</xdr:colOff>
      <xdr:row>61</xdr:row>
      <xdr:rowOff>171087</xdr:rowOff>
    </xdr:to>
    <xdr:sp macro="" textlink="">
      <xdr:nvSpPr>
        <xdr:cNvPr id="559" name="楕円 558">
          <a:extLst>
            <a:ext uri="{FF2B5EF4-FFF2-40B4-BE49-F238E27FC236}">
              <a16:creationId xmlns:a16="http://schemas.microsoft.com/office/drawing/2014/main" id="{4B3DB37D-5078-4943-9FDE-EF33E47994B9}"/>
            </a:ext>
          </a:extLst>
        </xdr:cNvPr>
        <xdr:cNvSpPr/>
      </xdr:nvSpPr>
      <xdr:spPr>
        <a:xfrm>
          <a:off x="20383500" y="105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120287</xdr:rowOff>
    </xdr:from>
    <xdr:to>
      <xdr:col>111</xdr:col>
      <xdr:colOff>177800</xdr:colOff>
      <xdr:row>61</xdr:row>
      <xdr:rowOff>125730</xdr:rowOff>
    </xdr:to>
    <xdr:cxnSp macro="">
      <xdr:nvCxnSpPr>
        <xdr:cNvPr id="560" name="直線コネクタ 559">
          <a:extLst>
            <a:ext uri="{FF2B5EF4-FFF2-40B4-BE49-F238E27FC236}">
              <a16:creationId xmlns:a16="http://schemas.microsoft.com/office/drawing/2014/main" id="{F7D84702-ECF5-4F42-8934-3FE1F542F2EC}"/>
            </a:ext>
          </a:extLst>
        </xdr:cNvPr>
        <xdr:cNvCxnSpPr/>
      </xdr:nvCxnSpPr>
      <xdr:spPr>
        <a:xfrm>
          <a:off x="20434300" y="1057873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64044</xdr:rowOff>
    </xdr:from>
    <xdr:to>
      <xdr:col>102</xdr:col>
      <xdr:colOff>165100</xdr:colOff>
      <xdr:row>61</xdr:row>
      <xdr:rowOff>165644</xdr:rowOff>
    </xdr:to>
    <xdr:sp macro="" textlink="">
      <xdr:nvSpPr>
        <xdr:cNvPr id="561" name="楕円 560">
          <a:extLst>
            <a:ext uri="{FF2B5EF4-FFF2-40B4-BE49-F238E27FC236}">
              <a16:creationId xmlns:a16="http://schemas.microsoft.com/office/drawing/2014/main" id="{DF4CC921-B4C8-48C7-8195-43C1B2B1A9F8}"/>
            </a:ext>
          </a:extLst>
        </xdr:cNvPr>
        <xdr:cNvSpPr/>
      </xdr:nvSpPr>
      <xdr:spPr>
        <a:xfrm>
          <a:off x="19494500" y="105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114844</xdr:rowOff>
    </xdr:from>
    <xdr:to>
      <xdr:col>107</xdr:col>
      <xdr:colOff>50800</xdr:colOff>
      <xdr:row>61</xdr:row>
      <xdr:rowOff>120287</xdr:rowOff>
    </xdr:to>
    <xdr:cxnSp macro="">
      <xdr:nvCxnSpPr>
        <xdr:cNvPr id="562" name="直線コネクタ 561">
          <a:extLst>
            <a:ext uri="{FF2B5EF4-FFF2-40B4-BE49-F238E27FC236}">
              <a16:creationId xmlns:a16="http://schemas.microsoft.com/office/drawing/2014/main" id="{57110B3D-C160-4D6B-AB4D-1C8A3C112CFD}"/>
            </a:ext>
          </a:extLst>
        </xdr:cNvPr>
        <xdr:cNvCxnSpPr/>
      </xdr:nvCxnSpPr>
      <xdr:spPr>
        <a:xfrm>
          <a:off x="19545300" y="1057329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63" name="n_1aveValue【学校施設】&#10;一人当たり面積">
          <a:extLst>
            <a:ext uri="{FF2B5EF4-FFF2-40B4-BE49-F238E27FC236}">
              <a16:creationId xmlns:a16="http://schemas.microsoft.com/office/drawing/2014/main" id="{A9EBCC89-3924-472D-A9EE-553AC76CAAC4}"/>
            </a:ext>
          </a:extLst>
        </xdr:cNvPr>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64" name="n_2aveValue【学校施設】&#10;一人当たり面積">
          <a:extLst>
            <a:ext uri="{FF2B5EF4-FFF2-40B4-BE49-F238E27FC236}">
              <a16:creationId xmlns:a16="http://schemas.microsoft.com/office/drawing/2014/main" id="{BDAF33C2-F092-4D02-ACD0-ED6C95D9CE98}"/>
            </a:ext>
          </a:extLst>
        </xdr:cNvPr>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54264</xdr:rowOff>
    </xdr:from>
    <xdr:ext cx="469744" cy="259045"/>
    <xdr:sp macro="" textlink="">
      <xdr:nvSpPr>
        <xdr:cNvPr id="565" name="n_3aveValue【学校施設】&#10;一人当たり面積">
          <a:extLst>
            <a:ext uri="{FF2B5EF4-FFF2-40B4-BE49-F238E27FC236}">
              <a16:creationId xmlns:a16="http://schemas.microsoft.com/office/drawing/2014/main" id="{5D62BA4A-BE93-462D-9791-43A0E11AD36D}"/>
            </a:ext>
          </a:extLst>
        </xdr:cNvPr>
        <xdr:cNvSpPr txBox="1"/>
      </xdr:nvSpPr>
      <xdr:spPr>
        <a:xfrm>
          <a:off x="19310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167657</xdr:rowOff>
    </xdr:from>
    <xdr:ext cx="469744" cy="259045"/>
    <xdr:sp macro="" textlink="">
      <xdr:nvSpPr>
        <xdr:cNvPr id="566" name="n_1mainValue【学校施設】&#10;一人当たり面積">
          <a:extLst>
            <a:ext uri="{FF2B5EF4-FFF2-40B4-BE49-F238E27FC236}">
              <a16:creationId xmlns:a16="http://schemas.microsoft.com/office/drawing/2014/main" id="{D647D20E-7047-45F8-87AB-43208D9A853F}"/>
            </a:ext>
          </a:extLst>
        </xdr:cNvPr>
        <xdr:cNvSpPr txBox="1"/>
      </xdr:nvSpPr>
      <xdr:spPr>
        <a:xfrm>
          <a:off x="21075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162214</xdr:rowOff>
    </xdr:from>
    <xdr:ext cx="469744" cy="259045"/>
    <xdr:sp macro="" textlink="">
      <xdr:nvSpPr>
        <xdr:cNvPr id="567" name="n_2mainValue【学校施設】&#10;一人当たり面積">
          <a:extLst>
            <a:ext uri="{FF2B5EF4-FFF2-40B4-BE49-F238E27FC236}">
              <a16:creationId xmlns:a16="http://schemas.microsoft.com/office/drawing/2014/main" id="{2CFE1718-DFE7-4150-9940-45C56626560B}"/>
            </a:ext>
          </a:extLst>
        </xdr:cNvPr>
        <xdr:cNvSpPr txBox="1"/>
      </xdr:nvSpPr>
      <xdr:spPr>
        <a:xfrm>
          <a:off x="20199427" y="1062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156771</xdr:rowOff>
    </xdr:from>
    <xdr:ext cx="469744" cy="259045"/>
    <xdr:sp macro="" textlink="">
      <xdr:nvSpPr>
        <xdr:cNvPr id="568" name="n_3mainValue【学校施設】&#10;一人当たり面積">
          <a:extLst>
            <a:ext uri="{FF2B5EF4-FFF2-40B4-BE49-F238E27FC236}">
              <a16:creationId xmlns:a16="http://schemas.microsoft.com/office/drawing/2014/main" id="{A5939F23-FF54-49C7-9F3B-925542DE4C69}"/>
            </a:ext>
          </a:extLst>
        </xdr:cNvPr>
        <xdr:cNvSpPr txBox="1"/>
      </xdr:nvSpPr>
      <xdr:spPr>
        <a:xfrm>
          <a:off x="19310427" y="106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4C34FDDD-09A6-4DEC-8639-CA6F64623E3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id="{296E408E-C49C-461F-A2B2-A57B609FD3E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id="{F7D10C07-6A07-426F-BDE9-86BB5158901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id="{D572CA93-C4DF-4348-9D93-10EC68C5ECE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id="{12C2BA9D-99FE-4498-AA32-749302B6651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id="{675C2D78-BCBB-4501-9CF9-3544CBBCB44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id="{ED885C63-F52A-46EC-9C01-717CB408D0B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id="{9852A606-D815-4DDD-AED7-D9090CE8BB3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a16="http://schemas.microsoft.com/office/drawing/2014/main" id="{74E1879D-3051-4F4F-93F3-D3A43A0F0B2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a16="http://schemas.microsoft.com/office/drawing/2014/main" id="{024A6A20-02F7-4E0A-8613-F8DEF275586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id="{BD18BAE3-02CE-4533-8474-56AB91B0D08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a:extLst>
            <a:ext uri="{FF2B5EF4-FFF2-40B4-BE49-F238E27FC236}">
              <a16:creationId xmlns:a16="http://schemas.microsoft.com/office/drawing/2014/main" id="{ED55B1C7-229F-4454-BA94-6CB6C4A2D30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id="{433B41F3-E441-4215-A448-E6C64D1BA82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id="{4D38664F-A1CA-45C1-8CF1-E3C9642AB9C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id="{5A1AF676-E95B-4EE1-B518-ED326BA06EC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id="{532217F9-C0D8-4962-9DBF-15657F6E6A2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id="{0D6367B1-10C9-41DA-B918-728BA640DDC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id="{5990A64F-4F5D-47DB-A372-B24A963EBA1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id="{3072CAFD-0C9C-49D3-8922-6391BA26974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id="{22E8BBCC-3785-4871-9885-E16A00C3FA3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id="{0891C12B-E04A-4B12-92C5-862B27AD1C5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a:extLst>
            <a:ext uri="{FF2B5EF4-FFF2-40B4-BE49-F238E27FC236}">
              <a16:creationId xmlns:a16="http://schemas.microsoft.com/office/drawing/2014/main" id="{62BDDE34-7C89-4E70-AED6-A3FC94D825A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C9BE9943-F7AC-49C7-84B2-C9D20039C48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6C1ABF95-2DD6-40A9-A3CA-4135D1CA748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a:extLst>
            <a:ext uri="{FF2B5EF4-FFF2-40B4-BE49-F238E27FC236}">
              <a16:creationId xmlns:a16="http://schemas.microsoft.com/office/drawing/2014/main" id="{55038B0C-F0B6-4475-B24A-84FFCD12136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94" name="直線コネクタ 593">
          <a:extLst>
            <a:ext uri="{FF2B5EF4-FFF2-40B4-BE49-F238E27FC236}">
              <a16:creationId xmlns:a16="http://schemas.microsoft.com/office/drawing/2014/main" id="{6832CE3F-4AE5-44A9-A3BB-F48C48521E1D}"/>
            </a:ext>
          </a:extLst>
        </xdr:cNvPr>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95" name="【児童館】&#10;有形固定資産減価償却率最小値テキスト">
          <a:extLst>
            <a:ext uri="{FF2B5EF4-FFF2-40B4-BE49-F238E27FC236}">
              <a16:creationId xmlns:a16="http://schemas.microsoft.com/office/drawing/2014/main" id="{2B6ECB6D-CD92-4E17-9545-358E176EC22E}"/>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96" name="直線コネクタ 595">
          <a:extLst>
            <a:ext uri="{FF2B5EF4-FFF2-40B4-BE49-F238E27FC236}">
              <a16:creationId xmlns:a16="http://schemas.microsoft.com/office/drawing/2014/main" id="{51B03688-FBAB-4DB5-BDF9-5D5D9AA59728}"/>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児童館】&#10;有形固定資産減価償却率最大値テキスト">
          <a:extLst>
            <a:ext uri="{FF2B5EF4-FFF2-40B4-BE49-F238E27FC236}">
              <a16:creationId xmlns:a16="http://schemas.microsoft.com/office/drawing/2014/main" id="{326BB495-7BA3-4AD5-8009-BF8A6473DC31}"/>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a:extLst>
            <a:ext uri="{FF2B5EF4-FFF2-40B4-BE49-F238E27FC236}">
              <a16:creationId xmlns:a16="http://schemas.microsoft.com/office/drawing/2014/main" id="{C80E9D67-072F-439B-A79D-209CA76E5E01}"/>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99" name="【児童館】&#10;有形固定資産減価償却率平均値テキスト">
          <a:extLst>
            <a:ext uri="{FF2B5EF4-FFF2-40B4-BE49-F238E27FC236}">
              <a16:creationId xmlns:a16="http://schemas.microsoft.com/office/drawing/2014/main" id="{E711C3F4-3C07-4806-AFC7-A28004617B0C}"/>
            </a:ext>
          </a:extLst>
        </xdr:cNvPr>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00" name="フローチャート: 判断 599">
          <a:extLst>
            <a:ext uri="{FF2B5EF4-FFF2-40B4-BE49-F238E27FC236}">
              <a16:creationId xmlns:a16="http://schemas.microsoft.com/office/drawing/2014/main" id="{0306EE1E-82A8-43A0-828B-8621DC29E495}"/>
            </a:ext>
          </a:extLst>
        </xdr:cNvPr>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01" name="フローチャート: 判断 600">
          <a:extLst>
            <a:ext uri="{FF2B5EF4-FFF2-40B4-BE49-F238E27FC236}">
              <a16:creationId xmlns:a16="http://schemas.microsoft.com/office/drawing/2014/main" id="{361D8C93-9ADF-49D2-9BB9-A631AB858C05}"/>
            </a:ext>
          </a:extLst>
        </xdr:cNvPr>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02" name="フローチャート: 判断 601">
          <a:extLst>
            <a:ext uri="{FF2B5EF4-FFF2-40B4-BE49-F238E27FC236}">
              <a16:creationId xmlns:a16="http://schemas.microsoft.com/office/drawing/2014/main" id="{C62B5E5E-D184-48C7-8627-33B434DCEDAF}"/>
            </a:ext>
          </a:extLst>
        </xdr:cNvPr>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140788</xdr:rowOff>
    </xdr:from>
    <xdr:to>
      <xdr:col>72</xdr:col>
      <xdr:colOff>38100</xdr:colOff>
      <xdr:row>82</xdr:row>
      <xdr:rowOff>70938</xdr:rowOff>
    </xdr:to>
    <xdr:sp macro="" textlink="">
      <xdr:nvSpPr>
        <xdr:cNvPr id="603" name="フローチャート: 判断 602">
          <a:extLst>
            <a:ext uri="{FF2B5EF4-FFF2-40B4-BE49-F238E27FC236}">
              <a16:creationId xmlns:a16="http://schemas.microsoft.com/office/drawing/2014/main" id="{3AB09FA5-0B9D-4DFC-9DE2-944DEB0BA128}"/>
            </a:ext>
          </a:extLst>
        </xdr:cNvPr>
        <xdr:cNvSpPr/>
      </xdr:nvSpPr>
      <xdr:spPr>
        <a:xfrm>
          <a:off x="13652500" y="1402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2043FC41-9B4B-4F15-A246-6F9D8DECE22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E0ED59B0-6020-4EDF-B456-7C20323D9AB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6EA9735C-8E86-4644-8B73-967A4D4EAE9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DF824A9F-73CE-44DD-A14C-FEA5E932B9D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6E6D22F3-8086-4F81-A4CE-2C6B4DD23DF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24856</xdr:rowOff>
    </xdr:from>
    <xdr:to>
      <xdr:col>85</xdr:col>
      <xdr:colOff>177800</xdr:colOff>
      <xdr:row>79</xdr:row>
      <xdr:rowOff>126456</xdr:rowOff>
    </xdr:to>
    <xdr:sp macro="" textlink="">
      <xdr:nvSpPr>
        <xdr:cNvPr id="609" name="楕円 608">
          <a:extLst>
            <a:ext uri="{FF2B5EF4-FFF2-40B4-BE49-F238E27FC236}">
              <a16:creationId xmlns:a16="http://schemas.microsoft.com/office/drawing/2014/main" id="{F8A2A6C8-B203-42BD-9E55-023B7B574447}"/>
            </a:ext>
          </a:extLst>
        </xdr:cNvPr>
        <xdr:cNvSpPr/>
      </xdr:nvSpPr>
      <xdr:spPr>
        <a:xfrm>
          <a:off x="162687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47733</xdr:rowOff>
    </xdr:from>
    <xdr:ext cx="405111" cy="259045"/>
    <xdr:sp macro="" textlink="">
      <xdr:nvSpPr>
        <xdr:cNvPr id="610" name="【児童館】&#10;有形固定資産減価償却率該当値テキスト">
          <a:extLst>
            <a:ext uri="{FF2B5EF4-FFF2-40B4-BE49-F238E27FC236}">
              <a16:creationId xmlns:a16="http://schemas.microsoft.com/office/drawing/2014/main" id="{FA0E460E-3D9C-47AD-A028-A56D172C94E7}"/>
            </a:ext>
          </a:extLst>
        </xdr:cNvPr>
        <xdr:cNvSpPr txBox="1"/>
      </xdr:nvSpPr>
      <xdr:spPr>
        <a:xfrm>
          <a:off x="16357600" y="134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60779</xdr:rowOff>
    </xdr:from>
    <xdr:to>
      <xdr:col>81</xdr:col>
      <xdr:colOff>101600</xdr:colOff>
      <xdr:row>79</xdr:row>
      <xdr:rowOff>162379</xdr:rowOff>
    </xdr:to>
    <xdr:sp macro="" textlink="">
      <xdr:nvSpPr>
        <xdr:cNvPr id="611" name="楕円 610">
          <a:extLst>
            <a:ext uri="{FF2B5EF4-FFF2-40B4-BE49-F238E27FC236}">
              <a16:creationId xmlns:a16="http://schemas.microsoft.com/office/drawing/2014/main" id="{D2EC91F7-08FC-40E9-92A8-DA2C6BEF2AF8}"/>
            </a:ext>
          </a:extLst>
        </xdr:cNvPr>
        <xdr:cNvSpPr/>
      </xdr:nvSpPr>
      <xdr:spPr>
        <a:xfrm>
          <a:off x="15430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75656</xdr:rowOff>
    </xdr:from>
    <xdr:to>
      <xdr:col>85</xdr:col>
      <xdr:colOff>127000</xdr:colOff>
      <xdr:row>79</xdr:row>
      <xdr:rowOff>111579</xdr:rowOff>
    </xdr:to>
    <xdr:cxnSp macro="">
      <xdr:nvCxnSpPr>
        <xdr:cNvPr id="612" name="直線コネクタ 611">
          <a:extLst>
            <a:ext uri="{FF2B5EF4-FFF2-40B4-BE49-F238E27FC236}">
              <a16:creationId xmlns:a16="http://schemas.microsoft.com/office/drawing/2014/main" id="{F364A10A-9A07-4A27-9F0B-49FE357E8E42}"/>
            </a:ext>
          </a:extLst>
        </xdr:cNvPr>
        <xdr:cNvCxnSpPr/>
      </xdr:nvCxnSpPr>
      <xdr:spPr>
        <a:xfrm flipV="1">
          <a:off x="15481300" y="136202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96701</xdr:rowOff>
    </xdr:from>
    <xdr:to>
      <xdr:col>76</xdr:col>
      <xdr:colOff>165100</xdr:colOff>
      <xdr:row>80</xdr:row>
      <xdr:rowOff>26851</xdr:rowOff>
    </xdr:to>
    <xdr:sp macro="" textlink="">
      <xdr:nvSpPr>
        <xdr:cNvPr id="613" name="楕円 612">
          <a:extLst>
            <a:ext uri="{FF2B5EF4-FFF2-40B4-BE49-F238E27FC236}">
              <a16:creationId xmlns:a16="http://schemas.microsoft.com/office/drawing/2014/main" id="{749C4F68-FFFC-48AC-BB94-76B82CE734E6}"/>
            </a:ext>
          </a:extLst>
        </xdr:cNvPr>
        <xdr:cNvSpPr/>
      </xdr:nvSpPr>
      <xdr:spPr>
        <a:xfrm>
          <a:off x="14541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111579</xdr:rowOff>
    </xdr:from>
    <xdr:to>
      <xdr:col>81</xdr:col>
      <xdr:colOff>50800</xdr:colOff>
      <xdr:row>79</xdr:row>
      <xdr:rowOff>147501</xdr:rowOff>
    </xdr:to>
    <xdr:cxnSp macro="">
      <xdr:nvCxnSpPr>
        <xdr:cNvPr id="614" name="直線コネクタ 613">
          <a:extLst>
            <a:ext uri="{FF2B5EF4-FFF2-40B4-BE49-F238E27FC236}">
              <a16:creationId xmlns:a16="http://schemas.microsoft.com/office/drawing/2014/main" id="{B6C3C51F-C293-44F9-9E30-990D93799A8A}"/>
            </a:ext>
          </a:extLst>
        </xdr:cNvPr>
        <xdr:cNvCxnSpPr/>
      </xdr:nvCxnSpPr>
      <xdr:spPr>
        <a:xfrm flipV="1">
          <a:off x="14592300" y="136561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137523</xdr:rowOff>
    </xdr:from>
    <xdr:to>
      <xdr:col>72</xdr:col>
      <xdr:colOff>38100</xdr:colOff>
      <xdr:row>80</xdr:row>
      <xdr:rowOff>67673</xdr:rowOff>
    </xdr:to>
    <xdr:sp macro="" textlink="">
      <xdr:nvSpPr>
        <xdr:cNvPr id="615" name="楕円 614">
          <a:extLst>
            <a:ext uri="{FF2B5EF4-FFF2-40B4-BE49-F238E27FC236}">
              <a16:creationId xmlns:a16="http://schemas.microsoft.com/office/drawing/2014/main" id="{D591844E-4CEE-45F6-9738-70D1A1BC9731}"/>
            </a:ext>
          </a:extLst>
        </xdr:cNvPr>
        <xdr:cNvSpPr/>
      </xdr:nvSpPr>
      <xdr:spPr>
        <a:xfrm>
          <a:off x="136525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147501</xdr:rowOff>
    </xdr:from>
    <xdr:to>
      <xdr:col>76</xdr:col>
      <xdr:colOff>114300</xdr:colOff>
      <xdr:row>80</xdr:row>
      <xdr:rowOff>16873</xdr:rowOff>
    </xdr:to>
    <xdr:cxnSp macro="">
      <xdr:nvCxnSpPr>
        <xdr:cNvPr id="616" name="直線コネクタ 615">
          <a:extLst>
            <a:ext uri="{FF2B5EF4-FFF2-40B4-BE49-F238E27FC236}">
              <a16:creationId xmlns:a16="http://schemas.microsoft.com/office/drawing/2014/main" id="{86DE5099-51B9-4373-BACC-AEB6BB2F7B6D}"/>
            </a:ext>
          </a:extLst>
        </xdr:cNvPr>
        <xdr:cNvCxnSpPr/>
      </xdr:nvCxnSpPr>
      <xdr:spPr>
        <a:xfrm flipV="1">
          <a:off x="13703300" y="136920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617" name="n_1aveValue【児童館】&#10;有形固定資産減価償却率">
          <a:extLst>
            <a:ext uri="{FF2B5EF4-FFF2-40B4-BE49-F238E27FC236}">
              <a16:creationId xmlns:a16="http://schemas.microsoft.com/office/drawing/2014/main" id="{4030A696-2426-4643-8486-0F42D70670B1}"/>
            </a:ext>
          </a:extLst>
        </xdr:cNvPr>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618" name="n_2aveValue【児童館】&#10;有形固定資産減価償却率">
          <a:extLst>
            <a:ext uri="{FF2B5EF4-FFF2-40B4-BE49-F238E27FC236}">
              <a16:creationId xmlns:a16="http://schemas.microsoft.com/office/drawing/2014/main" id="{993DFF33-A1D1-4774-ACFF-891998B36C4B}"/>
            </a:ext>
          </a:extLst>
        </xdr:cNvPr>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62065</xdr:rowOff>
    </xdr:from>
    <xdr:ext cx="405111" cy="259045"/>
    <xdr:sp macro="" textlink="">
      <xdr:nvSpPr>
        <xdr:cNvPr id="619" name="n_3aveValue【児童館】&#10;有形固定資産減価償却率">
          <a:extLst>
            <a:ext uri="{FF2B5EF4-FFF2-40B4-BE49-F238E27FC236}">
              <a16:creationId xmlns:a16="http://schemas.microsoft.com/office/drawing/2014/main" id="{2F05EBFC-4912-411E-B4CE-950EE50BCEBA}"/>
            </a:ext>
          </a:extLst>
        </xdr:cNvPr>
        <xdr:cNvSpPr txBox="1"/>
      </xdr:nvSpPr>
      <xdr:spPr>
        <a:xfrm>
          <a:off x="135007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7456</xdr:rowOff>
    </xdr:from>
    <xdr:ext cx="405111" cy="259045"/>
    <xdr:sp macro="" textlink="">
      <xdr:nvSpPr>
        <xdr:cNvPr id="620" name="n_1mainValue【児童館】&#10;有形固定資産減価償却率">
          <a:extLst>
            <a:ext uri="{FF2B5EF4-FFF2-40B4-BE49-F238E27FC236}">
              <a16:creationId xmlns:a16="http://schemas.microsoft.com/office/drawing/2014/main" id="{68911D84-B529-482B-AAAB-601D67BDA531}"/>
            </a:ext>
          </a:extLst>
        </xdr:cNvPr>
        <xdr:cNvSpPr txBox="1"/>
      </xdr:nvSpPr>
      <xdr:spPr>
        <a:xfrm>
          <a:off x="152660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43378</xdr:rowOff>
    </xdr:from>
    <xdr:ext cx="405111" cy="259045"/>
    <xdr:sp macro="" textlink="">
      <xdr:nvSpPr>
        <xdr:cNvPr id="621" name="n_2mainValue【児童館】&#10;有形固定資産減価償却率">
          <a:extLst>
            <a:ext uri="{FF2B5EF4-FFF2-40B4-BE49-F238E27FC236}">
              <a16:creationId xmlns:a16="http://schemas.microsoft.com/office/drawing/2014/main" id="{70D49217-11DB-4266-B356-DD44DF6B2E28}"/>
            </a:ext>
          </a:extLst>
        </xdr:cNvPr>
        <xdr:cNvSpPr txBox="1"/>
      </xdr:nvSpPr>
      <xdr:spPr>
        <a:xfrm>
          <a:off x="14389744"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84200</xdr:rowOff>
    </xdr:from>
    <xdr:ext cx="405111" cy="259045"/>
    <xdr:sp macro="" textlink="">
      <xdr:nvSpPr>
        <xdr:cNvPr id="622" name="n_3mainValue【児童館】&#10;有形固定資産減価償却率">
          <a:extLst>
            <a:ext uri="{FF2B5EF4-FFF2-40B4-BE49-F238E27FC236}">
              <a16:creationId xmlns:a16="http://schemas.microsoft.com/office/drawing/2014/main" id="{8EEC4A46-EF84-41BD-96A3-3ECBB7C0B984}"/>
            </a:ext>
          </a:extLst>
        </xdr:cNvPr>
        <xdr:cNvSpPr txBox="1"/>
      </xdr:nvSpPr>
      <xdr:spPr>
        <a:xfrm>
          <a:off x="13500744" y="1345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56848732-80FC-4890-8D4F-7CD99B5CBFA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BDF38862-69CE-4C41-83D5-F011FB2D733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CD683F05-335D-4DC7-A28D-1B6D9177385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8851D54F-1729-4E6A-8D8C-DC566CA6FB1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5B0A524B-016E-4F38-95E0-CD55344ACF6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89B5272F-C531-4CF4-90E1-3990432EC5C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9C9C342D-89E7-4FD4-9559-E6D27A9363D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BA295B49-6510-481C-A157-CD1C5BEAE32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id="{440CF626-E5D5-4CEB-9894-2F89BE0D773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E1D78517-F100-4523-BD1E-37B7A1FE523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a:extLst>
            <a:ext uri="{FF2B5EF4-FFF2-40B4-BE49-F238E27FC236}">
              <a16:creationId xmlns:a16="http://schemas.microsoft.com/office/drawing/2014/main" id="{4090FDDE-DCD1-4B05-9519-7FFF1C42A8A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F2ED47FB-4CA9-46BE-A3F9-304EB121BC4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a:extLst>
            <a:ext uri="{FF2B5EF4-FFF2-40B4-BE49-F238E27FC236}">
              <a16:creationId xmlns:a16="http://schemas.microsoft.com/office/drawing/2014/main" id="{A939B299-D56C-4533-83F6-6EA99A11E8D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a:extLst>
            <a:ext uri="{FF2B5EF4-FFF2-40B4-BE49-F238E27FC236}">
              <a16:creationId xmlns:a16="http://schemas.microsoft.com/office/drawing/2014/main" id="{3104C29C-8952-400E-8F19-013C434B2BF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a:extLst>
            <a:ext uri="{FF2B5EF4-FFF2-40B4-BE49-F238E27FC236}">
              <a16:creationId xmlns:a16="http://schemas.microsoft.com/office/drawing/2014/main" id="{2A7253A1-A5CC-4CAC-96C7-221E8DF401C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a:extLst>
            <a:ext uri="{FF2B5EF4-FFF2-40B4-BE49-F238E27FC236}">
              <a16:creationId xmlns:a16="http://schemas.microsoft.com/office/drawing/2014/main" id="{F2B50DCA-4F7C-4C51-8BA3-75ECB97DD79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a:extLst>
            <a:ext uri="{FF2B5EF4-FFF2-40B4-BE49-F238E27FC236}">
              <a16:creationId xmlns:a16="http://schemas.microsoft.com/office/drawing/2014/main" id="{26118D3F-F99D-4647-9340-EFDA2E1D227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a:extLst>
            <a:ext uri="{FF2B5EF4-FFF2-40B4-BE49-F238E27FC236}">
              <a16:creationId xmlns:a16="http://schemas.microsoft.com/office/drawing/2014/main" id="{126A4B4E-30AA-49B3-B56B-ED89C2F7488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a:extLst>
            <a:ext uri="{FF2B5EF4-FFF2-40B4-BE49-F238E27FC236}">
              <a16:creationId xmlns:a16="http://schemas.microsoft.com/office/drawing/2014/main" id="{C93C6884-4A49-4BEB-996F-F31D4A02902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a:extLst>
            <a:ext uri="{FF2B5EF4-FFF2-40B4-BE49-F238E27FC236}">
              <a16:creationId xmlns:a16="http://schemas.microsoft.com/office/drawing/2014/main" id="{3AD243DF-BC4F-4E92-A71B-8FB6BA1AD4F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a:extLst>
            <a:ext uri="{FF2B5EF4-FFF2-40B4-BE49-F238E27FC236}">
              <a16:creationId xmlns:a16="http://schemas.microsoft.com/office/drawing/2014/main" id="{71A6CA94-7554-4933-A34E-E57164956C5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a:extLst>
            <a:ext uri="{FF2B5EF4-FFF2-40B4-BE49-F238E27FC236}">
              <a16:creationId xmlns:a16="http://schemas.microsoft.com/office/drawing/2014/main" id="{43DB803C-626B-478F-975A-86AB5BEBA4B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児童館】&#10;一人当たり面積グラフ枠">
          <a:extLst>
            <a:ext uri="{FF2B5EF4-FFF2-40B4-BE49-F238E27FC236}">
              <a16:creationId xmlns:a16="http://schemas.microsoft.com/office/drawing/2014/main" id="{AFC46E22-F44D-4B71-A740-323AF31532D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46" name="直線コネクタ 645">
          <a:extLst>
            <a:ext uri="{FF2B5EF4-FFF2-40B4-BE49-F238E27FC236}">
              <a16:creationId xmlns:a16="http://schemas.microsoft.com/office/drawing/2014/main" id="{25C5EEFC-B265-4996-9A03-4AA908FBE824}"/>
            </a:ext>
          </a:extLst>
        </xdr:cNvPr>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47" name="【児童館】&#10;一人当たり面積最小値テキスト">
          <a:extLst>
            <a:ext uri="{FF2B5EF4-FFF2-40B4-BE49-F238E27FC236}">
              <a16:creationId xmlns:a16="http://schemas.microsoft.com/office/drawing/2014/main" id="{3120D79C-37BB-4004-BA67-23765920B6B7}"/>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48" name="直線コネクタ 647">
          <a:extLst>
            <a:ext uri="{FF2B5EF4-FFF2-40B4-BE49-F238E27FC236}">
              <a16:creationId xmlns:a16="http://schemas.microsoft.com/office/drawing/2014/main" id="{4AC8DD7D-AA87-4BEA-B2CC-230A949FC9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49" name="【児童館】&#10;一人当たり面積最大値テキスト">
          <a:extLst>
            <a:ext uri="{FF2B5EF4-FFF2-40B4-BE49-F238E27FC236}">
              <a16:creationId xmlns:a16="http://schemas.microsoft.com/office/drawing/2014/main" id="{D5A3DAAE-E4A8-4434-8EBC-CBF99A21EEAB}"/>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50" name="直線コネクタ 649">
          <a:extLst>
            <a:ext uri="{FF2B5EF4-FFF2-40B4-BE49-F238E27FC236}">
              <a16:creationId xmlns:a16="http://schemas.microsoft.com/office/drawing/2014/main" id="{8E75F0A9-B374-4160-9C12-947041DC45C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1" name="【児童館】&#10;一人当たり面積平均値テキスト">
          <a:extLst>
            <a:ext uri="{FF2B5EF4-FFF2-40B4-BE49-F238E27FC236}">
              <a16:creationId xmlns:a16="http://schemas.microsoft.com/office/drawing/2014/main" id="{C0248F03-2959-436E-A2C4-567FD9558097}"/>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2" name="フローチャート: 判断 651">
          <a:extLst>
            <a:ext uri="{FF2B5EF4-FFF2-40B4-BE49-F238E27FC236}">
              <a16:creationId xmlns:a16="http://schemas.microsoft.com/office/drawing/2014/main" id="{479449B5-32FE-40DC-9BEC-3E4C207C341F}"/>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53" name="フローチャート: 判断 652">
          <a:extLst>
            <a:ext uri="{FF2B5EF4-FFF2-40B4-BE49-F238E27FC236}">
              <a16:creationId xmlns:a16="http://schemas.microsoft.com/office/drawing/2014/main" id="{6F3F712F-5153-49DD-AF7F-B305DE0C63EA}"/>
            </a:ext>
          </a:extLst>
        </xdr:cNvPr>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4" name="フローチャート: 判断 653">
          <a:extLst>
            <a:ext uri="{FF2B5EF4-FFF2-40B4-BE49-F238E27FC236}">
              <a16:creationId xmlns:a16="http://schemas.microsoft.com/office/drawing/2014/main" id="{96DF63A1-C469-4CC8-A68D-D9E81B012D4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55" name="フローチャート: 判断 654">
          <a:extLst>
            <a:ext uri="{FF2B5EF4-FFF2-40B4-BE49-F238E27FC236}">
              <a16:creationId xmlns:a16="http://schemas.microsoft.com/office/drawing/2014/main" id="{4AA931CE-3B25-470F-95F0-D1291687A1E4}"/>
            </a:ext>
          </a:extLst>
        </xdr:cNvPr>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3023C2D1-0D0B-4306-A2FA-B454D4ADF38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7E0A94D9-650C-45C6-AC5B-2FD3CB5E2B8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CE047FF9-5C8B-464B-966B-26A83EDB4FC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94227E8E-A9B4-4994-A262-FB6A7AC8B92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68DC870-B3E8-475A-A672-AEE48ABC145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1" name="楕円 660">
          <a:extLst>
            <a:ext uri="{FF2B5EF4-FFF2-40B4-BE49-F238E27FC236}">
              <a16:creationId xmlns:a16="http://schemas.microsoft.com/office/drawing/2014/main" id="{E4C66D6E-7D2A-4390-928D-51D32F85E1CF}"/>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62" name="【児童館】&#10;一人当たり面積該当値テキスト">
          <a:extLst>
            <a:ext uri="{FF2B5EF4-FFF2-40B4-BE49-F238E27FC236}">
              <a16:creationId xmlns:a16="http://schemas.microsoft.com/office/drawing/2014/main" id="{B88A859F-92AD-4F31-A04A-314DF11FDFBA}"/>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63" name="楕円 662">
          <a:extLst>
            <a:ext uri="{FF2B5EF4-FFF2-40B4-BE49-F238E27FC236}">
              <a16:creationId xmlns:a16="http://schemas.microsoft.com/office/drawing/2014/main" id="{4F3B68C9-1080-4F3A-9463-3B96D8522652}"/>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64" name="直線コネクタ 663">
          <a:extLst>
            <a:ext uri="{FF2B5EF4-FFF2-40B4-BE49-F238E27FC236}">
              <a16:creationId xmlns:a16="http://schemas.microsoft.com/office/drawing/2014/main" id="{7C4F7C7F-4615-451E-981C-81F049706A14}"/>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65" name="楕円 664">
          <a:extLst>
            <a:ext uri="{FF2B5EF4-FFF2-40B4-BE49-F238E27FC236}">
              <a16:creationId xmlns:a16="http://schemas.microsoft.com/office/drawing/2014/main" id="{8D9ECB7D-124A-4A87-A133-6419115D4785}"/>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666" name="直線コネクタ 665">
          <a:extLst>
            <a:ext uri="{FF2B5EF4-FFF2-40B4-BE49-F238E27FC236}">
              <a16:creationId xmlns:a16="http://schemas.microsoft.com/office/drawing/2014/main" id="{74733933-75B1-459D-AC3A-A356B6F67BFB}"/>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667" name="楕円 666">
          <a:extLst>
            <a:ext uri="{FF2B5EF4-FFF2-40B4-BE49-F238E27FC236}">
              <a16:creationId xmlns:a16="http://schemas.microsoft.com/office/drawing/2014/main" id="{2C2D7C3D-B39B-488F-AC21-31DB2234840E}"/>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668" name="直線コネクタ 667">
          <a:extLst>
            <a:ext uri="{FF2B5EF4-FFF2-40B4-BE49-F238E27FC236}">
              <a16:creationId xmlns:a16="http://schemas.microsoft.com/office/drawing/2014/main" id="{83D0DA46-4F4C-4769-8690-83BAABE2044B}"/>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669" name="n_1aveValue【児童館】&#10;一人当たり面積">
          <a:extLst>
            <a:ext uri="{FF2B5EF4-FFF2-40B4-BE49-F238E27FC236}">
              <a16:creationId xmlns:a16="http://schemas.microsoft.com/office/drawing/2014/main" id="{FB94DCC1-F414-4D75-B33D-3D73B058B2BE}"/>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0" name="n_2aveValue【児童館】&#10;一人当たり面積">
          <a:extLst>
            <a:ext uri="{FF2B5EF4-FFF2-40B4-BE49-F238E27FC236}">
              <a16:creationId xmlns:a16="http://schemas.microsoft.com/office/drawing/2014/main" id="{A7D64D8C-9A52-46D4-8E4F-B46951EAAA04}"/>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671" name="n_3aveValue【児童館】&#10;一人当たり面積">
          <a:extLst>
            <a:ext uri="{FF2B5EF4-FFF2-40B4-BE49-F238E27FC236}">
              <a16:creationId xmlns:a16="http://schemas.microsoft.com/office/drawing/2014/main" id="{EC47F87B-57AD-4F27-9778-1826616A553E}"/>
            </a:ext>
          </a:extLst>
        </xdr:cNvPr>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72" name="n_1mainValue【児童館】&#10;一人当たり面積">
          <a:extLst>
            <a:ext uri="{FF2B5EF4-FFF2-40B4-BE49-F238E27FC236}">
              <a16:creationId xmlns:a16="http://schemas.microsoft.com/office/drawing/2014/main" id="{01C6F46B-48A4-42A0-AA4A-78235444C08B}"/>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73" name="n_2mainValue【児童館】&#10;一人当たり面積">
          <a:extLst>
            <a:ext uri="{FF2B5EF4-FFF2-40B4-BE49-F238E27FC236}">
              <a16:creationId xmlns:a16="http://schemas.microsoft.com/office/drawing/2014/main" id="{477CD86F-246C-401E-BFAE-65DFE88FF6D3}"/>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674" name="n_3mainValue【児童館】&#10;一人当たり面積">
          <a:extLst>
            <a:ext uri="{FF2B5EF4-FFF2-40B4-BE49-F238E27FC236}">
              <a16:creationId xmlns:a16="http://schemas.microsoft.com/office/drawing/2014/main" id="{569208B7-9E90-4331-9C08-62B82065DE5B}"/>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a:extLst>
            <a:ext uri="{FF2B5EF4-FFF2-40B4-BE49-F238E27FC236}">
              <a16:creationId xmlns:a16="http://schemas.microsoft.com/office/drawing/2014/main" id="{F845FF79-E639-40D6-91B7-AD94A83CD12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a:extLst>
            <a:ext uri="{FF2B5EF4-FFF2-40B4-BE49-F238E27FC236}">
              <a16:creationId xmlns:a16="http://schemas.microsoft.com/office/drawing/2014/main" id="{2E9DB733-8993-4F81-91A2-9DD9FCF1E13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a:extLst>
            <a:ext uri="{FF2B5EF4-FFF2-40B4-BE49-F238E27FC236}">
              <a16:creationId xmlns:a16="http://schemas.microsoft.com/office/drawing/2014/main" id="{7EE9DDBB-D417-45B4-A7C2-1C0D2A1DF07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a:extLst>
            <a:ext uri="{FF2B5EF4-FFF2-40B4-BE49-F238E27FC236}">
              <a16:creationId xmlns:a16="http://schemas.microsoft.com/office/drawing/2014/main" id="{7000EB52-5790-4C1A-9295-88896490FC5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a:extLst>
            <a:ext uri="{FF2B5EF4-FFF2-40B4-BE49-F238E27FC236}">
              <a16:creationId xmlns:a16="http://schemas.microsoft.com/office/drawing/2014/main" id="{3C0557A9-BD3D-4443-9ED3-A7810843C00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a:extLst>
            <a:ext uri="{FF2B5EF4-FFF2-40B4-BE49-F238E27FC236}">
              <a16:creationId xmlns:a16="http://schemas.microsoft.com/office/drawing/2014/main" id="{5F13D8AA-745C-4714-A145-5C0B963B1D2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a:extLst>
            <a:ext uri="{FF2B5EF4-FFF2-40B4-BE49-F238E27FC236}">
              <a16:creationId xmlns:a16="http://schemas.microsoft.com/office/drawing/2014/main" id="{D66C8ADA-CE8B-4C47-ADB8-4F965D049CC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a:extLst>
            <a:ext uri="{FF2B5EF4-FFF2-40B4-BE49-F238E27FC236}">
              <a16:creationId xmlns:a16="http://schemas.microsoft.com/office/drawing/2014/main" id="{D1FEFEA5-79E6-4526-B063-F6858EF718C2}"/>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a:extLst>
            <a:ext uri="{FF2B5EF4-FFF2-40B4-BE49-F238E27FC236}">
              <a16:creationId xmlns:a16="http://schemas.microsoft.com/office/drawing/2014/main" id="{A5C790DC-F9E1-4F80-BA59-1D9F5BDBE6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a:extLst>
            <a:ext uri="{FF2B5EF4-FFF2-40B4-BE49-F238E27FC236}">
              <a16:creationId xmlns:a16="http://schemas.microsoft.com/office/drawing/2014/main" id="{615DFCA5-99DE-45BC-9C42-F3A6DAE0410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a:extLst>
            <a:ext uri="{FF2B5EF4-FFF2-40B4-BE49-F238E27FC236}">
              <a16:creationId xmlns:a16="http://schemas.microsoft.com/office/drawing/2014/main" id="{A1308DAB-B747-4FE9-82E5-1B6260FF0FF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a:extLst>
            <a:ext uri="{FF2B5EF4-FFF2-40B4-BE49-F238E27FC236}">
              <a16:creationId xmlns:a16="http://schemas.microsoft.com/office/drawing/2014/main" id="{4B4828E0-6315-4002-A576-EF1EEB3585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a:extLst>
            <a:ext uri="{FF2B5EF4-FFF2-40B4-BE49-F238E27FC236}">
              <a16:creationId xmlns:a16="http://schemas.microsoft.com/office/drawing/2014/main" id="{519D62AA-8A29-4107-86B5-C56596FF943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a:extLst>
            <a:ext uri="{FF2B5EF4-FFF2-40B4-BE49-F238E27FC236}">
              <a16:creationId xmlns:a16="http://schemas.microsoft.com/office/drawing/2014/main" id="{746CB44D-567D-4854-A278-C96836590BA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a:extLst>
            <a:ext uri="{FF2B5EF4-FFF2-40B4-BE49-F238E27FC236}">
              <a16:creationId xmlns:a16="http://schemas.microsoft.com/office/drawing/2014/main" id="{D1CD6B87-4FE8-4688-B988-35510873C06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a:extLst>
            <a:ext uri="{FF2B5EF4-FFF2-40B4-BE49-F238E27FC236}">
              <a16:creationId xmlns:a16="http://schemas.microsoft.com/office/drawing/2014/main" id="{665660FD-8E06-4520-80BE-AB6A5BAC73DA}"/>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a:extLst>
            <a:ext uri="{FF2B5EF4-FFF2-40B4-BE49-F238E27FC236}">
              <a16:creationId xmlns:a16="http://schemas.microsoft.com/office/drawing/2014/main" id="{87D968FF-24CD-44C4-AFAA-178AD0642AF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a:extLst>
            <a:ext uri="{FF2B5EF4-FFF2-40B4-BE49-F238E27FC236}">
              <a16:creationId xmlns:a16="http://schemas.microsoft.com/office/drawing/2014/main" id="{5F5570FA-DF51-4633-A916-F3CD3442DE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a:extLst>
            <a:ext uri="{FF2B5EF4-FFF2-40B4-BE49-F238E27FC236}">
              <a16:creationId xmlns:a16="http://schemas.microsoft.com/office/drawing/2014/main" id="{48DF06BE-D602-4EC4-AB2D-9FBD47DF316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児童館である。保育所については、近年の整備を民間中心に進めているため、結果として市立保育園の築後年数の経過に伴い上昇している。将来の保育需要を見据えつつ、待機児童解消を図るため、市立保育園の役割を検証し必要な整備を行う。児童館については、１施設しかないため当該施設の数値が直接反映されており、引き続き適切な維持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4F3801-08E2-4662-B7D4-DBBA6217636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8E775FF-B188-4DFB-A69B-E1BB007DE5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7FF0CDE-9F99-4957-95B4-171D4427A65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42D109-AB9F-4DAC-A84A-7E0F484F2C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A13FC0C-90DB-45CC-9C0D-74FCCCF80A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82ECB17-05AF-4B10-AC67-0FAB85DD55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367F99A-6882-46B7-A2D4-01EE395D376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1B27C1E-6F80-4D7C-AE33-3079752BC60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EF9CCC-4ED2-4B08-BFA0-9DC5B3F9520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38C5636-BCA2-4138-BE31-F402ABE11A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146,399
143,159
10.98
66,478,882
63,655,609
2,767,362
41,724,458
14,285,458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1CF1B44-66A3-4C36-8D21-1BCD65E1DE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8DC7EA-6AB8-41C5-BD71-CA7D5D8C6B4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E6B2024-347E-43E2-824D-A1E90862A0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0A5347C-88BB-4EC4-AAE8-810683A147C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C706254-44C6-4E11-8795-BF62EE57220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226E1F6-0991-480E-A9FA-EB7CFB9317C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D46A07B-DBE0-448A-958C-F343A7B4EF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3BB72B2-B9FD-4BF4-9BF4-95B497C79F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56B39A8-7A58-4480-85A7-2C363EFF7B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E4644BF-F246-4E2A-BF5D-23F1E445E46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5F568A4-235C-4CEE-A786-199F138E731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89D3AE0-0CD6-4F07-B643-1A79FB077B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F5C6BEE-113D-419C-860C-9C3A21C5B06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F98D186-7DD5-40FC-9573-0723895E63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58400E-03E1-4789-82D2-AA9A4A481A2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2B4FC6C-5625-4288-BB31-8FDC8F2F85A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EF7D0D-534F-46E2-A389-EBDDCC2BC9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9D8C7C2-5F66-4E43-9383-9C72B8BE3E4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DB4FED-41AD-4E47-A7B7-481EE2EF317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1059A57-A546-4555-A747-050B49F8854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F1A6F31-95D3-4A89-B520-35451C9F8AF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56FFA33-1395-4404-B59A-AD246204B9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E4ED839-3616-4C3F-8F31-D741A7A460E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B817B9E-FFC7-4D8F-B8F1-29BA11823C4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686AA07-5014-45C4-BF7F-A3985F6DD3F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906F4F4-5B7F-43BF-8D17-C91E3005FAF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A62F0D7-4CB5-40CB-8451-1373C4824A4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4C0C916-07C5-43AE-A794-D511F438D85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F7A325C-6B30-4256-A3D6-5B4E724E913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4E2C043-88CD-4A3B-89DF-C049D2DEF9E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DDF3A570-5E6F-4457-963C-DDA0C2E572D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5A097C28-A96A-4B8F-AA3B-4674C5FA4B8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39539105-6EE0-4A37-B341-897AF53E7AB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31B15971-44AA-48B9-A353-1BB00011695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0A461A4-C78B-4BD5-BABC-2AD1FBE41A5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27C5715-F245-4D8D-AF5E-6671FF4E6A7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E15EAEC-7888-44C4-9DC4-9D16CD47D76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9234E430-3D28-47F1-9166-555EB9688FD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71008F53-75CC-40AA-9AEA-BF25083E29D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A837A2CC-BFF6-4192-A9C9-9B554B3D24C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85A330A4-8E23-4EEC-96F3-CBBA9FC96D4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F0813ADA-86B6-422B-B0AD-D74211ABFBD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26E3A37-1CEA-4E53-9039-7F11B864973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2DA62332-BD0C-46E8-BB15-58EFB8446A1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D475ABE-90C6-4921-AA00-5DDC321841D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a:extLst>
            <a:ext uri="{FF2B5EF4-FFF2-40B4-BE49-F238E27FC236}">
              <a16:creationId xmlns:a16="http://schemas.microsoft.com/office/drawing/2014/main" id="{F23F2187-BB8B-4D01-ACF9-94C2E204D1E6}"/>
            </a:ext>
          </a:extLst>
        </xdr:cNvPr>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a:extLst>
            <a:ext uri="{FF2B5EF4-FFF2-40B4-BE49-F238E27FC236}">
              <a16:creationId xmlns:a16="http://schemas.microsoft.com/office/drawing/2014/main" id="{10215BFE-7F47-4A84-A642-E875EE30BAFE}"/>
            </a:ext>
          </a:extLst>
        </xdr:cNvPr>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a:extLst>
            <a:ext uri="{FF2B5EF4-FFF2-40B4-BE49-F238E27FC236}">
              <a16:creationId xmlns:a16="http://schemas.microsoft.com/office/drawing/2014/main" id="{156FE44C-C28A-4D12-9CBE-B9CAAC4670F1}"/>
            </a:ext>
          </a:extLst>
        </xdr:cNvPr>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a:extLst>
            <a:ext uri="{FF2B5EF4-FFF2-40B4-BE49-F238E27FC236}">
              <a16:creationId xmlns:a16="http://schemas.microsoft.com/office/drawing/2014/main" id="{9F2F8CE1-03A1-4C18-A1CB-FCC11775F9EC}"/>
            </a:ext>
          </a:extLst>
        </xdr:cNvPr>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a:extLst>
            <a:ext uri="{FF2B5EF4-FFF2-40B4-BE49-F238E27FC236}">
              <a16:creationId xmlns:a16="http://schemas.microsoft.com/office/drawing/2014/main" id="{D39362F2-0C1F-47C3-AF1C-3B3B4D3DB13C}"/>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2557</xdr:rowOff>
    </xdr:from>
    <xdr:ext cx="405111" cy="259045"/>
    <xdr:sp macro="" textlink="">
      <xdr:nvSpPr>
        <xdr:cNvPr id="62" name="【図書館】&#10;有形固定資産減価償却率平均値テキスト">
          <a:extLst>
            <a:ext uri="{FF2B5EF4-FFF2-40B4-BE49-F238E27FC236}">
              <a16:creationId xmlns:a16="http://schemas.microsoft.com/office/drawing/2014/main" id="{8610DD1E-1F5B-4FF7-93C7-8B2D55A22394}"/>
            </a:ext>
          </a:extLst>
        </xdr:cNvPr>
        <xdr:cNvSpPr txBox="1"/>
      </xdr:nvSpPr>
      <xdr:spPr>
        <a:xfrm>
          <a:off x="4673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a:extLst>
            <a:ext uri="{FF2B5EF4-FFF2-40B4-BE49-F238E27FC236}">
              <a16:creationId xmlns:a16="http://schemas.microsoft.com/office/drawing/2014/main" id="{268C47F4-D94C-44A0-A12F-259AE1E76435}"/>
            </a:ext>
          </a:extLst>
        </xdr:cNvPr>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761D390A-D280-4D68-92D1-A2E706737CA4}"/>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a:extLst>
            <a:ext uri="{FF2B5EF4-FFF2-40B4-BE49-F238E27FC236}">
              <a16:creationId xmlns:a16="http://schemas.microsoft.com/office/drawing/2014/main" id="{FDC64F6C-3769-462D-802B-C7BA22186ED1}"/>
            </a:ext>
          </a:extLst>
        </xdr:cNvPr>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152763</xdr:rowOff>
    </xdr:from>
    <xdr:to>
      <xdr:col>10</xdr:col>
      <xdr:colOff>165100</xdr:colOff>
      <xdr:row>39</xdr:row>
      <xdr:rowOff>82913</xdr:rowOff>
    </xdr:to>
    <xdr:sp macro="" textlink="">
      <xdr:nvSpPr>
        <xdr:cNvPr id="66" name="フローチャート: 判断 65">
          <a:extLst>
            <a:ext uri="{FF2B5EF4-FFF2-40B4-BE49-F238E27FC236}">
              <a16:creationId xmlns:a16="http://schemas.microsoft.com/office/drawing/2014/main" id="{80C41049-D3D7-4766-88DD-BF894B4D6B65}"/>
            </a:ext>
          </a:extLst>
        </xdr:cNvPr>
        <xdr:cNvSpPr/>
      </xdr:nvSpPr>
      <xdr:spPr>
        <a:xfrm>
          <a:off x="1968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8372F1D-057B-46E2-A3B3-41A520F6AA2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9BD3C75-6FAD-4486-A6F5-EABEA87BD2C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D13E07A-841B-468C-B64A-217C584FD5F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6F8F955-D17D-4380-8716-03EF395820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91B48D0-9718-4B09-B582-7EBBD8F9F72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18869</xdr:rowOff>
    </xdr:from>
    <xdr:to>
      <xdr:col>24</xdr:col>
      <xdr:colOff>114300</xdr:colOff>
      <xdr:row>39</xdr:row>
      <xdr:rowOff>120469</xdr:rowOff>
    </xdr:to>
    <xdr:sp macro="" textlink="">
      <xdr:nvSpPr>
        <xdr:cNvPr id="72" name="楕円 71">
          <a:extLst>
            <a:ext uri="{FF2B5EF4-FFF2-40B4-BE49-F238E27FC236}">
              <a16:creationId xmlns:a16="http://schemas.microsoft.com/office/drawing/2014/main" id="{56F0B9EF-4B31-4A62-B4A0-F65AB74E472B}"/>
            </a:ext>
          </a:extLst>
        </xdr:cNvPr>
        <xdr:cNvSpPr/>
      </xdr:nvSpPr>
      <xdr:spPr>
        <a:xfrm>
          <a:off x="45847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168746</xdr:rowOff>
    </xdr:from>
    <xdr:ext cx="405111" cy="259045"/>
    <xdr:sp macro="" textlink="">
      <xdr:nvSpPr>
        <xdr:cNvPr id="73" name="【図書館】&#10;有形固定資産減価償却率該当値テキスト">
          <a:extLst>
            <a:ext uri="{FF2B5EF4-FFF2-40B4-BE49-F238E27FC236}">
              <a16:creationId xmlns:a16="http://schemas.microsoft.com/office/drawing/2014/main" id="{8D8F828C-5C95-4E58-BC56-407FA0197715}"/>
            </a:ext>
          </a:extLst>
        </xdr:cNvPr>
        <xdr:cNvSpPr txBox="1"/>
      </xdr:nvSpPr>
      <xdr:spPr>
        <a:xfrm>
          <a:off x="4673600"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51526</xdr:rowOff>
    </xdr:from>
    <xdr:to>
      <xdr:col>20</xdr:col>
      <xdr:colOff>38100</xdr:colOff>
      <xdr:row>39</xdr:row>
      <xdr:rowOff>153126</xdr:rowOff>
    </xdr:to>
    <xdr:sp macro="" textlink="">
      <xdr:nvSpPr>
        <xdr:cNvPr id="74" name="楕円 73">
          <a:extLst>
            <a:ext uri="{FF2B5EF4-FFF2-40B4-BE49-F238E27FC236}">
              <a16:creationId xmlns:a16="http://schemas.microsoft.com/office/drawing/2014/main" id="{7BAA9C8A-722F-4CC6-BB21-F975AB376213}"/>
            </a:ext>
          </a:extLst>
        </xdr:cNvPr>
        <xdr:cNvSpPr/>
      </xdr:nvSpPr>
      <xdr:spPr>
        <a:xfrm>
          <a:off x="3746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69669</xdr:rowOff>
    </xdr:from>
    <xdr:to>
      <xdr:col>24</xdr:col>
      <xdr:colOff>63500</xdr:colOff>
      <xdr:row>39</xdr:row>
      <xdr:rowOff>102326</xdr:rowOff>
    </xdr:to>
    <xdr:cxnSp macro="">
      <xdr:nvCxnSpPr>
        <xdr:cNvPr id="75" name="直線コネクタ 74">
          <a:extLst>
            <a:ext uri="{FF2B5EF4-FFF2-40B4-BE49-F238E27FC236}">
              <a16:creationId xmlns:a16="http://schemas.microsoft.com/office/drawing/2014/main" id="{93F0C44C-8B9E-4F10-A4A5-7CAF972986D3}"/>
            </a:ext>
          </a:extLst>
        </xdr:cNvPr>
        <xdr:cNvCxnSpPr/>
      </xdr:nvCxnSpPr>
      <xdr:spPr>
        <a:xfrm flipV="1">
          <a:off x="3797300" y="67562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67854</xdr:rowOff>
    </xdr:from>
    <xdr:to>
      <xdr:col>15</xdr:col>
      <xdr:colOff>101600</xdr:colOff>
      <xdr:row>39</xdr:row>
      <xdr:rowOff>169454</xdr:rowOff>
    </xdr:to>
    <xdr:sp macro="" textlink="">
      <xdr:nvSpPr>
        <xdr:cNvPr id="76" name="楕円 75">
          <a:extLst>
            <a:ext uri="{FF2B5EF4-FFF2-40B4-BE49-F238E27FC236}">
              <a16:creationId xmlns:a16="http://schemas.microsoft.com/office/drawing/2014/main" id="{60A0AF4D-CE93-4D0E-9090-AA15C450CF1E}"/>
            </a:ext>
          </a:extLst>
        </xdr:cNvPr>
        <xdr:cNvSpPr/>
      </xdr:nvSpPr>
      <xdr:spPr>
        <a:xfrm>
          <a:off x="2857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102326</xdr:rowOff>
    </xdr:from>
    <xdr:to>
      <xdr:col>19</xdr:col>
      <xdr:colOff>177800</xdr:colOff>
      <xdr:row>39</xdr:row>
      <xdr:rowOff>118654</xdr:rowOff>
    </xdr:to>
    <xdr:cxnSp macro="">
      <xdr:nvCxnSpPr>
        <xdr:cNvPr id="77" name="直線コネクタ 76">
          <a:extLst>
            <a:ext uri="{FF2B5EF4-FFF2-40B4-BE49-F238E27FC236}">
              <a16:creationId xmlns:a16="http://schemas.microsoft.com/office/drawing/2014/main" id="{8E3C748B-9EDE-45A1-9E01-91503F9BE6D6}"/>
            </a:ext>
          </a:extLst>
        </xdr:cNvPr>
        <xdr:cNvCxnSpPr/>
      </xdr:nvCxnSpPr>
      <xdr:spPr>
        <a:xfrm flipV="1">
          <a:off x="2908300" y="678887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67854</xdr:rowOff>
    </xdr:from>
    <xdr:to>
      <xdr:col>10</xdr:col>
      <xdr:colOff>165100</xdr:colOff>
      <xdr:row>39</xdr:row>
      <xdr:rowOff>169454</xdr:rowOff>
    </xdr:to>
    <xdr:sp macro="" textlink="">
      <xdr:nvSpPr>
        <xdr:cNvPr id="78" name="楕円 77">
          <a:extLst>
            <a:ext uri="{FF2B5EF4-FFF2-40B4-BE49-F238E27FC236}">
              <a16:creationId xmlns:a16="http://schemas.microsoft.com/office/drawing/2014/main" id="{4DB237B4-0DC3-4653-862A-6A50F15F83BE}"/>
            </a:ext>
          </a:extLst>
        </xdr:cNvPr>
        <xdr:cNvSpPr/>
      </xdr:nvSpPr>
      <xdr:spPr>
        <a:xfrm>
          <a:off x="1968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118654</xdr:rowOff>
    </xdr:from>
    <xdr:to>
      <xdr:col>15</xdr:col>
      <xdr:colOff>50800</xdr:colOff>
      <xdr:row>39</xdr:row>
      <xdr:rowOff>118654</xdr:rowOff>
    </xdr:to>
    <xdr:cxnSp macro="">
      <xdr:nvCxnSpPr>
        <xdr:cNvPr id="79" name="直線コネクタ 78">
          <a:extLst>
            <a:ext uri="{FF2B5EF4-FFF2-40B4-BE49-F238E27FC236}">
              <a16:creationId xmlns:a16="http://schemas.microsoft.com/office/drawing/2014/main" id="{99933D6D-F3EE-4BFC-BC47-6145488F7227}"/>
            </a:ext>
          </a:extLst>
        </xdr:cNvPr>
        <xdr:cNvCxnSpPr/>
      </xdr:nvCxnSpPr>
      <xdr:spPr>
        <a:xfrm>
          <a:off x="2019300" y="6805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a:extLst>
            <a:ext uri="{FF2B5EF4-FFF2-40B4-BE49-F238E27FC236}">
              <a16:creationId xmlns:a16="http://schemas.microsoft.com/office/drawing/2014/main" id="{3EA468D7-C206-4C5C-B27D-07685C0623A6}"/>
            </a:ext>
          </a:extLst>
        </xdr:cNvPr>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1" name="n_2aveValue【図書館】&#10;有形固定資産減価償却率">
          <a:extLst>
            <a:ext uri="{FF2B5EF4-FFF2-40B4-BE49-F238E27FC236}">
              <a16:creationId xmlns:a16="http://schemas.microsoft.com/office/drawing/2014/main" id="{618A711A-BD8A-471F-A151-9D49CE266BA7}"/>
            </a:ext>
          </a:extLst>
        </xdr:cNvPr>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99440</xdr:rowOff>
    </xdr:from>
    <xdr:ext cx="405111" cy="259045"/>
    <xdr:sp macro="" textlink="">
      <xdr:nvSpPr>
        <xdr:cNvPr id="82" name="n_3aveValue【図書館】&#10;有形固定資産減価償却率">
          <a:extLst>
            <a:ext uri="{FF2B5EF4-FFF2-40B4-BE49-F238E27FC236}">
              <a16:creationId xmlns:a16="http://schemas.microsoft.com/office/drawing/2014/main" id="{35360E7F-1911-42AE-BE40-55ED57E16E20}"/>
            </a:ext>
          </a:extLst>
        </xdr:cNvPr>
        <xdr:cNvSpPr txBox="1"/>
      </xdr:nvSpPr>
      <xdr:spPr>
        <a:xfrm>
          <a:off x="18167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144253</xdr:rowOff>
    </xdr:from>
    <xdr:ext cx="405111" cy="259045"/>
    <xdr:sp macro="" textlink="">
      <xdr:nvSpPr>
        <xdr:cNvPr id="83" name="n_1mainValue【図書館】&#10;有形固定資産減価償却率">
          <a:extLst>
            <a:ext uri="{FF2B5EF4-FFF2-40B4-BE49-F238E27FC236}">
              <a16:creationId xmlns:a16="http://schemas.microsoft.com/office/drawing/2014/main" id="{25A90A47-E8E1-458B-87D5-BC0A6905CA06}"/>
            </a:ext>
          </a:extLst>
        </xdr:cNvPr>
        <xdr:cNvSpPr txBox="1"/>
      </xdr:nvSpPr>
      <xdr:spPr>
        <a:xfrm>
          <a:off x="35820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160581</xdr:rowOff>
    </xdr:from>
    <xdr:ext cx="405111" cy="259045"/>
    <xdr:sp macro="" textlink="">
      <xdr:nvSpPr>
        <xdr:cNvPr id="84" name="n_2mainValue【図書館】&#10;有形固定資産減価償却率">
          <a:extLst>
            <a:ext uri="{FF2B5EF4-FFF2-40B4-BE49-F238E27FC236}">
              <a16:creationId xmlns:a16="http://schemas.microsoft.com/office/drawing/2014/main" id="{CED528F4-2681-4D6C-9D00-AE8DFD448FEF}"/>
            </a:ext>
          </a:extLst>
        </xdr:cNvPr>
        <xdr:cNvSpPr txBox="1"/>
      </xdr:nvSpPr>
      <xdr:spPr>
        <a:xfrm>
          <a:off x="2705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160581</xdr:rowOff>
    </xdr:from>
    <xdr:ext cx="405111" cy="259045"/>
    <xdr:sp macro="" textlink="">
      <xdr:nvSpPr>
        <xdr:cNvPr id="85" name="n_3mainValue【図書館】&#10;有形固定資産減価償却率">
          <a:extLst>
            <a:ext uri="{FF2B5EF4-FFF2-40B4-BE49-F238E27FC236}">
              <a16:creationId xmlns:a16="http://schemas.microsoft.com/office/drawing/2014/main" id="{16CFDBB6-6FD7-4770-8ACA-C76FB6844863}"/>
            </a:ext>
          </a:extLst>
        </xdr:cNvPr>
        <xdr:cNvSpPr txBox="1"/>
      </xdr:nvSpPr>
      <xdr:spPr>
        <a:xfrm>
          <a:off x="1816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5F11B150-26A3-46A6-A6E3-49CABB1CAC5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AC2FA432-DD7F-4A9D-AFA0-78FDAD747B0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9406646E-E4E5-4635-8A82-C6224D6E6BC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7473AF5F-83EF-4B35-A250-3C05D0DBB3D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21DEA39A-580F-4C60-8706-1913437EA8F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C26463D0-8276-45C2-97CF-E654D0BD86D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CCB4267-D668-4D24-86F2-D42B4D92508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6EFB8337-60E1-4AD6-BC51-602392E3D3B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F3AA9EE9-D132-40DC-BE68-60B23B4FEAA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E4F0D2D-74CC-41CE-BC51-92C9DBB6A71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7B762F1D-80B1-413F-AAC5-71ED94C296C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82801D34-54BD-466C-8124-3531B373C20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646159FF-3E55-4E0D-A79A-5A57F2C7510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95244FFE-C03F-433B-9D0A-90B1FDB3827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2ADFB9E1-3D7C-427C-B49C-5E0543D76AE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C5F9C04E-0C75-413B-9B5D-4CD97A5A26C6}"/>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C3F5F36C-936F-436B-8659-2EAF5F46ED1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0991B83C-989A-4196-92A7-B241E4596C1B}"/>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D9C1D0BE-FCBA-4EF1-9559-7A20D76057A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EAB13419-4E0D-4EC2-BB07-BAB12DE89586}"/>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B3AE63B2-443B-40D7-8D11-DE585A48149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7D748131-FCD3-4D66-AD9C-F99B645ECBFE}"/>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7ED96569-2600-46A7-A5BC-99D3170F889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B60CA583-CFD2-405C-AB52-AD857B80259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47169131-5801-4BD8-9BE9-A1C224251BF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a:extLst>
            <a:ext uri="{FF2B5EF4-FFF2-40B4-BE49-F238E27FC236}">
              <a16:creationId xmlns:a16="http://schemas.microsoft.com/office/drawing/2014/main" id="{D25FA8D2-59A2-40CF-BBDA-8098F86EEC3B}"/>
            </a:ext>
          </a:extLst>
        </xdr:cNvPr>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a:extLst>
            <a:ext uri="{FF2B5EF4-FFF2-40B4-BE49-F238E27FC236}">
              <a16:creationId xmlns:a16="http://schemas.microsoft.com/office/drawing/2014/main" id="{0B211A72-89D8-4FD7-AE9B-592B6F45A8E2}"/>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a:extLst>
            <a:ext uri="{FF2B5EF4-FFF2-40B4-BE49-F238E27FC236}">
              <a16:creationId xmlns:a16="http://schemas.microsoft.com/office/drawing/2014/main" id="{7D09D09B-FF93-42BE-95D8-718824B0CD3F}"/>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a:extLst>
            <a:ext uri="{FF2B5EF4-FFF2-40B4-BE49-F238E27FC236}">
              <a16:creationId xmlns:a16="http://schemas.microsoft.com/office/drawing/2014/main" id="{433A4DD1-8816-4771-988F-7114DEFF93F8}"/>
            </a:ext>
          </a:extLst>
        </xdr:cNvPr>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a:extLst>
            <a:ext uri="{FF2B5EF4-FFF2-40B4-BE49-F238E27FC236}">
              <a16:creationId xmlns:a16="http://schemas.microsoft.com/office/drawing/2014/main" id="{07F9D1BF-2AB7-43F1-B064-A6C6114B8FB7}"/>
            </a:ext>
          </a:extLst>
        </xdr:cNvPr>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16" name="【図書館】&#10;一人当たり面積平均値テキスト">
          <a:extLst>
            <a:ext uri="{FF2B5EF4-FFF2-40B4-BE49-F238E27FC236}">
              <a16:creationId xmlns:a16="http://schemas.microsoft.com/office/drawing/2014/main" id="{D8844B1E-4E02-491D-98A6-D0219BF52DB0}"/>
            </a:ext>
          </a:extLst>
        </xdr:cNvPr>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a:extLst>
            <a:ext uri="{FF2B5EF4-FFF2-40B4-BE49-F238E27FC236}">
              <a16:creationId xmlns:a16="http://schemas.microsoft.com/office/drawing/2014/main" id="{9007A890-A176-44E2-BBF6-445CA520A44B}"/>
            </a:ext>
          </a:extLst>
        </xdr:cNvPr>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a:extLst>
            <a:ext uri="{FF2B5EF4-FFF2-40B4-BE49-F238E27FC236}">
              <a16:creationId xmlns:a16="http://schemas.microsoft.com/office/drawing/2014/main" id="{4A77AF64-C09E-4B28-91CC-16D984A68679}"/>
            </a:ext>
          </a:extLst>
        </xdr:cNvPr>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a:extLst>
            <a:ext uri="{FF2B5EF4-FFF2-40B4-BE49-F238E27FC236}">
              <a16:creationId xmlns:a16="http://schemas.microsoft.com/office/drawing/2014/main" id="{44ACD80F-5372-43C3-8F25-8089D2216A5C}"/>
            </a:ext>
          </a:extLst>
        </xdr:cNvPr>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55335</xdr:rowOff>
    </xdr:from>
    <xdr:to>
      <xdr:col>41</xdr:col>
      <xdr:colOff>101600</xdr:colOff>
      <xdr:row>39</xdr:row>
      <xdr:rowOff>156935</xdr:rowOff>
    </xdr:to>
    <xdr:sp macro="" textlink="">
      <xdr:nvSpPr>
        <xdr:cNvPr id="120" name="フローチャート: 判断 119">
          <a:extLst>
            <a:ext uri="{FF2B5EF4-FFF2-40B4-BE49-F238E27FC236}">
              <a16:creationId xmlns:a16="http://schemas.microsoft.com/office/drawing/2014/main" id="{E49FC69B-C857-4D24-854D-CC4F71124E55}"/>
            </a:ext>
          </a:extLst>
        </xdr:cNvPr>
        <xdr:cNvSpPr/>
      </xdr:nvSpPr>
      <xdr:spPr>
        <a:xfrm>
          <a:off x="7810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EA6C533-BF0B-4614-B425-4CE982180D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575E2E4-7F4F-495F-91FD-EE24B7033FE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A484D51-9777-4611-8CCC-7583B933A0F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7E37AB9-6C9E-4D70-B6F0-2E22BDB0D46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5D2AA8A-9083-4AC3-99B9-0833461533F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169636</xdr:rowOff>
    </xdr:from>
    <xdr:to>
      <xdr:col>55</xdr:col>
      <xdr:colOff>50800</xdr:colOff>
      <xdr:row>34</xdr:row>
      <xdr:rowOff>99786</xdr:rowOff>
    </xdr:to>
    <xdr:sp macro="" textlink="">
      <xdr:nvSpPr>
        <xdr:cNvPr id="126" name="楕円 125">
          <a:extLst>
            <a:ext uri="{FF2B5EF4-FFF2-40B4-BE49-F238E27FC236}">
              <a16:creationId xmlns:a16="http://schemas.microsoft.com/office/drawing/2014/main" id="{9D627F3D-460C-4A7C-B6EA-EFD718954347}"/>
            </a:ext>
          </a:extLst>
        </xdr:cNvPr>
        <xdr:cNvSpPr/>
      </xdr:nvSpPr>
      <xdr:spPr>
        <a:xfrm>
          <a:off x="104267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122663</xdr:rowOff>
    </xdr:from>
    <xdr:ext cx="469744" cy="259045"/>
    <xdr:sp macro="" textlink="">
      <xdr:nvSpPr>
        <xdr:cNvPr id="127" name="【図書館】&#10;一人当たり面積該当値テキスト">
          <a:extLst>
            <a:ext uri="{FF2B5EF4-FFF2-40B4-BE49-F238E27FC236}">
              <a16:creationId xmlns:a16="http://schemas.microsoft.com/office/drawing/2014/main" id="{488AEA2F-2899-44C9-8351-16F8C03FB567}"/>
            </a:ext>
          </a:extLst>
        </xdr:cNvPr>
        <xdr:cNvSpPr txBox="1"/>
      </xdr:nvSpPr>
      <xdr:spPr>
        <a:xfrm>
          <a:off x="10515600" y="578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158750</xdr:rowOff>
    </xdr:from>
    <xdr:to>
      <xdr:col>50</xdr:col>
      <xdr:colOff>165100</xdr:colOff>
      <xdr:row>34</xdr:row>
      <xdr:rowOff>88900</xdr:rowOff>
    </xdr:to>
    <xdr:sp macro="" textlink="">
      <xdr:nvSpPr>
        <xdr:cNvPr id="128" name="楕円 127">
          <a:extLst>
            <a:ext uri="{FF2B5EF4-FFF2-40B4-BE49-F238E27FC236}">
              <a16:creationId xmlns:a16="http://schemas.microsoft.com/office/drawing/2014/main" id="{BF820FD1-348F-40F3-8740-DF9AB24AD6F1}"/>
            </a:ext>
          </a:extLst>
        </xdr:cNvPr>
        <xdr:cNvSpPr/>
      </xdr:nvSpPr>
      <xdr:spPr>
        <a:xfrm>
          <a:off x="9588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38100</xdr:rowOff>
    </xdr:from>
    <xdr:to>
      <xdr:col>55</xdr:col>
      <xdr:colOff>0</xdr:colOff>
      <xdr:row>34</xdr:row>
      <xdr:rowOff>48986</xdr:rowOff>
    </xdr:to>
    <xdr:cxnSp macro="">
      <xdr:nvCxnSpPr>
        <xdr:cNvPr id="129" name="直線コネクタ 128">
          <a:extLst>
            <a:ext uri="{FF2B5EF4-FFF2-40B4-BE49-F238E27FC236}">
              <a16:creationId xmlns:a16="http://schemas.microsoft.com/office/drawing/2014/main" id="{53231A75-B72A-478C-A86E-A8C230720746}"/>
            </a:ext>
          </a:extLst>
        </xdr:cNvPr>
        <xdr:cNvCxnSpPr/>
      </xdr:nvCxnSpPr>
      <xdr:spPr>
        <a:xfrm>
          <a:off x="9639300" y="58674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147864</xdr:rowOff>
    </xdr:from>
    <xdr:to>
      <xdr:col>46</xdr:col>
      <xdr:colOff>38100</xdr:colOff>
      <xdr:row>34</xdr:row>
      <xdr:rowOff>78014</xdr:rowOff>
    </xdr:to>
    <xdr:sp macro="" textlink="">
      <xdr:nvSpPr>
        <xdr:cNvPr id="130" name="楕円 129">
          <a:extLst>
            <a:ext uri="{FF2B5EF4-FFF2-40B4-BE49-F238E27FC236}">
              <a16:creationId xmlns:a16="http://schemas.microsoft.com/office/drawing/2014/main" id="{BF16D55E-8176-4666-A572-02743993ADA9}"/>
            </a:ext>
          </a:extLst>
        </xdr:cNvPr>
        <xdr:cNvSpPr/>
      </xdr:nvSpPr>
      <xdr:spPr>
        <a:xfrm>
          <a:off x="8699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27214</xdr:rowOff>
    </xdr:from>
    <xdr:to>
      <xdr:col>50</xdr:col>
      <xdr:colOff>114300</xdr:colOff>
      <xdr:row>34</xdr:row>
      <xdr:rowOff>38100</xdr:rowOff>
    </xdr:to>
    <xdr:cxnSp macro="">
      <xdr:nvCxnSpPr>
        <xdr:cNvPr id="131" name="直線コネクタ 130">
          <a:extLst>
            <a:ext uri="{FF2B5EF4-FFF2-40B4-BE49-F238E27FC236}">
              <a16:creationId xmlns:a16="http://schemas.microsoft.com/office/drawing/2014/main" id="{500E4530-0099-4DF4-BB6A-491F41CB460B}"/>
            </a:ext>
          </a:extLst>
        </xdr:cNvPr>
        <xdr:cNvCxnSpPr/>
      </xdr:nvCxnSpPr>
      <xdr:spPr>
        <a:xfrm>
          <a:off x="8750300" y="58565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136978</xdr:rowOff>
    </xdr:from>
    <xdr:to>
      <xdr:col>41</xdr:col>
      <xdr:colOff>101600</xdr:colOff>
      <xdr:row>34</xdr:row>
      <xdr:rowOff>67128</xdr:rowOff>
    </xdr:to>
    <xdr:sp macro="" textlink="">
      <xdr:nvSpPr>
        <xdr:cNvPr id="132" name="楕円 131">
          <a:extLst>
            <a:ext uri="{FF2B5EF4-FFF2-40B4-BE49-F238E27FC236}">
              <a16:creationId xmlns:a16="http://schemas.microsoft.com/office/drawing/2014/main" id="{4CE69A1B-615B-491E-8834-DB0B2D5EAE70}"/>
            </a:ext>
          </a:extLst>
        </xdr:cNvPr>
        <xdr:cNvSpPr/>
      </xdr:nvSpPr>
      <xdr:spPr>
        <a:xfrm>
          <a:off x="7810500" y="579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16328</xdr:rowOff>
    </xdr:from>
    <xdr:to>
      <xdr:col>45</xdr:col>
      <xdr:colOff>177800</xdr:colOff>
      <xdr:row>34</xdr:row>
      <xdr:rowOff>27214</xdr:rowOff>
    </xdr:to>
    <xdr:cxnSp macro="">
      <xdr:nvCxnSpPr>
        <xdr:cNvPr id="133" name="直線コネクタ 132">
          <a:extLst>
            <a:ext uri="{FF2B5EF4-FFF2-40B4-BE49-F238E27FC236}">
              <a16:creationId xmlns:a16="http://schemas.microsoft.com/office/drawing/2014/main" id="{4877F795-4465-414C-BA06-40EABF4EE6BF}"/>
            </a:ext>
          </a:extLst>
        </xdr:cNvPr>
        <xdr:cNvCxnSpPr/>
      </xdr:nvCxnSpPr>
      <xdr:spPr>
        <a:xfrm>
          <a:off x="7861300" y="58456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34" name="n_1aveValue【図書館】&#10;一人当たり面積">
          <a:extLst>
            <a:ext uri="{FF2B5EF4-FFF2-40B4-BE49-F238E27FC236}">
              <a16:creationId xmlns:a16="http://schemas.microsoft.com/office/drawing/2014/main" id="{0E7C6776-E445-44B0-B8AC-AB1AB48E5EDA}"/>
            </a:ext>
          </a:extLst>
        </xdr:cNvPr>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35" name="n_2aveValue【図書館】&#10;一人当たり面積">
          <a:extLst>
            <a:ext uri="{FF2B5EF4-FFF2-40B4-BE49-F238E27FC236}">
              <a16:creationId xmlns:a16="http://schemas.microsoft.com/office/drawing/2014/main" id="{D4D3614F-B844-4E5F-8939-3037D838D4CD}"/>
            </a:ext>
          </a:extLst>
        </xdr:cNvPr>
        <xdr:cNvSpPr txBox="1"/>
      </xdr:nvSpPr>
      <xdr:spPr>
        <a:xfrm>
          <a:off x="8515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148062</xdr:rowOff>
    </xdr:from>
    <xdr:ext cx="469744" cy="259045"/>
    <xdr:sp macro="" textlink="">
      <xdr:nvSpPr>
        <xdr:cNvPr id="136" name="n_3aveValue【図書館】&#10;一人当たり面積">
          <a:extLst>
            <a:ext uri="{FF2B5EF4-FFF2-40B4-BE49-F238E27FC236}">
              <a16:creationId xmlns:a16="http://schemas.microsoft.com/office/drawing/2014/main" id="{1EB1F40E-B34F-4678-96FB-1A544CAC300C}"/>
            </a:ext>
          </a:extLst>
        </xdr:cNvPr>
        <xdr:cNvSpPr txBox="1"/>
      </xdr:nvSpPr>
      <xdr:spPr>
        <a:xfrm>
          <a:off x="7626427" y="68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105427</xdr:rowOff>
    </xdr:from>
    <xdr:ext cx="469744" cy="259045"/>
    <xdr:sp macro="" textlink="">
      <xdr:nvSpPr>
        <xdr:cNvPr id="137" name="n_1mainValue【図書館】&#10;一人当たり面積">
          <a:extLst>
            <a:ext uri="{FF2B5EF4-FFF2-40B4-BE49-F238E27FC236}">
              <a16:creationId xmlns:a16="http://schemas.microsoft.com/office/drawing/2014/main" id="{9895B449-630C-4278-9E95-C20F1226D93C}"/>
            </a:ext>
          </a:extLst>
        </xdr:cNvPr>
        <xdr:cNvSpPr txBox="1"/>
      </xdr:nvSpPr>
      <xdr:spPr>
        <a:xfrm>
          <a:off x="9391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94541</xdr:rowOff>
    </xdr:from>
    <xdr:ext cx="469744" cy="259045"/>
    <xdr:sp macro="" textlink="">
      <xdr:nvSpPr>
        <xdr:cNvPr id="138" name="n_2mainValue【図書館】&#10;一人当たり面積">
          <a:extLst>
            <a:ext uri="{FF2B5EF4-FFF2-40B4-BE49-F238E27FC236}">
              <a16:creationId xmlns:a16="http://schemas.microsoft.com/office/drawing/2014/main" id="{58CA1565-754B-4B47-A290-FB7D0E5968F5}"/>
            </a:ext>
          </a:extLst>
        </xdr:cNvPr>
        <xdr:cNvSpPr txBox="1"/>
      </xdr:nvSpPr>
      <xdr:spPr>
        <a:xfrm>
          <a:off x="8515427" y="55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83655</xdr:rowOff>
    </xdr:from>
    <xdr:ext cx="469744" cy="259045"/>
    <xdr:sp macro="" textlink="">
      <xdr:nvSpPr>
        <xdr:cNvPr id="139" name="n_3mainValue【図書館】&#10;一人当たり面積">
          <a:extLst>
            <a:ext uri="{FF2B5EF4-FFF2-40B4-BE49-F238E27FC236}">
              <a16:creationId xmlns:a16="http://schemas.microsoft.com/office/drawing/2014/main" id="{0D8C645F-E5C2-4F9F-81A5-2D515AC26AF0}"/>
            </a:ext>
          </a:extLst>
        </xdr:cNvPr>
        <xdr:cNvSpPr txBox="1"/>
      </xdr:nvSpPr>
      <xdr:spPr>
        <a:xfrm>
          <a:off x="7626427" y="557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441E3AC0-EAD0-4475-B175-C41B5908B0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83823189-0EDC-4703-A374-C65340FCA8A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75077B15-AE58-41CE-AFAB-452FD0392C8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A440EFFD-A68E-4CDE-95CB-319A552E3BC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4A1FD94F-37ED-4EB0-B487-DCD951E6D81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AC733C21-2B14-4542-9F5B-F0D4B1BB548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31D774CB-BCE5-44D1-9A04-E928F42793B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2EB6A57-367C-4E03-9A9E-B0BAAC4EDE5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CCF9C6F3-E73D-4C3A-A351-FC8223FA937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F18AD8F3-203D-46DB-B64F-6471EC31185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a:extLst>
            <a:ext uri="{FF2B5EF4-FFF2-40B4-BE49-F238E27FC236}">
              <a16:creationId xmlns:a16="http://schemas.microsoft.com/office/drawing/2014/main" id="{26F9D56E-C04F-4BB5-A009-45D6D27E1642}"/>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E98AAC3D-F75E-4296-A6AD-AA43AA0728A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532D6A3E-8E4C-4359-87B8-00B9EB711B7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5F9A2F5F-4DA3-466D-A428-18E07521A2E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1851783E-B055-4B71-8787-8402C8D24A1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A637F9DB-8392-45C7-83F5-AEB2E5337C2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61318586-C9BB-4904-89D7-12797E96260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2E797039-A235-4A3B-A286-67ACD9B255B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B9CF18F3-2597-4E7A-8495-C5D5BCEBF6F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AB1443FD-D119-409C-9307-0D0D9B8F80F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a:extLst>
            <a:ext uri="{FF2B5EF4-FFF2-40B4-BE49-F238E27FC236}">
              <a16:creationId xmlns:a16="http://schemas.microsoft.com/office/drawing/2014/main" id="{D3EF8243-B3CE-42EA-84E0-F2D151E323F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6D2D9823-D047-400C-8912-45AA0D9DC96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C4B53AA0-88CA-4687-8351-30D026F1152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26D36209-6B87-44BD-A983-7FC98480971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a:extLst>
            <a:ext uri="{FF2B5EF4-FFF2-40B4-BE49-F238E27FC236}">
              <a16:creationId xmlns:a16="http://schemas.microsoft.com/office/drawing/2014/main" id="{F7A955C3-5099-48D2-AF46-0B0D5BCA7464}"/>
            </a:ext>
          </a:extLst>
        </xdr:cNvPr>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AF17B94A-7336-48F4-9DE3-34CB9AED60AD}"/>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a:extLst>
            <a:ext uri="{FF2B5EF4-FFF2-40B4-BE49-F238E27FC236}">
              <a16:creationId xmlns:a16="http://schemas.microsoft.com/office/drawing/2014/main" id="{9701CC1B-8AE4-491D-9485-19FB03C1E195}"/>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a:extLst>
            <a:ext uri="{FF2B5EF4-FFF2-40B4-BE49-F238E27FC236}">
              <a16:creationId xmlns:a16="http://schemas.microsoft.com/office/drawing/2014/main" id="{89F670E9-E399-4A2A-B522-E5930100DFDD}"/>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a:extLst>
            <a:ext uri="{FF2B5EF4-FFF2-40B4-BE49-F238E27FC236}">
              <a16:creationId xmlns:a16="http://schemas.microsoft.com/office/drawing/2014/main" id="{6A22A6D1-52A3-487A-B069-D9ACD3632C68}"/>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4E9830C4-9A7E-4BDF-825D-8CD8104FA4FA}"/>
            </a:ext>
          </a:extLst>
        </xdr:cNvPr>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a:extLst>
            <a:ext uri="{FF2B5EF4-FFF2-40B4-BE49-F238E27FC236}">
              <a16:creationId xmlns:a16="http://schemas.microsoft.com/office/drawing/2014/main" id="{78390389-D640-43F0-862D-D822A0347A53}"/>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a:extLst>
            <a:ext uri="{FF2B5EF4-FFF2-40B4-BE49-F238E27FC236}">
              <a16:creationId xmlns:a16="http://schemas.microsoft.com/office/drawing/2014/main" id="{085FBFBB-8F45-4C3B-AD15-43AC11393428}"/>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a:extLst>
            <a:ext uri="{FF2B5EF4-FFF2-40B4-BE49-F238E27FC236}">
              <a16:creationId xmlns:a16="http://schemas.microsoft.com/office/drawing/2014/main" id="{D7B5B81F-06E5-4288-976C-D04A09543DEE}"/>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73" name="フローチャート: 判断 172">
          <a:extLst>
            <a:ext uri="{FF2B5EF4-FFF2-40B4-BE49-F238E27FC236}">
              <a16:creationId xmlns:a16="http://schemas.microsoft.com/office/drawing/2014/main" id="{8B160573-04AA-4FA2-BEDA-86F0A3F78545}"/>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985A9F9E-A6C2-4CB2-9A2F-0AB41CA55FA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E8EBABE-2B52-45CD-B682-19E04A422D9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60B582F-9DCB-4166-B3DC-D46B2844F98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5AD58F6-0696-4B71-B7B9-74DF3F03AD8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7FC4CE3-3901-414E-A26E-D1FF97930B8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126365</xdr:rowOff>
    </xdr:from>
    <xdr:to>
      <xdr:col>24</xdr:col>
      <xdr:colOff>114300</xdr:colOff>
      <xdr:row>60</xdr:row>
      <xdr:rowOff>56515</xdr:rowOff>
    </xdr:to>
    <xdr:sp macro="" textlink="">
      <xdr:nvSpPr>
        <xdr:cNvPr id="179" name="楕円 178">
          <a:extLst>
            <a:ext uri="{FF2B5EF4-FFF2-40B4-BE49-F238E27FC236}">
              <a16:creationId xmlns:a16="http://schemas.microsoft.com/office/drawing/2014/main" id="{2553E0F1-3B92-48DC-B417-8ACFC04F32EA}"/>
            </a:ext>
          </a:extLst>
        </xdr:cNvPr>
        <xdr:cNvSpPr/>
      </xdr:nvSpPr>
      <xdr:spPr>
        <a:xfrm>
          <a:off x="45847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104792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D10F7973-3B25-4583-A047-71B3B02B9FC5}"/>
            </a:ext>
          </a:extLst>
        </xdr:cNvPr>
        <xdr:cNvSpPr txBox="1"/>
      </xdr:nvSpPr>
      <xdr:spPr>
        <a:xfrm>
          <a:off x="4673600"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81" name="楕円 180">
          <a:extLst>
            <a:ext uri="{FF2B5EF4-FFF2-40B4-BE49-F238E27FC236}">
              <a16:creationId xmlns:a16="http://schemas.microsoft.com/office/drawing/2014/main" id="{D01FA715-092F-4C55-9055-56EB8610C1A6}"/>
            </a:ext>
          </a:extLst>
        </xdr:cNvPr>
        <xdr:cNvSpPr/>
      </xdr:nvSpPr>
      <xdr:spPr>
        <a:xfrm>
          <a:off x="3746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xdr:rowOff>
    </xdr:from>
    <xdr:to>
      <xdr:col>24</xdr:col>
      <xdr:colOff>63500</xdr:colOff>
      <xdr:row>60</xdr:row>
      <xdr:rowOff>38100</xdr:rowOff>
    </xdr:to>
    <xdr:cxnSp macro="">
      <xdr:nvCxnSpPr>
        <xdr:cNvPr id="182" name="直線コネクタ 181">
          <a:extLst>
            <a:ext uri="{FF2B5EF4-FFF2-40B4-BE49-F238E27FC236}">
              <a16:creationId xmlns:a16="http://schemas.microsoft.com/office/drawing/2014/main" id="{64A5582D-2ABD-41A9-8088-478E27CD79DC}"/>
            </a:ext>
          </a:extLst>
        </xdr:cNvPr>
        <xdr:cNvCxnSpPr/>
      </xdr:nvCxnSpPr>
      <xdr:spPr>
        <a:xfrm flipV="1">
          <a:off x="3797300" y="102927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118745</xdr:rowOff>
    </xdr:from>
    <xdr:to>
      <xdr:col>15</xdr:col>
      <xdr:colOff>101600</xdr:colOff>
      <xdr:row>60</xdr:row>
      <xdr:rowOff>48895</xdr:rowOff>
    </xdr:to>
    <xdr:sp macro="" textlink="">
      <xdr:nvSpPr>
        <xdr:cNvPr id="183" name="楕円 182">
          <a:extLst>
            <a:ext uri="{FF2B5EF4-FFF2-40B4-BE49-F238E27FC236}">
              <a16:creationId xmlns:a16="http://schemas.microsoft.com/office/drawing/2014/main" id="{26561F5C-2459-4440-A7E5-E0D18927CCFE}"/>
            </a:ext>
          </a:extLst>
        </xdr:cNvPr>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169545</xdr:rowOff>
    </xdr:from>
    <xdr:to>
      <xdr:col>19</xdr:col>
      <xdr:colOff>177800</xdr:colOff>
      <xdr:row>60</xdr:row>
      <xdr:rowOff>38100</xdr:rowOff>
    </xdr:to>
    <xdr:cxnSp macro="">
      <xdr:nvCxnSpPr>
        <xdr:cNvPr id="184" name="直線コネクタ 183">
          <a:extLst>
            <a:ext uri="{FF2B5EF4-FFF2-40B4-BE49-F238E27FC236}">
              <a16:creationId xmlns:a16="http://schemas.microsoft.com/office/drawing/2014/main" id="{23648F67-D9D8-4FBA-AF89-65C995886F95}"/>
            </a:ext>
          </a:extLst>
        </xdr:cNvPr>
        <xdr:cNvCxnSpPr/>
      </xdr:nvCxnSpPr>
      <xdr:spPr>
        <a:xfrm>
          <a:off x="2908300" y="1028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5" name="楕円 184">
          <a:extLst>
            <a:ext uri="{FF2B5EF4-FFF2-40B4-BE49-F238E27FC236}">
              <a16:creationId xmlns:a16="http://schemas.microsoft.com/office/drawing/2014/main" id="{3D64E67F-7E92-460D-93D6-E6312241D83D}"/>
            </a:ext>
          </a:extLst>
        </xdr:cNvPr>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28575</xdr:rowOff>
    </xdr:to>
    <xdr:cxnSp macro="">
      <xdr:nvCxnSpPr>
        <xdr:cNvPr id="186" name="直線コネクタ 185">
          <a:extLst>
            <a:ext uri="{FF2B5EF4-FFF2-40B4-BE49-F238E27FC236}">
              <a16:creationId xmlns:a16="http://schemas.microsoft.com/office/drawing/2014/main" id="{12178BE1-89DD-490B-A8E9-EBC3344E25B4}"/>
            </a:ext>
          </a:extLst>
        </xdr:cNvPr>
        <xdr:cNvCxnSpPr/>
      </xdr:nvCxnSpPr>
      <xdr:spPr>
        <a:xfrm flipV="1">
          <a:off x="2019300" y="102850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87" name="n_1aveValue【体育館・プール】&#10;有形固定資産減価償却率">
          <a:extLst>
            <a:ext uri="{FF2B5EF4-FFF2-40B4-BE49-F238E27FC236}">
              <a16:creationId xmlns:a16="http://schemas.microsoft.com/office/drawing/2014/main" id="{59145F21-C194-4521-A108-A12FFCA27F54}"/>
            </a:ext>
          </a:extLst>
        </xdr:cNvPr>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8" name="n_2aveValue【体育館・プール】&#10;有形固定資産減価償却率">
          <a:extLst>
            <a:ext uri="{FF2B5EF4-FFF2-40B4-BE49-F238E27FC236}">
              <a16:creationId xmlns:a16="http://schemas.microsoft.com/office/drawing/2014/main" id="{64860C53-39AB-4FBF-937D-809C8A379EB7}"/>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89" name="n_3aveValue【体育館・プール】&#10;有形固定資産減価償却率">
          <a:extLst>
            <a:ext uri="{FF2B5EF4-FFF2-40B4-BE49-F238E27FC236}">
              <a16:creationId xmlns:a16="http://schemas.microsoft.com/office/drawing/2014/main" id="{177ABC9A-1A44-420F-BBF3-5C17206DC0D2}"/>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80027</xdr:rowOff>
    </xdr:from>
    <xdr:ext cx="405111" cy="259045"/>
    <xdr:sp macro="" textlink="">
      <xdr:nvSpPr>
        <xdr:cNvPr id="190" name="n_1mainValue【体育館・プール】&#10;有形固定資産減価償却率">
          <a:extLst>
            <a:ext uri="{FF2B5EF4-FFF2-40B4-BE49-F238E27FC236}">
              <a16:creationId xmlns:a16="http://schemas.microsoft.com/office/drawing/2014/main" id="{601EE9B9-ED32-4BBE-839B-E7DD9DD74AC2}"/>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65422</xdr:rowOff>
    </xdr:from>
    <xdr:ext cx="405111" cy="259045"/>
    <xdr:sp macro="" textlink="">
      <xdr:nvSpPr>
        <xdr:cNvPr id="191" name="n_2mainValue【体育館・プール】&#10;有形固定資産減価償却率">
          <a:extLst>
            <a:ext uri="{FF2B5EF4-FFF2-40B4-BE49-F238E27FC236}">
              <a16:creationId xmlns:a16="http://schemas.microsoft.com/office/drawing/2014/main" id="{4B8B69F0-1638-4F5E-81C3-E5C75F2B615F}"/>
            </a:ext>
          </a:extLst>
        </xdr:cNvPr>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192" name="n_3mainValue【体育館・プール】&#10;有形固定資産減価償却率">
          <a:extLst>
            <a:ext uri="{FF2B5EF4-FFF2-40B4-BE49-F238E27FC236}">
              <a16:creationId xmlns:a16="http://schemas.microsoft.com/office/drawing/2014/main" id="{4379E1D9-1A45-4767-853E-62B7E844483C}"/>
            </a:ext>
          </a:extLst>
        </xdr:cNvPr>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1A04D0D6-FC8F-4F52-B171-B3336F62DA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1A3B111E-17E0-41E9-9446-EDE1185FFF9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8454FBE2-BDD4-4198-A21F-6C7AA98D22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76D41E82-A785-46E3-AB30-FABFD84E00D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267F3359-4182-44CE-9FE2-1B03F59E838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A1977218-505F-4656-BC92-408D4DFF390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870FB0BD-1A0B-41AE-80E1-3DA41417D1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52CF1A17-F143-4D8F-8977-0A0ACF291CD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55D6CC14-7CD2-4A87-9614-7397BBEE23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D8BB39FE-C3E0-4E10-B4DB-B779D1604C3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D391D4AF-EC10-44A3-AA19-B292F00E85C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1C456DAB-049F-406A-9F41-4BAE2FEF90A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6B059440-8399-45D2-9B6F-D2DCAA8B5E0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44ED4766-A0F7-4697-A254-E4823266C83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A3FA0B64-BB4A-41D0-BE7D-3D61F048585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8CAC4834-C6F7-43E1-82D4-19FF5D16698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A089246A-F2D9-4BC2-8904-37406FA7979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943F6DC1-2CF7-47C2-BBEF-149BE7C513A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F3F321CF-731E-48DB-8D66-C114173B84A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C68E9C94-6BFC-4879-8BB4-E74566A2A4B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3784D72D-63E3-4B8D-B125-E38365BD42A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AA38989D-6584-4A7C-B2EA-E91D14484EC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3949BCA4-8A67-4249-BCA1-C170A2A5115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a:extLst>
            <a:ext uri="{FF2B5EF4-FFF2-40B4-BE49-F238E27FC236}">
              <a16:creationId xmlns:a16="http://schemas.microsoft.com/office/drawing/2014/main" id="{3F1723F4-B51D-4654-9BAC-97B4F1D07076}"/>
            </a:ext>
          </a:extLst>
        </xdr:cNvPr>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a:extLst>
            <a:ext uri="{FF2B5EF4-FFF2-40B4-BE49-F238E27FC236}">
              <a16:creationId xmlns:a16="http://schemas.microsoft.com/office/drawing/2014/main" id="{7FF6DE03-91A2-4404-BEAE-3CF898DB9B1F}"/>
            </a:ext>
          </a:extLst>
        </xdr:cNvPr>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a:extLst>
            <a:ext uri="{FF2B5EF4-FFF2-40B4-BE49-F238E27FC236}">
              <a16:creationId xmlns:a16="http://schemas.microsoft.com/office/drawing/2014/main" id="{77E45EC7-2235-4FDD-939F-E6ACC41DA916}"/>
            </a:ext>
          </a:extLst>
        </xdr:cNvPr>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a:extLst>
            <a:ext uri="{FF2B5EF4-FFF2-40B4-BE49-F238E27FC236}">
              <a16:creationId xmlns:a16="http://schemas.microsoft.com/office/drawing/2014/main" id="{80086DDD-966C-43AA-A4D1-FAA6D2E45621}"/>
            </a:ext>
          </a:extLst>
        </xdr:cNvPr>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a:extLst>
            <a:ext uri="{FF2B5EF4-FFF2-40B4-BE49-F238E27FC236}">
              <a16:creationId xmlns:a16="http://schemas.microsoft.com/office/drawing/2014/main" id="{1BFC68BA-DE19-409A-B1E8-E577841F7468}"/>
            </a:ext>
          </a:extLst>
        </xdr:cNvPr>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1" name="【体育館・プール】&#10;一人当たり面積平均値テキスト">
          <a:extLst>
            <a:ext uri="{FF2B5EF4-FFF2-40B4-BE49-F238E27FC236}">
              <a16:creationId xmlns:a16="http://schemas.microsoft.com/office/drawing/2014/main" id="{40763CE3-B82D-4C6D-A5AF-996F3A0C78CB}"/>
            </a:ext>
          </a:extLst>
        </xdr:cNvPr>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a:extLst>
            <a:ext uri="{FF2B5EF4-FFF2-40B4-BE49-F238E27FC236}">
              <a16:creationId xmlns:a16="http://schemas.microsoft.com/office/drawing/2014/main" id="{0CF59840-46F2-4C22-8E89-38A3D7950BE0}"/>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a:extLst>
            <a:ext uri="{FF2B5EF4-FFF2-40B4-BE49-F238E27FC236}">
              <a16:creationId xmlns:a16="http://schemas.microsoft.com/office/drawing/2014/main" id="{65728671-B489-48AA-97ED-F279D4207E88}"/>
            </a:ext>
          </a:extLst>
        </xdr:cNvPr>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a:extLst>
            <a:ext uri="{FF2B5EF4-FFF2-40B4-BE49-F238E27FC236}">
              <a16:creationId xmlns:a16="http://schemas.microsoft.com/office/drawing/2014/main" id="{1B235224-7195-417B-9FC1-1AC469F304FC}"/>
            </a:ext>
          </a:extLst>
        </xdr:cNvPr>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162560</xdr:rowOff>
    </xdr:from>
    <xdr:to>
      <xdr:col>41</xdr:col>
      <xdr:colOff>101600</xdr:colOff>
      <xdr:row>61</xdr:row>
      <xdr:rowOff>92710</xdr:rowOff>
    </xdr:to>
    <xdr:sp macro="" textlink="">
      <xdr:nvSpPr>
        <xdr:cNvPr id="225" name="フローチャート: 判断 224">
          <a:extLst>
            <a:ext uri="{FF2B5EF4-FFF2-40B4-BE49-F238E27FC236}">
              <a16:creationId xmlns:a16="http://schemas.microsoft.com/office/drawing/2014/main" id="{B55AEA19-9450-493A-A3F1-2B510A8CDA48}"/>
            </a:ext>
          </a:extLst>
        </xdr:cNvPr>
        <xdr:cNvSpPr/>
      </xdr:nvSpPr>
      <xdr:spPr>
        <a:xfrm>
          <a:off x="7810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FDD8A5B-BF11-4FC6-B2A9-7B81CF484C6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750F1C5C-1F01-47FE-8EA7-BF32B2F0647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40BEB9A-DA0C-4CDB-B2F6-5AB38E3713F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AA158D8A-A0AF-4291-BD89-0DD921D8D98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92FCDDC8-A099-47EA-BE15-60AD81500F5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158750</xdr:rowOff>
    </xdr:from>
    <xdr:to>
      <xdr:col>55</xdr:col>
      <xdr:colOff>50800</xdr:colOff>
      <xdr:row>62</xdr:row>
      <xdr:rowOff>88900</xdr:rowOff>
    </xdr:to>
    <xdr:sp macro="" textlink="">
      <xdr:nvSpPr>
        <xdr:cNvPr id="231" name="楕円 230">
          <a:extLst>
            <a:ext uri="{FF2B5EF4-FFF2-40B4-BE49-F238E27FC236}">
              <a16:creationId xmlns:a16="http://schemas.microsoft.com/office/drawing/2014/main" id="{F6491618-5FA1-4A14-AFF6-082B72499047}"/>
            </a:ext>
          </a:extLst>
        </xdr:cNvPr>
        <xdr:cNvSpPr/>
      </xdr:nvSpPr>
      <xdr:spPr>
        <a:xfrm>
          <a:off x="10426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137177</xdr:rowOff>
    </xdr:from>
    <xdr:ext cx="469744" cy="259045"/>
    <xdr:sp macro="" textlink="">
      <xdr:nvSpPr>
        <xdr:cNvPr id="232" name="【体育館・プール】&#10;一人当たり面積該当値テキスト">
          <a:extLst>
            <a:ext uri="{FF2B5EF4-FFF2-40B4-BE49-F238E27FC236}">
              <a16:creationId xmlns:a16="http://schemas.microsoft.com/office/drawing/2014/main" id="{71972AFE-D429-4505-B518-14CFB109E77A}"/>
            </a:ext>
          </a:extLst>
        </xdr:cNvPr>
        <xdr:cNvSpPr txBox="1"/>
      </xdr:nvSpPr>
      <xdr:spPr>
        <a:xfrm>
          <a:off x="10515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147320</xdr:rowOff>
    </xdr:from>
    <xdr:to>
      <xdr:col>50</xdr:col>
      <xdr:colOff>165100</xdr:colOff>
      <xdr:row>62</xdr:row>
      <xdr:rowOff>77470</xdr:rowOff>
    </xdr:to>
    <xdr:sp macro="" textlink="">
      <xdr:nvSpPr>
        <xdr:cNvPr id="233" name="楕円 232">
          <a:extLst>
            <a:ext uri="{FF2B5EF4-FFF2-40B4-BE49-F238E27FC236}">
              <a16:creationId xmlns:a16="http://schemas.microsoft.com/office/drawing/2014/main" id="{D507CAB0-8A2D-40FC-8B61-42651D69236B}"/>
            </a:ext>
          </a:extLst>
        </xdr:cNvPr>
        <xdr:cNvSpPr/>
      </xdr:nvSpPr>
      <xdr:spPr>
        <a:xfrm>
          <a:off x="958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26670</xdr:rowOff>
    </xdr:from>
    <xdr:to>
      <xdr:col>55</xdr:col>
      <xdr:colOff>0</xdr:colOff>
      <xdr:row>62</xdr:row>
      <xdr:rowOff>38100</xdr:rowOff>
    </xdr:to>
    <xdr:cxnSp macro="">
      <xdr:nvCxnSpPr>
        <xdr:cNvPr id="234" name="直線コネクタ 233">
          <a:extLst>
            <a:ext uri="{FF2B5EF4-FFF2-40B4-BE49-F238E27FC236}">
              <a16:creationId xmlns:a16="http://schemas.microsoft.com/office/drawing/2014/main" id="{404E4B05-9AFD-4ECB-9D9F-FC28AD762BBA}"/>
            </a:ext>
          </a:extLst>
        </xdr:cNvPr>
        <xdr:cNvCxnSpPr/>
      </xdr:nvCxnSpPr>
      <xdr:spPr>
        <a:xfrm>
          <a:off x="9639300" y="10656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147320</xdr:rowOff>
    </xdr:from>
    <xdr:to>
      <xdr:col>46</xdr:col>
      <xdr:colOff>38100</xdr:colOff>
      <xdr:row>62</xdr:row>
      <xdr:rowOff>77470</xdr:rowOff>
    </xdr:to>
    <xdr:sp macro="" textlink="">
      <xdr:nvSpPr>
        <xdr:cNvPr id="235" name="楕円 234">
          <a:extLst>
            <a:ext uri="{FF2B5EF4-FFF2-40B4-BE49-F238E27FC236}">
              <a16:creationId xmlns:a16="http://schemas.microsoft.com/office/drawing/2014/main" id="{4C7472F9-5080-4785-90AC-FEB56DA71E06}"/>
            </a:ext>
          </a:extLst>
        </xdr:cNvPr>
        <xdr:cNvSpPr/>
      </xdr:nvSpPr>
      <xdr:spPr>
        <a:xfrm>
          <a:off x="8699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26670</xdr:rowOff>
    </xdr:from>
    <xdr:to>
      <xdr:col>50</xdr:col>
      <xdr:colOff>114300</xdr:colOff>
      <xdr:row>62</xdr:row>
      <xdr:rowOff>26670</xdr:rowOff>
    </xdr:to>
    <xdr:cxnSp macro="">
      <xdr:nvCxnSpPr>
        <xdr:cNvPr id="236" name="直線コネクタ 235">
          <a:extLst>
            <a:ext uri="{FF2B5EF4-FFF2-40B4-BE49-F238E27FC236}">
              <a16:creationId xmlns:a16="http://schemas.microsoft.com/office/drawing/2014/main" id="{E278FE05-5E2B-4993-BBD6-3F4A3720C936}"/>
            </a:ext>
          </a:extLst>
        </xdr:cNvPr>
        <xdr:cNvCxnSpPr/>
      </xdr:nvCxnSpPr>
      <xdr:spPr>
        <a:xfrm>
          <a:off x="8750300" y="1065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143510</xdr:rowOff>
    </xdr:from>
    <xdr:to>
      <xdr:col>41</xdr:col>
      <xdr:colOff>101600</xdr:colOff>
      <xdr:row>62</xdr:row>
      <xdr:rowOff>73660</xdr:rowOff>
    </xdr:to>
    <xdr:sp macro="" textlink="">
      <xdr:nvSpPr>
        <xdr:cNvPr id="237" name="楕円 236">
          <a:extLst>
            <a:ext uri="{FF2B5EF4-FFF2-40B4-BE49-F238E27FC236}">
              <a16:creationId xmlns:a16="http://schemas.microsoft.com/office/drawing/2014/main" id="{7BBF53C5-38BA-4A80-B9BF-7229CCCDAF99}"/>
            </a:ext>
          </a:extLst>
        </xdr:cNvPr>
        <xdr:cNvSpPr/>
      </xdr:nvSpPr>
      <xdr:spPr>
        <a:xfrm>
          <a:off x="781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22860</xdr:rowOff>
    </xdr:from>
    <xdr:to>
      <xdr:col>45</xdr:col>
      <xdr:colOff>177800</xdr:colOff>
      <xdr:row>62</xdr:row>
      <xdr:rowOff>26670</xdr:rowOff>
    </xdr:to>
    <xdr:cxnSp macro="">
      <xdr:nvCxnSpPr>
        <xdr:cNvPr id="238" name="直線コネクタ 237">
          <a:extLst>
            <a:ext uri="{FF2B5EF4-FFF2-40B4-BE49-F238E27FC236}">
              <a16:creationId xmlns:a16="http://schemas.microsoft.com/office/drawing/2014/main" id="{E8A9B161-1269-42EC-A725-586EF6F662B3}"/>
            </a:ext>
          </a:extLst>
        </xdr:cNvPr>
        <xdr:cNvCxnSpPr/>
      </xdr:nvCxnSpPr>
      <xdr:spPr>
        <a:xfrm>
          <a:off x="7861300" y="1065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a:extLst>
            <a:ext uri="{FF2B5EF4-FFF2-40B4-BE49-F238E27FC236}">
              <a16:creationId xmlns:a16="http://schemas.microsoft.com/office/drawing/2014/main" id="{B0E1169E-40EE-4695-A567-4855D4D0AAC6}"/>
            </a:ext>
          </a:extLst>
        </xdr:cNvPr>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40" name="n_2aveValue【体育館・プール】&#10;一人当たり面積">
          <a:extLst>
            <a:ext uri="{FF2B5EF4-FFF2-40B4-BE49-F238E27FC236}">
              <a16:creationId xmlns:a16="http://schemas.microsoft.com/office/drawing/2014/main" id="{07890218-BEF0-4E75-95ED-E2EB6811CDFF}"/>
            </a:ext>
          </a:extLst>
        </xdr:cNvPr>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109237</xdr:rowOff>
    </xdr:from>
    <xdr:ext cx="469744" cy="259045"/>
    <xdr:sp macro="" textlink="">
      <xdr:nvSpPr>
        <xdr:cNvPr id="241" name="n_3aveValue【体育館・プール】&#10;一人当たり面積">
          <a:extLst>
            <a:ext uri="{FF2B5EF4-FFF2-40B4-BE49-F238E27FC236}">
              <a16:creationId xmlns:a16="http://schemas.microsoft.com/office/drawing/2014/main" id="{9D250C76-D160-457C-8FED-1C10B76F46BB}"/>
            </a:ext>
          </a:extLst>
        </xdr:cNvPr>
        <xdr:cNvSpPr txBox="1"/>
      </xdr:nvSpPr>
      <xdr:spPr>
        <a:xfrm>
          <a:off x="7626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68597</xdr:rowOff>
    </xdr:from>
    <xdr:ext cx="469744" cy="259045"/>
    <xdr:sp macro="" textlink="">
      <xdr:nvSpPr>
        <xdr:cNvPr id="242" name="n_1mainValue【体育館・プール】&#10;一人当たり面積">
          <a:extLst>
            <a:ext uri="{FF2B5EF4-FFF2-40B4-BE49-F238E27FC236}">
              <a16:creationId xmlns:a16="http://schemas.microsoft.com/office/drawing/2014/main" id="{607F3E31-C6D8-4D9B-AA24-C5B6C5F51B5B}"/>
            </a:ext>
          </a:extLst>
        </xdr:cNvPr>
        <xdr:cNvSpPr txBox="1"/>
      </xdr:nvSpPr>
      <xdr:spPr>
        <a:xfrm>
          <a:off x="93917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68597</xdr:rowOff>
    </xdr:from>
    <xdr:ext cx="469744" cy="259045"/>
    <xdr:sp macro="" textlink="">
      <xdr:nvSpPr>
        <xdr:cNvPr id="243" name="n_2mainValue【体育館・プール】&#10;一人当たり面積">
          <a:extLst>
            <a:ext uri="{FF2B5EF4-FFF2-40B4-BE49-F238E27FC236}">
              <a16:creationId xmlns:a16="http://schemas.microsoft.com/office/drawing/2014/main" id="{F7B34D4C-D42C-4C71-A217-226CDE15727E}"/>
            </a:ext>
          </a:extLst>
        </xdr:cNvPr>
        <xdr:cNvSpPr txBox="1"/>
      </xdr:nvSpPr>
      <xdr:spPr>
        <a:xfrm>
          <a:off x="85154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64787</xdr:rowOff>
    </xdr:from>
    <xdr:ext cx="469744" cy="259045"/>
    <xdr:sp macro="" textlink="">
      <xdr:nvSpPr>
        <xdr:cNvPr id="244" name="n_3mainValue【体育館・プール】&#10;一人当たり面積">
          <a:extLst>
            <a:ext uri="{FF2B5EF4-FFF2-40B4-BE49-F238E27FC236}">
              <a16:creationId xmlns:a16="http://schemas.microsoft.com/office/drawing/2014/main" id="{79206279-DB8F-4B7D-90CB-CF0AB46E4F00}"/>
            </a:ext>
          </a:extLst>
        </xdr:cNvPr>
        <xdr:cNvSpPr txBox="1"/>
      </xdr:nvSpPr>
      <xdr:spPr>
        <a:xfrm>
          <a:off x="7626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5C2BDC78-254B-4ADC-A4F6-DD13E78EC82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7A85DC54-6403-4C0B-86AD-0EA6D46764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55A2068B-D8FF-4CA7-BABC-08540059AF2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9250AA5B-2151-4906-A4BE-DE8BDD5DA0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A64404A0-FF6B-428A-89A1-9075F7841B4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D77E5E4C-C41C-479D-856B-8567AE2B536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4B672AA5-6AD2-4054-BF24-2B87120C533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D8BCA692-92E6-4EA7-9649-232084DDCA4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1446876B-7A45-4AD0-9ADA-338C93A0493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4FE27231-5B85-4C97-9488-CC45BF47F2B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3020DC74-BD9C-459D-92CB-459DB60B025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CF93107D-4E1F-4EA6-81F0-63E3F015B4D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1B16D6BE-B197-4257-93F3-E8EE7E173D4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8D865774-E4CC-4E7C-81CA-5DC60A166E6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356C18AF-A88F-4E25-A653-9728EE49006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E18F441C-32CA-445F-AE43-FE827C77C95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DB727014-BE07-4AE6-A13D-E6276C884FC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3C009A26-4FAA-478B-B4B1-77730E4736A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CC29AD23-FC81-4CA0-8B34-EE7B8F579AE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DACB5BA5-D69C-4393-BDC2-D50BE87D7C9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C62C8767-DB8E-44E8-84C0-F6F4E3B588D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53DE67C2-49F9-4F70-B57B-DE3AEA92499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38B1BFF3-D8C8-48FC-9B38-BFF04ED45F6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872E2C56-64B7-4E14-9E23-4FEF0B36558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a:extLst>
            <a:ext uri="{FF2B5EF4-FFF2-40B4-BE49-F238E27FC236}">
              <a16:creationId xmlns:a16="http://schemas.microsoft.com/office/drawing/2014/main" id="{4DFF7D0D-60C7-4C91-94F7-0BABDD832DB1}"/>
            </a:ext>
          </a:extLst>
        </xdr:cNvPr>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610FA41B-1F36-4EAB-A54D-43B9A07143B7}"/>
            </a:ext>
          </a:extLst>
        </xdr:cNvPr>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a:extLst>
            <a:ext uri="{FF2B5EF4-FFF2-40B4-BE49-F238E27FC236}">
              <a16:creationId xmlns:a16="http://schemas.microsoft.com/office/drawing/2014/main" id="{A7C34294-6549-45F5-AF8F-78390C87563A}"/>
            </a:ext>
          </a:extLst>
        </xdr:cNvPr>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DFC33129-75D5-4452-A875-E59D48A3C6D9}"/>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a:extLst>
            <a:ext uri="{FF2B5EF4-FFF2-40B4-BE49-F238E27FC236}">
              <a16:creationId xmlns:a16="http://schemas.microsoft.com/office/drawing/2014/main" id="{B45D6C80-A7CF-4CB9-9426-8F967115ACAA}"/>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88282</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E6C31794-7D2F-4B0E-B21D-09248FC6B989}"/>
            </a:ext>
          </a:extLst>
        </xdr:cNvPr>
        <xdr:cNvSpPr txBox="1"/>
      </xdr:nvSpPr>
      <xdr:spPr>
        <a:xfrm>
          <a:off x="4673600" y="1397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a:extLst>
            <a:ext uri="{FF2B5EF4-FFF2-40B4-BE49-F238E27FC236}">
              <a16:creationId xmlns:a16="http://schemas.microsoft.com/office/drawing/2014/main" id="{B166C737-20D0-4B39-AE02-920ECAAA4167}"/>
            </a:ext>
          </a:extLst>
        </xdr:cNvPr>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a:extLst>
            <a:ext uri="{FF2B5EF4-FFF2-40B4-BE49-F238E27FC236}">
              <a16:creationId xmlns:a16="http://schemas.microsoft.com/office/drawing/2014/main" id="{DFC159D3-2F7D-4740-A668-60346A567053}"/>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a:extLst>
            <a:ext uri="{FF2B5EF4-FFF2-40B4-BE49-F238E27FC236}">
              <a16:creationId xmlns:a16="http://schemas.microsoft.com/office/drawing/2014/main" id="{A52F1918-90CC-44F3-B1DA-0D1370D5EF4E}"/>
            </a:ext>
          </a:extLst>
        </xdr:cNvPr>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78" name="フローチャート: 判断 277">
          <a:extLst>
            <a:ext uri="{FF2B5EF4-FFF2-40B4-BE49-F238E27FC236}">
              <a16:creationId xmlns:a16="http://schemas.microsoft.com/office/drawing/2014/main" id="{DEF1AA44-00AF-4EEC-817D-76009C74D82B}"/>
            </a:ext>
          </a:extLst>
        </xdr:cNvPr>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575BFB4-37C3-4A1F-8A19-609A10F4B05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132A9DCC-21AE-48D3-86D5-A9E0F86BD00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525BFCFB-AB2F-40F6-81CA-3FF22A83574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EF94B5D0-87AA-40B7-A807-A4191853E05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AB3FD948-7137-4F25-BFB2-5C76270F521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111125</xdr:rowOff>
    </xdr:from>
    <xdr:to>
      <xdr:col>24</xdr:col>
      <xdr:colOff>114300</xdr:colOff>
      <xdr:row>83</xdr:row>
      <xdr:rowOff>41275</xdr:rowOff>
    </xdr:to>
    <xdr:sp macro="" textlink="">
      <xdr:nvSpPr>
        <xdr:cNvPr id="284" name="楕円 283">
          <a:extLst>
            <a:ext uri="{FF2B5EF4-FFF2-40B4-BE49-F238E27FC236}">
              <a16:creationId xmlns:a16="http://schemas.microsoft.com/office/drawing/2014/main" id="{67E88C1F-AF13-4FE4-97E0-5A9C043075C1}"/>
            </a:ext>
          </a:extLst>
        </xdr:cNvPr>
        <xdr:cNvSpPr/>
      </xdr:nvSpPr>
      <xdr:spPr>
        <a:xfrm>
          <a:off x="4584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89552</xdr:rowOff>
    </xdr:from>
    <xdr:ext cx="405111" cy="259045"/>
    <xdr:sp macro="" textlink="">
      <xdr:nvSpPr>
        <xdr:cNvPr id="285" name="【福祉施設】&#10;有形固定資産減価償却率該当値テキスト">
          <a:extLst>
            <a:ext uri="{FF2B5EF4-FFF2-40B4-BE49-F238E27FC236}">
              <a16:creationId xmlns:a16="http://schemas.microsoft.com/office/drawing/2014/main" id="{FAB9ED16-6CE2-4382-B8E0-D0921EDBAFD0}"/>
            </a:ext>
          </a:extLst>
        </xdr:cNvPr>
        <xdr:cNvSpPr txBox="1"/>
      </xdr:nvSpPr>
      <xdr:spPr>
        <a:xfrm>
          <a:off x="4673600"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137795</xdr:rowOff>
    </xdr:from>
    <xdr:to>
      <xdr:col>20</xdr:col>
      <xdr:colOff>38100</xdr:colOff>
      <xdr:row>83</xdr:row>
      <xdr:rowOff>67945</xdr:rowOff>
    </xdr:to>
    <xdr:sp macro="" textlink="">
      <xdr:nvSpPr>
        <xdr:cNvPr id="286" name="楕円 285">
          <a:extLst>
            <a:ext uri="{FF2B5EF4-FFF2-40B4-BE49-F238E27FC236}">
              <a16:creationId xmlns:a16="http://schemas.microsoft.com/office/drawing/2014/main" id="{4A08FAE8-630C-4757-A9B2-A240488CA52A}"/>
            </a:ext>
          </a:extLst>
        </xdr:cNvPr>
        <xdr:cNvSpPr/>
      </xdr:nvSpPr>
      <xdr:spPr>
        <a:xfrm>
          <a:off x="3746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161925</xdr:rowOff>
    </xdr:from>
    <xdr:to>
      <xdr:col>24</xdr:col>
      <xdr:colOff>63500</xdr:colOff>
      <xdr:row>83</xdr:row>
      <xdr:rowOff>17145</xdr:rowOff>
    </xdr:to>
    <xdr:cxnSp macro="">
      <xdr:nvCxnSpPr>
        <xdr:cNvPr id="287" name="直線コネクタ 286">
          <a:extLst>
            <a:ext uri="{FF2B5EF4-FFF2-40B4-BE49-F238E27FC236}">
              <a16:creationId xmlns:a16="http://schemas.microsoft.com/office/drawing/2014/main" id="{24E18A8C-0BBE-4E38-88C2-7C83367A6B28}"/>
            </a:ext>
          </a:extLst>
        </xdr:cNvPr>
        <xdr:cNvCxnSpPr/>
      </xdr:nvCxnSpPr>
      <xdr:spPr>
        <a:xfrm flipV="1">
          <a:off x="3797300" y="142208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288" name="楕円 287">
          <a:extLst>
            <a:ext uri="{FF2B5EF4-FFF2-40B4-BE49-F238E27FC236}">
              <a16:creationId xmlns:a16="http://schemas.microsoft.com/office/drawing/2014/main" id="{1C4E3B2F-64B8-4A05-8F7D-C1569E858D8A}"/>
            </a:ext>
          </a:extLst>
        </xdr:cNvPr>
        <xdr:cNvSpPr/>
      </xdr:nvSpPr>
      <xdr:spPr>
        <a:xfrm>
          <a:off x="2857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17145</xdr:rowOff>
    </xdr:from>
    <xdr:to>
      <xdr:col>19</xdr:col>
      <xdr:colOff>177800</xdr:colOff>
      <xdr:row>83</xdr:row>
      <xdr:rowOff>41911</xdr:rowOff>
    </xdr:to>
    <xdr:cxnSp macro="">
      <xdr:nvCxnSpPr>
        <xdr:cNvPr id="289" name="直線コネクタ 288">
          <a:extLst>
            <a:ext uri="{FF2B5EF4-FFF2-40B4-BE49-F238E27FC236}">
              <a16:creationId xmlns:a16="http://schemas.microsoft.com/office/drawing/2014/main" id="{A1E85ED8-2C9A-4795-9B1F-EED9123567BF}"/>
            </a:ext>
          </a:extLst>
        </xdr:cNvPr>
        <xdr:cNvCxnSpPr/>
      </xdr:nvCxnSpPr>
      <xdr:spPr>
        <a:xfrm flipV="1">
          <a:off x="2908300" y="142474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0" name="楕円 289">
          <a:extLst>
            <a:ext uri="{FF2B5EF4-FFF2-40B4-BE49-F238E27FC236}">
              <a16:creationId xmlns:a16="http://schemas.microsoft.com/office/drawing/2014/main" id="{F8FDB4EC-6419-4539-B086-21C0056F6870}"/>
            </a:ext>
          </a:extLst>
        </xdr:cNvPr>
        <xdr:cNvSpPr/>
      </xdr:nvSpPr>
      <xdr:spPr>
        <a:xfrm>
          <a:off x="1968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24764</xdr:rowOff>
    </xdr:from>
    <xdr:to>
      <xdr:col>15</xdr:col>
      <xdr:colOff>50800</xdr:colOff>
      <xdr:row>83</xdr:row>
      <xdr:rowOff>41911</xdr:rowOff>
    </xdr:to>
    <xdr:cxnSp macro="">
      <xdr:nvCxnSpPr>
        <xdr:cNvPr id="291" name="直線コネクタ 290">
          <a:extLst>
            <a:ext uri="{FF2B5EF4-FFF2-40B4-BE49-F238E27FC236}">
              <a16:creationId xmlns:a16="http://schemas.microsoft.com/office/drawing/2014/main" id="{DF919E04-848F-448E-9C0F-05A40CB05354}"/>
            </a:ext>
          </a:extLst>
        </xdr:cNvPr>
        <xdr:cNvCxnSpPr/>
      </xdr:nvCxnSpPr>
      <xdr:spPr>
        <a:xfrm>
          <a:off x="2019300" y="14083664"/>
          <a:ext cx="889000" cy="18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92" name="n_1aveValue【福祉施設】&#10;有形固定資産減価償却率">
          <a:extLst>
            <a:ext uri="{FF2B5EF4-FFF2-40B4-BE49-F238E27FC236}">
              <a16:creationId xmlns:a16="http://schemas.microsoft.com/office/drawing/2014/main" id="{1CEAF8C1-814C-447B-8A5C-BEC0E8317E6E}"/>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93" name="n_2aveValue【福祉施設】&#10;有形固定資産減価償却率">
          <a:extLst>
            <a:ext uri="{FF2B5EF4-FFF2-40B4-BE49-F238E27FC236}">
              <a16:creationId xmlns:a16="http://schemas.microsoft.com/office/drawing/2014/main" id="{3C784929-AC74-447C-8067-25FB282DD5B0}"/>
            </a:ext>
          </a:extLst>
        </xdr:cNvPr>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294" name="n_3aveValue【福祉施設】&#10;有形固定資産減価償却率">
          <a:extLst>
            <a:ext uri="{FF2B5EF4-FFF2-40B4-BE49-F238E27FC236}">
              <a16:creationId xmlns:a16="http://schemas.microsoft.com/office/drawing/2014/main" id="{EFCCF1D6-EB44-4290-BFC1-D5982E1A2C38}"/>
            </a:ext>
          </a:extLst>
        </xdr:cNvPr>
        <xdr:cNvSpPr txBox="1"/>
      </xdr:nvSpPr>
      <xdr:spPr>
        <a:xfrm>
          <a:off x="1816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59072</xdr:rowOff>
    </xdr:from>
    <xdr:ext cx="405111" cy="259045"/>
    <xdr:sp macro="" textlink="">
      <xdr:nvSpPr>
        <xdr:cNvPr id="295" name="n_1mainValue【福祉施設】&#10;有形固定資産減価償却率">
          <a:extLst>
            <a:ext uri="{FF2B5EF4-FFF2-40B4-BE49-F238E27FC236}">
              <a16:creationId xmlns:a16="http://schemas.microsoft.com/office/drawing/2014/main" id="{6EF59849-B1D8-4240-BC32-B37710B38B23}"/>
            </a:ext>
          </a:extLst>
        </xdr:cNvPr>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296" name="n_2mainValue【福祉施設】&#10;有形固定資産減価償却率">
          <a:extLst>
            <a:ext uri="{FF2B5EF4-FFF2-40B4-BE49-F238E27FC236}">
              <a16:creationId xmlns:a16="http://schemas.microsoft.com/office/drawing/2014/main" id="{C84CA556-53ED-4179-822A-D98B9A255759}"/>
            </a:ext>
          </a:extLst>
        </xdr:cNvPr>
        <xdr:cNvSpPr txBox="1"/>
      </xdr:nvSpPr>
      <xdr:spPr>
        <a:xfrm>
          <a:off x="2705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297" name="n_3mainValue【福祉施設】&#10;有形固定資産減価償却率">
          <a:extLst>
            <a:ext uri="{FF2B5EF4-FFF2-40B4-BE49-F238E27FC236}">
              <a16:creationId xmlns:a16="http://schemas.microsoft.com/office/drawing/2014/main" id="{05FAE468-C424-4F40-98EF-BC429D9EEDF4}"/>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9C3AC468-AE27-4B08-98CB-FFA800C1F1B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79A60BF8-D0DD-4619-8C3E-97AC6E879C3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15DFA8BE-CB6E-4A03-8B59-5E2B740368A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7BF21572-6B80-4A7D-8BB0-817C8D212D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32270F41-F0CE-4A1C-BEB0-136A73DA83A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674C8600-F1CF-4E34-8728-ECD78541AA0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8BE5FE51-308F-4AFB-A3C5-B6FD85A4FA2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5DAA91CB-DBBA-43EB-A4E5-B77FA1DC2BA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C77194E1-0A70-40DD-A176-9798E09A024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3EB2CA04-A5A3-4B8D-BF6B-5502F1A8A3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6B983196-5AD4-4766-BE25-CAB5FF4BEFB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DE28C00D-BD95-4820-95F1-C325C11FC0C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A5DF4261-EBD8-4329-8307-B360AEA8B78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2F032EA1-924B-4DB8-B5DB-00674D5E2DF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C464E2C4-C9A9-4D6B-920A-345750BAD12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DB95B2EF-F084-4981-9060-14B0EB6E373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09636901-84AD-4AF1-81D4-F452AEA0F45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78E77C98-0444-45D5-A196-9157AF2FD08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2A02C9AF-E991-4485-B998-9FFA582F34E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1EA81DCC-7026-4701-B1D7-1BB8E76032D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63217483-EEFB-4B1C-8533-37C78A8F876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705FA9A2-3EB7-4552-9ABF-562691BB154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9D5A4CEB-8B50-49AA-A6E4-3B66567BBC5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a:extLst>
            <a:ext uri="{FF2B5EF4-FFF2-40B4-BE49-F238E27FC236}">
              <a16:creationId xmlns:a16="http://schemas.microsoft.com/office/drawing/2014/main" id="{2548568C-6AA9-4ED5-9122-9E086E94C48D}"/>
            </a:ext>
          </a:extLst>
        </xdr:cNvPr>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a:extLst>
            <a:ext uri="{FF2B5EF4-FFF2-40B4-BE49-F238E27FC236}">
              <a16:creationId xmlns:a16="http://schemas.microsoft.com/office/drawing/2014/main" id="{04DFDBB5-1B08-4149-9D1A-34844A58B568}"/>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a:extLst>
            <a:ext uri="{FF2B5EF4-FFF2-40B4-BE49-F238E27FC236}">
              <a16:creationId xmlns:a16="http://schemas.microsoft.com/office/drawing/2014/main" id="{771D1593-0A4F-4ED4-ADBB-FCFC648F5BA1}"/>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a:extLst>
            <a:ext uri="{FF2B5EF4-FFF2-40B4-BE49-F238E27FC236}">
              <a16:creationId xmlns:a16="http://schemas.microsoft.com/office/drawing/2014/main" id="{E1A5BB81-6DEF-48E0-8870-10C8BE6088B0}"/>
            </a:ext>
          </a:extLst>
        </xdr:cNvPr>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a:extLst>
            <a:ext uri="{FF2B5EF4-FFF2-40B4-BE49-F238E27FC236}">
              <a16:creationId xmlns:a16="http://schemas.microsoft.com/office/drawing/2014/main" id="{9DA7DA55-0E09-4DA0-A0D3-3000F825D6A8}"/>
            </a:ext>
          </a:extLst>
        </xdr:cNvPr>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26" name="【福祉施設】&#10;一人当たり面積平均値テキスト">
          <a:extLst>
            <a:ext uri="{FF2B5EF4-FFF2-40B4-BE49-F238E27FC236}">
              <a16:creationId xmlns:a16="http://schemas.microsoft.com/office/drawing/2014/main" id="{0392AC38-6ADD-49BD-924E-97BA51079BC6}"/>
            </a:ext>
          </a:extLst>
        </xdr:cNvPr>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a:extLst>
            <a:ext uri="{FF2B5EF4-FFF2-40B4-BE49-F238E27FC236}">
              <a16:creationId xmlns:a16="http://schemas.microsoft.com/office/drawing/2014/main" id="{B93C9C2E-B28D-45BE-B379-25CBF87E0CE4}"/>
            </a:ext>
          </a:extLst>
        </xdr:cNvPr>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a:extLst>
            <a:ext uri="{FF2B5EF4-FFF2-40B4-BE49-F238E27FC236}">
              <a16:creationId xmlns:a16="http://schemas.microsoft.com/office/drawing/2014/main" id="{328F3B8B-FEA9-4E9C-BD51-7889CB32AB4D}"/>
            </a:ext>
          </a:extLst>
        </xdr:cNvPr>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a:extLst>
            <a:ext uri="{FF2B5EF4-FFF2-40B4-BE49-F238E27FC236}">
              <a16:creationId xmlns:a16="http://schemas.microsoft.com/office/drawing/2014/main" id="{7123D344-EAAF-4E85-B13E-707F8A4CF7D0}"/>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107950</xdr:rowOff>
    </xdr:from>
    <xdr:to>
      <xdr:col>41</xdr:col>
      <xdr:colOff>101600</xdr:colOff>
      <xdr:row>82</xdr:row>
      <xdr:rowOff>38100</xdr:rowOff>
    </xdr:to>
    <xdr:sp macro="" textlink="">
      <xdr:nvSpPr>
        <xdr:cNvPr id="330" name="フローチャート: 判断 329">
          <a:extLst>
            <a:ext uri="{FF2B5EF4-FFF2-40B4-BE49-F238E27FC236}">
              <a16:creationId xmlns:a16="http://schemas.microsoft.com/office/drawing/2014/main" id="{C3814433-FDF4-4741-93CF-C036B578C2F3}"/>
            </a:ext>
          </a:extLst>
        </xdr:cNvPr>
        <xdr:cNvSpPr/>
      </xdr:nvSpPr>
      <xdr:spPr>
        <a:xfrm>
          <a:off x="7810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45B6B7A0-38DF-4915-9599-0950272BD30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9F9B6799-39A6-4134-8241-4CCC21CBE2B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F6E89A38-0645-48BB-8A20-5760E34BBF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29B8A4F4-CDE4-4C63-8505-9A7378DC176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C6529152-D85D-496E-9BAE-127AF8D35F5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36" name="楕円 335">
          <a:extLst>
            <a:ext uri="{FF2B5EF4-FFF2-40B4-BE49-F238E27FC236}">
              <a16:creationId xmlns:a16="http://schemas.microsoft.com/office/drawing/2014/main" id="{3DBD3B0B-4F01-4AE5-BBE2-CF53D10101DB}"/>
            </a:ext>
          </a:extLst>
        </xdr:cNvPr>
        <xdr:cNvSpPr/>
      </xdr:nvSpPr>
      <xdr:spPr>
        <a:xfrm>
          <a:off x="10426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48277</xdr:rowOff>
    </xdr:from>
    <xdr:ext cx="469744" cy="259045"/>
    <xdr:sp macro="" textlink="">
      <xdr:nvSpPr>
        <xdr:cNvPr id="337" name="【福祉施設】&#10;一人当たり面積該当値テキスト">
          <a:extLst>
            <a:ext uri="{FF2B5EF4-FFF2-40B4-BE49-F238E27FC236}">
              <a16:creationId xmlns:a16="http://schemas.microsoft.com/office/drawing/2014/main" id="{1DD4ECDC-CFE2-446A-AF84-64AD45024E8D}"/>
            </a:ext>
          </a:extLst>
        </xdr:cNvPr>
        <xdr:cNvSpPr txBox="1"/>
      </xdr:nvSpPr>
      <xdr:spPr>
        <a:xfrm>
          <a:off x="10515600"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25400</xdr:rowOff>
    </xdr:from>
    <xdr:to>
      <xdr:col>50</xdr:col>
      <xdr:colOff>165100</xdr:colOff>
      <xdr:row>82</xdr:row>
      <xdr:rowOff>127000</xdr:rowOff>
    </xdr:to>
    <xdr:sp macro="" textlink="">
      <xdr:nvSpPr>
        <xdr:cNvPr id="338" name="楕円 337">
          <a:extLst>
            <a:ext uri="{FF2B5EF4-FFF2-40B4-BE49-F238E27FC236}">
              <a16:creationId xmlns:a16="http://schemas.microsoft.com/office/drawing/2014/main" id="{E8335A49-F3D7-468B-938A-3A63E44693D7}"/>
            </a:ext>
          </a:extLst>
        </xdr:cNvPr>
        <xdr:cNvSpPr/>
      </xdr:nvSpPr>
      <xdr:spPr>
        <a:xfrm>
          <a:off x="9588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76200</xdr:rowOff>
    </xdr:from>
    <xdr:to>
      <xdr:col>55</xdr:col>
      <xdr:colOff>0</xdr:colOff>
      <xdr:row>82</xdr:row>
      <xdr:rowOff>76200</xdr:rowOff>
    </xdr:to>
    <xdr:cxnSp macro="">
      <xdr:nvCxnSpPr>
        <xdr:cNvPr id="339" name="直線コネクタ 338">
          <a:extLst>
            <a:ext uri="{FF2B5EF4-FFF2-40B4-BE49-F238E27FC236}">
              <a16:creationId xmlns:a16="http://schemas.microsoft.com/office/drawing/2014/main" id="{57443262-9717-4CFA-A47C-EB6F3FCB6458}"/>
            </a:ext>
          </a:extLst>
        </xdr:cNvPr>
        <xdr:cNvCxnSpPr/>
      </xdr:nvCxnSpPr>
      <xdr:spPr>
        <a:xfrm>
          <a:off x="9639300" y="1413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38100</xdr:rowOff>
    </xdr:from>
    <xdr:to>
      <xdr:col>46</xdr:col>
      <xdr:colOff>38100</xdr:colOff>
      <xdr:row>82</xdr:row>
      <xdr:rowOff>139700</xdr:rowOff>
    </xdr:to>
    <xdr:sp macro="" textlink="">
      <xdr:nvSpPr>
        <xdr:cNvPr id="340" name="楕円 339">
          <a:extLst>
            <a:ext uri="{FF2B5EF4-FFF2-40B4-BE49-F238E27FC236}">
              <a16:creationId xmlns:a16="http://schemas.microsoft.com/office/drawing/2014/main" id="{30998CE1-35AC-40B5-BB7A-0A963166EBF4}"/>
            </a:ext>
          </a:extLst>
        </xdr:cNvPr>
        <xdr:cNvSpPr/>
      </xdr:nvSpPr>
      <xdr:spPr>
        <a:xfrm>
          <a:off x="8699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76200</xdr:rowOff>
    </xdr:from>
    <xdr:to>
      <xdr:col>50</xdr:col>
      <xdr:colOff>114300</xdr:colOff>
      <xdr:row>82</xdr:row>
      <xdr:rowOff>88900</xdr:rowOff>
    </xdr:to>
    <xdr:cxnSp macro="">
      <xdr:nvCxnSpPr>
        <xdr:cNvPr id="341" name="直線コネクタ 340">
          <a:extLst>
            <a:ext uri="{FF2B5EF4-FFF2-40B4-BE49-F238E27FC236}">
              <a16:creationId xmlns:a16="http://schemas.microsoft.com/office/drawing/2014/main" id="{A0482CA3-648C-4A6C-AC09-A525DCFA4E45}"/>
            </a:ext>
          </a:extLst>
        </xdr:cNvPr>
        <xdr:cNvCxnSpPr/>
      </xdr:nvCxnSpPr>
      <xdr:spPr>
        <a:xfrm flipV="1">
          <a:off x="8750300" y="1413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101600</xdr:rowOff>
    </xdr:from>
    <xdr:to>
      <xdr:col>41</xdr:col>
      <xdr:colOff>101600</xdr:colOff>
      <xdr:row>81</xdr:row>
      <xdr:rowOff>31750</xdr:rowOff>
    </xdr:to>
    <xdr:sp macro="" textlink="">
      <xdr:nvSpPr>
        <xdr:cNvPr id="342" name="楕円 341">
          <a:extLst>
            <a:ext uri="{FF2B5EF4-FFF2-40B4-BE49-F238E27FC236}">
              <a16:creationId xmlns:a16="http://schemas.microsoft.com/office/drawing/2014/main" id="{A43415A3-4D02-4FD5-B3AC-8E4941B7205A}"/>
            </a:ext>
          </a:extLst>
        </xdr:cNvPr>
        <xdr:cNvSpPr/>
      </xdr:nvSpPr>
      <xdr:spPr>
        <a:xfrm>
          <a:off x="781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152400</xdr:rowOff>
    </xdr:from>
    <xdr:to>
      <xdr:col>45</xdr:col>
      <xdr:colOff>177800</xdr:colOff>
      <xdr:row>82</xdr:row>
      <xdr:rowOff>88900</xdr:rowOff>
    </xdr:to>
    <xdr:cxnSp macro="">
      <xdr:nvCxnSpPr>
        <xdr:cNvPr id="343" name="直線コネクタ 342">
          <a:extLst>
            <a:ext uri="{FF2B5EF4-FFF2-40B4-BE49-F238E27FC236}">
              <a16:creationId xmlns:a16="http://schemas.microsoft.com/office/drawing/2014/main" id="{18710936-373D-4F96-8A17-7B1DFC702FA2}"/>
            </a:ext>
          </a:extLst>
        </xdr:cNvPr>
        <xdr:cNvCxnSpPr/>
      </xdr:nvCxnSpPr>
      <xdr:spPr>
        <a:xfrm>
          <a:off x="7861300" y="138684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16527</xdr:rowOff>
    </xdr:from>
    <xdr:ext cx="469744" cy="259045"/>
    <xdr:sp macro="" textlink="">
      <xdr:nvSpPr>
        <xdr:cNvPr id="344" name="n_1aveValue【福祉施設】&#10;一人当たり面積">
          <a:extLst>
            <a:ext uri="{FF2B5EF4-FFF2-40B4-BE49-F238E27FC236}">
              <a16:creationId xmlns:a16="http://schemas.microsoft.com/office/drawing/2014/main" id="{D52D5E1A-7421-4A00-A964-D599357E42E7}"/>
            </a:ext>
          </a:extLst>
        </xdr:cNvPr>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45" name="n_2aveValue【福祉施設】&#10;一人当たり面積">
          <a:extLst>
            <a:ext uri="{FF2B5EF4-FFF2-40B4-BE49-F238E27FC236}">
              <a16:creationId xmlns:a16="http://schemas.microsoft.com/office/drawing/2014/main" id="{3F142E30-79FA-4ED8-84BC-19E0633AF6F4}"/>
            </a:ext>
          </a:extLst>
        </xdr:cNvPr>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29227</xdr:rowOff>
    </xdr:from>
    <xdr:ext cx="469744" cy="259045"/>
    <xdr:sp macro="" textlink="">
      <xdr:nvSpPr>
        <xdr:cNvPr id="346" name="n_3aveValue【福祉施設】&#10;一人当たり面積">
          <a:extLst>
            <a:ext uri="{FF2B5EF4-FFF2-40B4-BE49-F238E27FC236}">
              <a16:creationId xmlns:a16="http://schemas.microsoft.com/office/drawing/2014/main" id="{D507621A-5877-4F39-8CB3-4C2EBD4B1FF4}"/>
            </a:ext>
          </a:extLst>
        </xdr:cNvPr>
        <xdr:cNvSpPr txBox="1"/>
      </xdr:nvSpPr>
      <xdr:spPr>
        <a:xfrm>
          <a:off x="7626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118127</xdr:rowOff>
    </xdr:from>
    <xdr:ext cx="469744" cy="259045"/>
    <xdr:sp macro="" textlink="">
      <xdr:nvSpPr>
        <xdr:cNvPr id="347" name="n_1mainValue【福祉施設】&#10;一人当たり面積">
          <a:extLst>
            <a:ext uri="{FF2B5EF4-FFF2-40B4-BE49-F238E27FC236}">
              <a16:creationId xmlns:a16="http://schemas.microsoft.com/office/drawing/2014/main" id="{174C14F1-B043-4461-8C7D-37DEBC09A8F8}"/>
            </a:ext>
          </a:extLst>
        </xdr:cNvPr>
        <xdr:cNvSpPr txBox="1"/>
      </xdr:nvSpPr>
      <xdr:spPr>
        <a:xfrm>
          <a:off x="9391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156227</xdr:rowOff>
    </xdr:from>
    <xdr:ext cx="469744" cy="259045"/>
    <xdr:sp macro="" textlink="">
      <xdr:nvSpPr>
        <xdr:cNvPr id="348" name="n_2mainValue【福祉施設】&#10;一人当たり面積">
          <a:extLst>
            <a:ext uri="{FF2B5EF4-FFF2-40B4-BE49-F238E27FC236}">
              <a16:creationId xmlns:a16="http://schemas.microsoft.com/office/drawing/2014/main" id="{37767156-21CC-491F-AA01-3D9775D83F78}"/>
            </a:ext>
          </a:extLst>
        </xdr:cNvPr>
        <xdr:cNvSpPr txBox="1"/>
      </xdr:nvSpPr>
      <xdr:spPr>
        <a:xfrm>
          <a:off x="8515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48277</xdr:rowOff>
    </xdr:from>
    <xdr:ext cx="469744" cy="259045"/>
    <xdr:sp macro="" textlink="">
      <xdr:nvSpPr>
        <xdr:cNvPr id="349" name="n_3mainValue【福祉施設】&#10;一人当たり面積">
          <a:extLst>
            <a:ext uri="{FF2B5EF4-FFF2-40B4-BE49-F238E27FC236}">
              <a16:creationId xmlns:a16="http://schemas.microsoft.com/office/drawing/2014/main" id="{E03CD7EA-EF15-4F7D-A2F7-81D4D2DA7CEC}"/>
            </a:ext>
          </a:extLst>
        </xdr:cNvPr>
        <xdr:cNvSpPr txBox="1"/>
      </xdr:nvSpPr>
      <xdr:spPr>
        <a:xfrm>
          <a:off x="7626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661D15F4-D406-453E-B17B-5FD986F4010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182EA4D8-CD01-409D-B3A1-44389EDFAA4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73463B76-3456-4F8F-8919-48B6623A03C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C051F837-7B82-4F4E-8370-2AA0F8558B7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E9B4C5E7-0A8D-4186-B3F6-142060507C5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308A427B-24F9-4E0F-9114-1C369964A4B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C101580D-F501-4450-A4C1-96330FF0383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FF75C20D-A57C-48FF-B596-79E41C3D044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6EAA5185-19A3-4486-B00A-A779DFC7DB4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9EEB99F3-FE2D-4871-BB8B-0AA9D5B06BE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a:extLst>
            <a:ext uri="{FF2B5EF4-FFF2-40B4-BE49-F238E27FC236}">
              <a16:creationId xmlns:a16="http://schemas.microsoft.com/office/drawing/2014/main" id="{2A5770C1-0F7B-4E0F-89AA-414E376544B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a:extLst>
            <a:ext uri="{FF2B5EF4-FFF2-40B4-BE49-F238E27FC236}">
              <a16:creationId xmlns:a16="http://schemas.microsoft.com/office/drawing/2014/main" id="{4645F412-476F-4852-8CB4-BE8F80386298}"/>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a:extLst>
            <a:ext uri="{FF2B5EF4-FFF2-40B4-BE49-F238E27FC236}">
              <a16:creationId xmlns:a16="http://schemas.microsoft.com/office/drawing/2014/main" id="{D342DF9F-173A-4C46-9292-FD5A6EADDC9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a:extLst>
            <a:ext uri="{FF2B5EF4-FFF2-40B4-BE49-F238E27FC236}">
              <a16:creationId xmlns:a16="http://schemas.microsoft.com/office/drawing/2014/main" id="{054F2BC3-EF9C-4BB1-BF13-3DD84FF8DFE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a:extLst>
            <a:ext uri="{FF2B5EF4-FFF2-40B4-BE49-F238E27FC236}">
              <a16:creationId xmlns:a16="http://schemas.microsoft.com/office/drawing/2014/main" id="{8E85F886-CFCC-4973-A317-AEF285DCBEC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a:extLst>
            <a:ext uri="{FF2B5EF4-FFF2-40B4-BE49-F238E27FC236}">
              <a16:creationId xmlns:a16="http://schemas.microsoft.com/office/drawing/2014/main" id="{DE2D085C-23CD-4388-B021-1DC1A497726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a:extLst>
            <a:ext uri="{FF2B5EF4-FFF2-40B4-BE49-F238E27FC236}">
              <a16:creationId xmlns:a16="http://schemas.microsoft.com/office/drawing/2014/main" id="{ABFEB90D-56A1-44F1-B399-5462C637461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a:extLst>
            <a:ext uri="{FF2B5EF4-FFF2-40B4-BE49-F238E27FC236}">
              <a16:creationId xmlns:a16="http://schemas.microsoft.com/office/drawing/2014/main" id="{D5EB6EA7-A694-41D5-A9D7-DFC6E326235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a:extLst>
            <a:ext uri="{FF2B5EF4-FFF2-40B4-BE49-F238E27FC236}">
              <a16:creationId xmlns:a16="http://schemas.microsoft.com/office/drawing/2014/main" id="{DD16783A-4F33-4249-9182-D71A62D539B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a:extLst>
            <a:ext uri="{FF2B5EF4-FFF2-40B4-BE49-F238E27FC236}">
              <a16:creationId xmlns:a16="http://schemas.microsoft.com/office/drawing/2014/main" id="{1A049C33-CD49-4B24-B2D6-B6DF4299E41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a:extLst>
            <a:ext uri="{FF2B5EF4-FFF2-40B4-BE49-F238E27FC236}">
              <a16:creationId xmlns:a16="http://schemas.microsoft.com/office/drawing/2014/main" id="{F3A9E5DC-A0FE-4C12-B2FE-6E288BB1B7D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a:extLst>
            <a:ext uri="{FF2B5EF4-FFF2-40B4-BE49-F238E27FC236}">
              <a16:creationId xmlns:a16="http://schemas.microsoft.com/office/drawing/2014/main" id="{48532639-9FD3-4664-8B6B-2182A1A1C216}"/>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B665086C-6F96-4A37-82C4-5DDAE855BD5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AED03DC3-A76D-4B68-AA83-D3999C7958A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a16="http://schemas.microsoft.com/office/drawing/2014/main" id="{A198BD7E-C568-49AF-9601-900C83C9189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a:extLst>
            <a:ext uri="{FF2B5EF4-FFF2-40B4-BE49-F238E27FC236}">
              <a16:creationId xmlns:a16="http://schemas.microsoft.com/office/drawing/2014/main" id="{FFA9A204-0544-4591-8CAB-A0CD14124966}"/>
            </a:ext>
          </a:extLst>
        </xdr:cNvPr>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a:extLst>
            <a:ext uri="{FF2B5EF4-FFF2-40B4-BE49-F238E27FC236}">
              <a16:creationId xmlns:a16="http://schemas.microsoft.com/office/drawing/2014/main" id="{0E8DB1B4-0A86-4733-B677-A8BE2E88FBA9}"/>
            </a:ext>
          </a:extLst>
        </xdr:cNvPr>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a:extLst>
            <a:ext uri="{FF2B5EF4-FFF2-40B4-BE49-F238E27FC236}">
              <a16:creationId xmlns:a16="http://schemas.microsoft.com/office/drawing/2014/main" id="{5F8C5049-7C60-4CE0-94EB-2EACBBE3E84D}"/>
            </a:ext>
          </a:extLst>
        </xdr:cNvPr>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a:extLst>
            <a:ext uri="{FF2B5EF4-FFF2-40B4-BE49-F238E27FC236}">
              <a16:creationId xmlns:a16="http://schemas.microsoft.com/office/drawing/2014/main" id="{467DC871-5608-4226-BD58-F4938EA3E5F3}"/>
            </a:ext>
          </a:extLst>
        </xdr:cNvPr>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a:extLst>
            <a:ext uri="{FF2B5EF4-FFF2-40B4-BE49-F238E27FC236}">
              <a16:creationId xmlns:a16="http://schemas.microsoft.com/office/drawing/2014/main" id="{D076CA62-9052-4072-BDB6-B492C5433D24}"/>
            </a:ext>
          </a:extLst>
        </xdr:cNvPr>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7456</xdr:rowOff>
    </xdr:from>
    <xdr:ext cx="405111" cy="259045"/>
    <xdr:sp macro="" textlink="">
      <xdr:nvSpPr>
        <xdr:cNvPr id="380" name="【市民会館】&#10;有形固定資産減価償却率平均値テキスト">
          <a:extLst>
            <a:ext uri="{FF2B5EF4-FFF2-40B4-BE49-F238E27FC236}">
              <a16:creationId xmlns:a16="http://schemas.microsoft.com/office/drawing/2014/main" id="{2CF60AFE-3D70-4C39-9EBC-B509EB1402CD}"/>
            </a:ext>
          </a:extLst>
        </xdr:cNvPr>
        <xdr:cNvSpPr txBox="1"/>
      </xdr:nvSpPr>
      <xdr:spPr>
        <a:xfrm>
          <a:off x="4673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a:extLst>
            <a:ext uri="{FF2B5EF4-FFF2-40B4-BE49-F238E27FC236}">
              <a16:creationId xmlns:a16="http://schemas.microsoft.com/office/drawing/2014/main" id="{24C14987-ED08-4606-8BF9-811AFC40613D}"/>
            </a:ext>
          </a:extLst>
        </xdr:cNvPr>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a:extLst>
            <a:ext uri="{FF2B5EF4-FFF2-40B4-BE49-F238E27FC236}">
              <a16:creationId xmlns:a16="http://schemas.microsoft.com/office/drawing/2014/main" id="{C6540B77-0F42-4C95-A541-533F0D9787AD}"/>
            </a:ext>
          </a:extLst>
        </xdr:cNvPr>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a:extLst>
            <a:ext uri="{FF2B5EF4-FFF2-40B4-BE49-F238E27FC236}">
              <a16:creationId xmlns:a16="http://schemas.microsoft.com/office/drawing/2014/main" id="{09E79C1C-272C-4A89-B842-ACC6FD0638A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384" name="フローチャート: 判断 383">
          <a:extLst>
            <a:ext uri="{FF2B5EF4-FFF2-40B4-BE49-F238E27FC236}">
              <a16:creationId xmlns:a16="http://schemas.microsoft.com/office/drawing/2014/main" id="{20CF02E0-DC7E-45D2-81CF-E57316F2704A}"/>
            </a:ext>
          </a:extLst>
        </xdr:cNvPr>
        <xdr:cNvSpPr/>
      </xdr:nvSpPr>
      <xdr:spPr>
        <a:xfrm>
          <a:off x="1968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C4A900B0-F037-43A1-8D7F-B8C84B815A1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37A0F6F0-98DA-4E43-807E-D1F1486B045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A609F79B-DF5D-4694-9E9F-48881A82A42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6EDA1AB-F794-4665-AA4E-AB040FB5D57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743EA002-3B39-4F57-A621-1353B066A90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90" name="楕円 389">
          <a:extLst>
            <a:ext uri="{FF2B5EF4-FFF2-40B4-BE49-F238E27FC236}">
              <a16:creationId xmlns:a16="http://schemas.microsoft.com/office/drawing/2014/main" id="{7EE6CCA6-FC0E-4C29-83DF-0CDC3F615D48}"/>
            </a:ext>
          </a:extLst>
        </xdr:cNvPr>
        <xdr:cNvSpPr/>
      </xdr:nvSpPr>
      <xdr:spPr>
        <a:xfrm>
          <a:off x="45847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59345</xdr:rowOff>
    </xdr:from>
    <xdr:ext cx="405111" cy="259045"/>
    <xdr:sp macro="" textlink="">
      <xdr:nvSpPr>
        <xdr:cNvPr id="391" name="【市民会館】&#10;有形固定資産減価償却率該当値テキスト">
          <a:extLst>
            <a:ext uri="{FF2B5EF4-FFF2-40B4-BE49-F238E27FC236}">
              <a16:creationId xmlns:a16="http://schemas.microsoft.com/office/drawing/2014/main" id="{A6CB6116-344B-4FF0-A886-B04225C292B2}"/>
            </a:ext>
          </a:extLst>
        </xdr:cNvPr>
        <xdr:cNvSpPr txBox="1"/>
      </xdr:nvSpPr>
      <xdr:spPr>
        <a:xfrm>
          <a:off x="4673600"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392" name="楕円 391">
          <a:extLst>
            <a:ext uri="{FF2B5EF4-FFF2-40B4-BE49-F238E27FC236}">
              <a16:creationId xmlns:a16="http://schemas.microsoft.com/office/drawing/2014/main" id="{88C4B1A5-2DD3-4FFD-AEDE-B951E569B195}"/>
            </a:ext>
          </a:extLst>
        </xdr:cNvPr>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131718</xdr:rowOff>
    </xdr:from>
    <xdr:to>
      <xdr:col>24</xdr:col>
      <xdr:colOff>63500</xdr:colOff>
      <xdr:row>104</xdr:row>
      <xdr:rowOff>167639</xdr:rowOff>
    </xdr:to>
    <xdr:cxnSp macro="">
      <xdr:nvCxnSpPr>
        <xdr:cNvPr id="393" name="直線コネクタ 392">
          <a:extLst>
            <a:ext uri="{FF2B5EF4-FFF2-40B4-BE49-F238E27FC236}">
              <a16:creationId xmlns:a16="http://schemas.microsoft.com/office/drawing/2014/main" id="{96110A9B-AAC3-4DF8-9F47-6B6FB331D978}"/>
            </a:ext>
          </a:extLst>
        </xdr:cNvPr>
        <xdr:cNvCxnSpPr/>
      </xdr:nvCxnSpPr>
      <xdr:spPr>
        <a:xfrm flipV="1">
          <a:off x="3797300" y="179625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152763</xdr:rowOff>
    </xdr:from>
    <xdr:to>
      <xdr:col>15</xdr:col>
      <xdr:colOff>101600</xdr:colOff>
      <xdr:row>105</xdr:row>
      <xdr:rowOff>82913</xdr:rowOff>
    </xdr:to>
    <xdr:sp macro="" textlink="">
      <xdr:nvSpPr>
        <xdr:cNvPr id="394" name="楕円 393">
          <a:extLst>
            <a:ext uri="{FF2B5EF4-FFF2-40B4-BE49-F238E27FC236}">
              <a16:creationId xmlns:a16="http://schemas.microsoft.com/office/drawing/2014/main" id="{FAD69ADF-3500-4177-938D-F5C954C52EF6}"/>
            </a:ext>
          </a:extLst>
        </xdr:cNvPr>
        <xdr:cNvSpPr/>
      </xdr:nvSpPr>
      <xdr:spPr>
        <a:xfrm>
          <a:off x="2857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105</xdr:row>
      <xdr:rowOff>32113</xdr:rowOff>
    </xdr:to>
    <xdr:cxnSp macro="">
      <xdr:nvCxnSpPr>
        <xdr:cNvPr id="395" name="直線コネクタ 394">
          <a:extLst>
            <a:ext uri="{FF2B5EF4-FFF2-40B4-BE49-F238E27FC236}">
              <a16:creationId xmlns:a16="http://schemas.microsoft.com/office/drawing/2014/main" id="{EDE0AD88-421C-451C-B261-2FC30FB061D1}"/>
            </a:ext>
          </a:extLst>
        </xdr:cNvPr>
        <xdr:cNvCxnSpPr/>
      </xdr:nvCxnSpPr>
      <xdr:spPr>
        <a:xfrm flipV="1">
          <a:off x="2908300" y="179984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147864</xdr:rowOff>
    </xdr:from>
    <xdr:to>
      <xdr:col>10</xdr:col>
      <xdr:colOff>165100</xdr:colOff>
      <xdr:row>103</xdr:row>
      <xdr:rowOff>78014</xdr:rowOff>
    </xdr:to>
    <xdr:sp macro="" textlink="">
      <xdr:nvSpPr>
        <xdr:cNvPr id="396" name="楕円 395">
          <a:extLst>
            <a:ext uri="{FF2B5EF4-FFF2-40B4-BE49-F238E27FC236}">
              <a16:creationId xmlns:a16="http://schemas.microsoft.com/office/drawing/2014/main" id="{96030B24-E986-4E4C-98D6-D156BD60DD09}"/>
            </a:ext>
          </a:extLst>
        </xdr:cNvPr>
        <xdr:cNvSpPr/>
      </xdr:nvSpPr>
      <xdr:spPr>
        <a:xfrm>
          <a:off x="1968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27214</xdr:rowOff>
    </xdr:from>
    <xdr:to>
      <xdr:col>15</xdr:col>
      <xdr:colOff>50800</xdr:colOff>
      <xdr:row>105</xdr:row>
      <xdr:rowOff>32113</xdr:rowOff>
    </xdr:to>
    <xdr:cxnSp macro="">
      <xdr:nvCxnSpPr>
        <xdr:cNvPr id="397" name="直線コネクタ 396">
          <a:extLst>
            <a:ext uri="{FF2B5EF4-FFF2-40B4-BE49-F238E27FC236}">
              <a16:creationId xmlns:a16="http://schemas.microsoft.com/office/drawing/2014/main" id="{6F851803-8FDE-45D3-8BE0-400D26BB4A62}"/>
            </a:ext>
          </a:extLst>
        </xdr:cNvPr>
        <xdr:cNvCxnSpPr/>
      </xdr:nvCxnSpPr>
      <xdr:spPr>
        <a:xfrm>
          <a:off x="2019300" y="17686564"/>
          <a:ext cx="889000" cy="34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114135</xdr:rowOff>
    </xdr:from>
    <xdr:ext cx="405111" cy="259045"/>
    <xdr:sp macro="" textlink="">
      <xdr:nvSpPr>
        <xdr:cNvPr id="398" name="n_1aveValue【市民会館】&#10;有形固定資産減価償却率">
          <a:extLst>
            <a:ext uri="{FF2B5EF4-FFF2-40B4-BE49-F238E27FC236}">
              <a16:creationId xmlns:a16="http://schemas.microsoft.com/office/drawing/2014/main" id="{07DA5C35-C05C-41A0-9A63-5158EDFF912D}"/>
            </a:ext>
          </a:extLst>
        </xdr:cNvPr>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99" name="n_2aveValue【市民会館】&#10;有形固定資産減価償却率">
          <a:extLst>
            <a:ext uri="{FF2B5EF4-FFF2-40B4-BE49-F238E27FC236}">
              <a16:creationId xmlns:a16="http://schemas.microsoft.com/office/drawing/2014/main" id="{15329669-0695-454E-8D94-44A5C2BF54A9}"/>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64243</xdr:rowOff>
    </xdr:from>
    <xdr:ext cx="405111" cy="259045"/>
    <xdr:sp macro="" textlink="">
      <xdr:nvSpPr>
        <xdr:cNvPr id="400" name="n_3aveValue【市民会館】&#10;有形固定資産減価償却率">
          <a:extLst>
            <a:ext uri="{FF2B5EF4-FFF2-40B4-BE49-F238E27FC236}">
              <a16:creationId xmlns:a16="http://schemas.microsoft.com/office/drawing/2014/main" id="{24C4BF72-908D-4F27-8BD6-5311FEE2A36E}"/>
            </a:ext>
          </a:extLst>
        </xdr:cNvPr>
        <xdr:cNvSpPr txBox="1"/>
      </xdr:nvSpPr>
      <xdr:spPr>
        <a:xfrm>
          <a:off x="1816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401" name="n_1mainValue【市民会館】&#10;有形固定資産減価償却率">
          <a:extLst>
            <a:ext uri="{FF2B5EF4-FFF2-40B4-BE49-F238E27FC236}">
              <a16:creationId xmlns:a16="http://schemas.microsoft.com/office/drawing/2014/main" id="{3E4C6C77-9366-4458-B426-DC05F0959109}"/>
            </a:ext>
          </a:extLst>
        </xdr:cNvPr>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74040</xdr:rowOff>
    </xdr:from>
    <xdr:ext cx="405111" cy="259045"/>
    <xdr:sp macro="" textlink="">
      <xdr:nvSpPr>
        <xdr:cNvPr id="402" name="n_2mainValue【市民会館】&#10;有形固定資産減価償却率">
          <a:extLst>
            <a:ext uri="{FF2B5EF4-FFF2-40B4-BE49-F238E27FC236}">
              <a16:creationId xmlns:a16="http://schemas.microsoft.com/office/drawing/2014/main" id="{CDC6E044-CF7C-4999-B53F-25AAE29182E2}"/>
            </a:ext>
          </a:extLst>
        </xdr:cNvPr>
        <xdr:cNvSpPr txBox="1"/>
      </xdr:nvSpPr>
      <xdr:spPr>
        <a:xfrm>
          <a:off x="2705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94541</xdr:rowOff>
    </xdr:from>
    <xdr:ext cx="405111" cy="259045"/>
    <xdr:sp macro="" textlink="">
      <xdr:nvSpPr>
        <xdr:cNvPr id="403" name="n_3mainValue【市民会館】&#10;有形固定資産減価償却率">
          <a:extLst>
            <a:ext uri="{FF2B5EF4-FFF2-40B4-BE49-F238E27FC236}">
              <a16:creationId xmlns:a16="http://schemas.microsoft.com/office/drawing/2014/main" id="{330E27DB-0A3B-4417-AEF9-C8058FCD797E}"/>
            </a:ext>
          </a:extLst>
        </xdr:cNvPr>
        <xdr:cNvSpPr txBox="1"/>
      </xdr:nvSpPr>
      <xdr:spPr>
        <a:xfrm>
          <a:off x="1816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a:extLst>
            <a:ext uri="{FF2B5EF4-FFF2-40B4-BE49-F238E27FC236}">
              <a16:creationId xmlns:a16="http://schemas.microsoft.com/office/drawing/2014/main" id="{17BB736F-BD85-411E-AB85-3AB2E75403E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a:extLst>
            <a:ext uri="{FF2B5EF4-FFF2-40B4-BE49-F238E27FC236}">
              <a16:creationId xmlns:a16="http://schemas.microsoft.com/office/drawing/2014/main" id="{501D7E6C-028B-494C-8358-2432100AAC5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a:extLst>
            <a:ext uri="{FF2B5EF4-FFF2-40B4-BE49-F238E27FC236}">
              <a16:creationId xmlns:a16="http://schemas.microsoft.com/office/drawing/2014/main" id="{43869574-6A12-48DA-9051-43FC30FC10B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a:extLst>
            <a:ext uri="{FF2B5EF4-FFF2-40B4-BE49-F238E27FC236}">
              <a16:creationId xmlns:a16="http://schemas.microsoft.com/office/drawing/2014/main" id="{68A40D2F-7CB7-4B65-8E00-173579B7D68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a:extLst>
            <a:ext uri="{FF2B5EF4-FFF2-40B4-BE49-F238E27FC236}">
              <a16:creationId xmlns:a16="http://schemas.microsoft.com/office/drawing/2014/main" id="{E8334E0C-8E4B-42E3-A826-4A4D4C855D3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a:extLst>
            <a:ext uri="{FF2B5EF4-FFF2-40B4-BE49-F238E27FC236}">
              <a16:creationId xmlns:a16="http://schemas.microsoft.com/office/drawing/2014/main" id="{810D8DF8-A20E-4F73-8E78-BC084D44C0B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a:extLst>
            <a:ext uri="{FF2B5EF4-FFF2-40B4-BE49-F238E27FC236}">
              <a16:creationId xmlns:a16="http://schemas.microsoft.com/office/drawing/2014/main" id="{571C77B1-DCCB-4D06-AD5E-2E33EE6DE34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a:extLst>
            <a:ext uri="{FF2B5EF4-FFF2-40B4-BE49-F238E27FC236}">
              <a16:creationId xmlns:a16="http://schemas.microsoft.com/office/drawing/2014/main" id="{83C06E61-81AD-4220-A8BC-53CBA72A653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a:extLst>
            <a:ext uri="{FF2B5EF4-FFF2-40B4-BE49-F238E27FC236}">
              <a16:creationId xmlns:a16="http://schemas.microsoft.com/office/drawing/2014/main" id="{1630C777-5A7A-471E-8D2B-4B117B255E5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a:extLst>
            <a:ext uri="{FF2B5EF4-FFF2-40B4-BE49-F238E27FC236}">
              <a16:creationId xmlns:a16="http://schemas.microsoft.com/office/drawing/2014/main" id="{AA7150F8-1544-4A65-BB45-9294D871E69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a:extLst>
            <a:ext uri="{FF2B5EF4-FFF2-40B4-BE49-F238E27FC236}">
              <a16:creationId xmlns:a16="http://schemas.microsoft.com/office/drawing/2014/main" id="{C951765F-0D6A-485D-B6CE-532ADA59313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a:extLst>
            <a:ext uri="{FF2B5EF4-FFF2-40B4-BE49-F238E27FC236}">
              <a16:creationId xmlns:a16="http://schemas.microsoft.com/office/drawing/2014/main" id="{6E2F283A-337D-472F-AE55-EE45169420DC}"/>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a:extLst>
            <a:ext uri="{FF2B5EF4-FFF2-40B4-BE49-F238E27FC236}">
              <a16:creationId xmlns:a16="http://schemas.microsoft.com/office/drawing/2014/main" id="{7295D63D-2CBB-4DAF-9054-F8B6C8CE96E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a:extLst>
            <a:ext uri="{FF2B5EF4-FFF2-40B4-BE49-F238E27FC236}">
              <a16:creationId xmlns:a16="http://schemas.microsoft.com/office/drawing/2014/main" id="{65363FCE-DB2C-419D-811A-0A82D024A0B5}"/>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a:extLst>
            <a:ext uri="{FF2B5EF4-FFF2-40B4-BE49-F238E27FC236}">
              <a16:creationId xmlns:a16="http://schemas.microsoft.com/office/drawing/2014/main" id="{1E50881B-9232-4E37-A205-C125828156F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a:extLst>
            <a:ext uri="{FF2B5EF4-FFF2-40B4-BE49-F238E27FC236}">
              <a16:creationId xmlns:a16="http://schemas.microsoft.com/office/drawing/2014/main" id="{58002916-1C1B-42D1-B80B-73615B2D743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a:extLst>
            <a:ext uri="{FF2B5EF4-FFF2-40B4-BE49-F238E27FC236}">
              <a16:creationId xmlns:a16="http://schemas.microsoft.com/office/drawing/2014/main" id="{940FC563-C8E0-40C8-94B7-A97B50DA6B8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a:extLst>
            <a:ext uri="{FF2B5EF4-FFF2-40B4-BE49-F238E27FC236}">
              <a16:creationId xmlns:a16="http://schemas.microsoft.com/office/drawing/2014/main" id="{EE8BB8EB-69C7-4ABE-83D4-479E19521D37}"/>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01C0D183-C74A-4C8D-AC76-976B102697D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71BC6CF4-8AE5-4635-B81D-DF406AC9C44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74772FBA-35DD-472F-B47F-5B173A5FF1F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a:extLst>
            <a:ext uri="{FF2B5EF4-FFF2-40B4-BE49-F238E27FC236}">
              <a16:creationId xmlns:a16="http://schemas.microsoft.com/office/drawing/2014/main" id="{D7DF9E73-5CC9-400C-AB6D-3C5C227AFB1B}"/>
            </a:ext>
          </a:extLst>
        </xdr:cNvPr>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a:extLst>
            <a:ext uri="{FF2B5EF4-FFF2-40B4-BE49-F238E27FC236}">
              <a16:creationId xmlns:a16="http://schemas.microsoft.com/office/drawing/2014/main" id="{44A31462-C8B5-467D-9416-A8C6A673DCE8}"/>
            </a:ext>
          </a:extLst>
        </xdr:cNvPr>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a:extLst>
            <a:ext uri="{FF2B5EF4-FFF2-40B4-BE49-F238E27FC236}">
              <a16:creationId xmlns:a16="http://schemas.microsoft.com/office/drawing/2014/main" id="{1EF169A4-FE6C-4A7E-9DD8-4A017CDBAF6E}"/>
            </a:ext>
          </a:extLst>
        </xdr:cNvPr>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a:extLst>
            <a:ext uri="{FF2B5EF4-FFF2-40B4-BE49-F238E27FC236}">
              <a16:creationId xmlns:a16="http://schemas.microsoft.com/office/drawing/2014/main" id="{63D15BA9-A1A6-43C5-A4FE-3CAD548ADEEC}"/>
            </a:ext>
          </a:extLst>
        </xdr:cNvPr>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a:extLst>
            <a:ext uri="{FF2B5EF4-FFF2-40B4-BE49-F238E27FC236}">
              <a16:creationId xmlns:a16="http://schemas.microsoft.com/office/drawing/2014/main" id="{D354070F-C4FF-4042-9B47-18126538D072}"/>
            </a:ext>
          </a:extLst>
        </xdr:cNvPr>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430" name="【市民会館】&#10;一人当たり面積平均値テキスト">
          <a:extLst>
            <a:ext uri="{FF2B5EF4-FFF2-40B4-BE49-F238E27FC236}">
              <a16:creationId xmlns:a16="http://schemas.microsoft.com/office/drawing/2014/main" id="{6389AB1D-9374-4EC4-B7E1-E98E12BE9E24}"/>
            </a:ext>
          </a:extLst>
        </xdr:cNvPr>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a:extLst>
            <a:ext uri="{FF2B5EF4-FFF2-40B4-BE49-F238E27FC236}">
              <a16:creationId xmlns:a16="http://schemas.microsoft.com/office/drawing/2014/main" id="{48F2530E-729A-4438-A83A-4CF528C431CC}"/>
            </a:ext>
          </a:extLst>
        </xdr:cNvPr>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a:extLst>
            <a:ext uri="{FF2B5EF4-FFF2-40B4-BE49-F238E27FC236}">
              <a16:creationId xmlns:a16="http://schemas.microsoft.com/office/drawing/2014/main" id="{3D6DA37B-E9F7-4387-B931-09C910BE5681}"/>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a:extLst>
            <a:ext uri="{FF2B5EF4-FFF2-40B4-BE49-F238E27FC236}">
              <a16:creationId xmlns:a16="http://schemas.microsoft.com/office/drawing/2014/main" id="{A9287DB7-0A4E-4F67-B424-DFFBFAFE8172}"/>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144272</xdr:rowOff>
    </xdr:from>
    <xdr:to>
      <xdr:col>41</xdr:col>
      <xdr:colOff>101600</xdr:colOff>
      <xdr:row>105</xdr:row>
      <xdr:rowOff>74422</xdr:rowOff>
    </xdr:to>
    <xdr:sp macro="" textlink="">
      <xdr:nvSpPr>
        <xdr:cNvPr id="434" name="フローチャート: 判断 433">
          <a:extLst>
            <a:ext uri="{FF2B5EF4-FFF2-40B4-BE49-F238E27FC236}">
              <a16:creationId xmlns:a16="http://schemas.microsoft.com/office/drawing/2014/main" id="{9F861C95-9837-4424-AD9B-F5BE63DE63BF}"/>
            </a:ext>
          </a:extLst>
        </xdr:cNvPr>
        <xdr:cNvSpPr/>
      </xdr:nvSpPr>
      <xdr:spPr>
        <a:xfrm>
          <a:off x="7810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FCC752D1-1B54-4935-8678-017E23460FE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75A9836F-F8CB-4D82-8F5C-1922AC2B256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37673253-733C-4E2E-8AAE-BE521447F8F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FE5C4335-DA46-4232-9013-605971D6D39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494B64A6-193E-4E3F-A45C-AF311873648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114554</xdr:rowOff>
    </xdr:from>
    <xdr:to>
      <xdr:col>55</xdr:col>
      <xdr:colOff>50800</xdr:colOff>
      <xdr:row>104</xdr:row>
      <xdr:rowOff>44704</xdr:rowOff>
    </xdr:to>
    <xdr:sp macro="" textlink="">
      <xdr:nvSpPr>
        <xdr:cNvPr id="440" name="楕円 439">
          <a:extLst>
            <a:ext uri="{FF2B5EF4-FFF2-40B4-BE49-F238E27FC236}">
              <a16:creationId xmlns:a16="http://schemas.microsoft.com/office/drawing/2014/main" id="{F9FE4183-7DB7-4105-B133-01645EC311A5}"/>
            </a:ext>
          </a:extLst>
        </xdr:cNvPr>
        <xdr:cNvSpPr/>
      </xdr:nvSpPr>
      <xdr:spPr>
        <a:xfrm>
          <a:off x="104267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137431</xdr:rowOff>
    </xdr:from>
    <xdr:ext cx="469744" cy="259045"/>
    <xdr:sp macro="" textlink="">
      <xdr:nvSpPr>
        <xdr:cNvPr id="441" name="【市民会館】&#10;一人当たり面積該当値テキスト">
          <a:extLst>
            <a:ext uri="{FF2B5EF4-FFF2-40B4-BE49-F238E27FC236}">
              <a16:creationId xmlns:a16="http://schemas.microsoft.com/office/drawing/2014/main" id="{1C8F8890-2F43-42C9-9B65-042A59032780}"/>
            </a:ext>
          </a:extLst>
        </xdr:cNvPr>
        <xdr:cNvSpPr txBox="1"/>
      </xdr:nvSpPr>
      <xdr:spPr>
        <a:xfrm>
          <a:off x="10515600" y="1762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105411</xdr:rowOff>
    </xdr:from>
    <xdr:to>
      <xdr:col>50</xdr:col>
      <xdr:colOff>165100</xdr:colOff>
      <xdr:row>104</xdr:row>
      <xdr:rowOff>35561</xdr:rowOff>
    </xdr:to>
    <xdr:sp macro="" textlink="">
      <xdr:nvSpPr>
        <xdr:cNvPr id="442" name="楕円 441">
          <a:extLst>
            <a:ext uri="{FF2B5EF4-FFF2-40B4-BE49-F238E27FC236}">
              <a16:creationId xmlns:a16="http://schemas.microsoft.com/office/drawing/2014/main" id="{66304A8A-0B76-4C16-94E4-23D4AE4365CA}"/>
            </a:ext>
          </a:extLst>
        </xdr:cNvPr>
        <xdr:cNvSpPr/>
      </xdr:nvSpPr>
      <xdr:spPr>
        <a:xfrm>
          <a:off x="9588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156211</xdr:rowOff>
    </xdr:from>
    <xdr:to>
      <xdr:col>55</xdr:col>
      <xdr:colOff>0</xdr:colOff>
      <xdr:row>103</xdr:row>
      <xdr:rowOff>165354</xdr:rowOff>
    </xdr:to>
    <xdr:cxnSp macro="">
      <xdr:nvCxnSpPr>
        <xdr:cNvPr id="443" name="直線コネクタ 442">
          <a:extLst>
            <a:ext uri="{FF2B5EF4-FFF2-40B4-BE49-F238E27FC236}">
              <a16:creationId xmlns:a16="http://schemas.microsoft.com/office/drawing/2014/main" id="{418D8B50-8CF9-44DD-9007-B7A7862357C1}"/>
            </a:ext>
          </a:extLst>
        </xdr:cNvPr>
        <xdr:cNvCxnSpPr/>
      </xdr:nvCxnSpPr>
      <xdr:spPr>
        <a:xfrm>
          <a:off x="9639300" y="178155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100837</xdr:rowOff>
    </xdr:from>
    <xdr:to>
      <xdr:col>46</xdr:col>
      <xdr:colOff>38100</xdr:colOff>
      <xdr:row>104</xdr:row>
      <xdr:rowOff>30987</xdr:rowOff>
    </xdr:to>
    <xdr:sp macro="" textlink="">
      <xdr:nvSpPr>
        <xdr:cNvPr id="444" name="楕円 443">
          <a:extLst>
            <a:ext uri="{FF2B5EF4-FFF2-40B4-BE49-F238E27FC236}">
              <a16:creationId xmlns:a16="http://schemas.microsoft.com/office/drawing/2014/main" id="{26CFF304-F284-47A7-9F5B-29A74270EC01}"/>
            </a:ext>
          </a:extLst>
        </xdr:cNvPr>
        <xdr:cNvSpPr/>
      </xdr:nvSpPr>
      <xdr:spPr>
        <a:xfrm>
          <a:off x="8699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151637</xdr:rowOff>
    </xdr:from>
    <xdr:to>
      <xdr:col>50</xdr:col>
      <xdr:colOff>114300</xdr:colOff>
      <xdr:row>103</xdr:row>
      <xdr:rowOff>156211</xdr:rowOff>
    </xdr:to>
    <xdr:cxnSp macro="">
      <xdr:nvCxnSpPr>
        <xdr:cNvPr id="445" name="直線コネクタ 444">
          <a:extLst>
            <a:ext uri="{FF2B5EF4-FFF2-40B4-BE49-F238E27FC236}">
              <a16:creationId xmlns:a16="http://schemas.microsoft.com/office/drawing/2014/main" id="{10FB36A8-6605-498A-94AC-D8336F018A7A}"/>
            </a:ext>
          </a:extLst>
        </xdr:cNvPr>
        <xdr:cNvCxnSpPr/>
      </xdr:nvCxnSpPr>
      <xdr:spPr>
        <a:xfrm>
          <a:off x="8750300" y="178109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91694</xdr:rowOff>
    </xdr:from>
    <xdr:to>
      <xdr:col>41</xdr:col>
      <xdr:colOff>101600</xdr:colOff>
      <xdr:row>104</xdr:row>
      <xdr:rowOff>21844</xdr:rowOff>
    </xdr:to>
    <xdr:sp macro="" textlink="">
      <xdr:nvSpPr>
        <xdr:cNvPr id="446" name="楕円 445">
          <a:extLst>
            <a:ext uri="{FF2B5EF4-FFF2-40B4-BE49-F238E27FC236}">
              <a16:creationId xmlns:a16="http://schemas.microsoft.com/office/drawing/2014/main" id="{0B3D56D7-197B-4B7D-82AD-6F88C43E0378}"/>
            </a:ext>
          </a:extLst>
        </xdr:cNvPr>
        <xdr:cNvSpPr/>
      </xdr:nvSpPr>
      <xdr:spPr>
        <a:xfrm>
          <a:off x="7810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142494</xdr:rowOff>
    </xdr:from>
    <xdr:to>
      <xdr:col>45</xdr:col>
      <xdr:colOff>177800</xdr:colOff>
      <xdr:row>103</xdr:row>
      <xdr:rowOff>151637</xdr:rowOff>
    </xdr:to>
    <xdr:cxnSp macro="">
      <xdr:nvCxnSpPr>
        <xdr:cNvPr id="447" name="直線コネクタ 446">
          <a:extLst>
            <a:ext uri="{FF2B5EF4-FFF2-40B4-BE49-F238E27FC236}">
              <a16:creationId xmlns:a16="http://schemas.microsoft.com/office/drawing/2014/main" id="{082ADD4A-A7A6-47DA-8D35-5B8A9D20EBEA}"/>
            </a:ext>
          </a:extLst>
        </xdr:cNvPr>
        <xdr:cNvCxnSpPr/>
      </xdr:nvCxnSpPr>
      <xdr:spPr>
        <a:xfrm>
          <a:off x="7861300" y="178018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48" name="n_1aveValue【市民会館】&#10;一人当たり面積">
          <a:extLst>
            <a:ext uri="{FF2B5EF4-FFF2-40B4-BE49-F238E27FC236}">
              <a16:creationId xmlns:a16="http://schemas.microsoft.com/office/drawing/2014/main" id="{F5D9580C-3C25-42E7-B9B2-698F03A9B997}"/>
            </a:ext>
          </a:extLst>
        </xdr:cNvPr>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49" name="n_2aveValue【市民会館】&#10;一人当たり面積">
          <a:extLst>
            <a:ext uri="{FF2B5EF4-FFF2-40B4-BE49-F238E27FC236}">
              <a16:creationId xmlns:a16="http://schemas.microsoft.com/office/drawing/2014/main" id="{9F25AE74-C0E6-4720-88F3-06B43B7E54CD}"/>
            </a:ext>
          </a:extLst>
        </xdr:cNvPr>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65549</xdr:rowOff>
    </xdr:from>
    <xdr:ext cx="469744" cy="259045"/>
    <xdr:sp macro="" textlink="">
      <xdr:nvSpPr>
        <xdr:cNvPr id="450" name="n_3aveValue【市民会館】&#10;一人当たり面積">
          <a:extLst>
            <a:ext uri="{FF2B5EF4-FFF2-40B4-BE49-F238E27FC236}">
              <a16:creationId xmlns:a16="http://schemas.microsoft.com/office/drawing/2014/main" id="{652D8B8A-DE8E-4E99-A472-4E26FFD750D1}"/>
            </a:ext>
          </a:extLst>
        </xdr:cNvPr>
        <xdr:cNvSpPr txBox="1"/>
      </xdr:nvSpPr>
      <xdr:spPr>
        <a:xfrm>
          <a:off x="76264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52088</xdr:rowOff>
    </xdr:from>
    <xdr:ext cx="469744" cy="259045"/>
    <xdr:sp macro="" textlink="">
      <xdr:nvSpPr>
        <xdr:cNvPr id="451" name="n_1mainValue【市民会館】&#10;一人当たり面積">
          <a:extLst>
            <a:ext uri="{FF2B5EF4-FFF2-40B4-BE49-F238E27FC236}">
              <a16:creationId xmlns:a16="http://schemas.microsoft.com/office/drawing/2014/main" id="{79EC45F6-7550-424A-ADF0-411413A6FCE3}"/>
            </a:ext>
          </a:extLst>
        </xdr:cNvPr>
        <xdr:cNvSpPr txBox="1"/>
      </xdr:nvSpPr>
      <xdr:spPr>
        <a:xfrm>
          <a:off x="93917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47514</xdr:rowOff>
    </xdr:from>
    <xdr:ext cx="469744" cy="259045"/>
    <xdr:sp macro="" textlink="">
      <xdr:nvSpPr>
        <xdr:cNvPr id="452" name="n_2mainValue【市民会館】&#10;一人当たり面積">
          <a:extLst>
            <a:ext uri="{FF2B5EF4-FFF2-40B4-BE49-F238E27FC236}">
              <a16:creationId xmlns:a16="http://schemas.microsoft.com/office/drawing/2014/main" id="{0DAA3EED-127D-432C-AF22-92C72C313AB7}"/>
            </a:ext>
          </a:extLst>
        </xdr:cNvPr>
        <xdr:cNvSpPr txBox="1"/>
      </xdr:nvSpPr>
      <xdr:spPr>
        <a:xfrm>
          <a:off x="8515427" y="1753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38371</xdr:rowOff>
    </xdr:from>
    <xdr:ext cx="469744" cy="259045"/>
    <xdr:sp macro="" textlink="">
      <xdr:nvSpPr>
        <xdr:cNvPr id="453" name="n_3mainValue【市民会館】&#10;一人当たり面積">
          <a:extLst>
            <a:ext uri="{FF2B5EF4-FFF2-40B4-BE49-F238E27FC236}">
              <a16:creationId xmlns:a16="http://schemas.microsoft.com/office/drawing/2014/main" id="{7BF1D32E-2AD3-4601-B169-850FBE23F296}"/>
            </a:ext>
          </a:extLst>
        </xdr:cNvPr>
        <xdr:cNvSpPr txBox="1"/>
      </xdr:nvSpPr>
      <xdr:spPr>
        <a:xfrm>
          <a:off x="7626427" y="1752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AA6B535C-F171-49E4-A1EE-E015316B75B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CD44DD23-1FA4-4E2D-B97C-77D61D13A7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F6DC3010-0598-4993-946B-F75142B33CC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C676B675-CFDF-4666-9DBC-DC231AF7C4F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26C53C22-072C-4B49-98D9-95FB1A2117B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20561B93-7A86-4106-A2A7-ED5E716CF09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9879EB9B-D6B3-4A7F-8B5B-15D578C391A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DAD16F70-E1CD-4741-8818-445502F55C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3D7E602B-FF14-4737-BDDB-F9781608FE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9991936D-431A-495A-BD8C-A9C36B376EC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a:extLst>
            <a:ext uri="{FF2B5EF4-FFF2-40B4-BE49-F238E27FC236}">
              <a16:creationId xmlns:a16="http://schemas.microsoft.com/office/drawing/2014/main" id="{CBF38976-8E90-464D-8268-5C8499E1892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a:extLst>
            <a:ext uri="{FF2B5EF4-FFF2-40B4-BE49-F238E27FC236}">
              <a16:creationId xmlns:a16="http://schemas.microsoft.com/office/drawing/2014/main" id="{6FF025FF-D310-40B6-BA1B-590B3682213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a:extLst>
            <a:ext uri="{FF2B5EF4-FFF2-40B4-BE49-F238E27FC236}">
              <a16:creationId xmlns:a16="http://schemas.microsoft.com/office/drawing/2014/main" id="{48033696-41FE-4C71-B590-1EC065FF9CD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a:extLst>
            <a:ext uri="{FF2B5EF4-FFF2-40B4-BE49-F238E27FC236}">
              <a16:creationId xmlns:a16="http://schemas.microsoft.com/office/drawing/2014/main" id="{D87F1894-AA1F-4523-B0F7-9AE76ED1931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a:extLst>
            <a:ext uri="{FF2B5EF4-FFF2-40B4-BE49-F238E27FC236}">
              <a16:creationId xmlns:a16="http://schemas.microsoft.com/office/drawing/2014/main" id="{105102E7-2F5E-4A1E-8D71-DB3F925278C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a:extLst>
            <a:ext uri="{FF2B5EF4-FFF2-40B4-BE49-F238E27FC236}">
              <a16:creationId xmlns:a16="http://schemas.microsoft.com/office/drawing/2014/main" id="{7FC0FE0E-6272-49E6-93FC-AB266BAC0F4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a:extLst>
            <a:ext uri="{FF2B5EF4-FFF2-40B4-BE49-F238E27FC236}">
              <a16:creationId xmlns:a16="http://schemas.microsoft.com/office/drawing/2014/main" id="{45D5D729-A45E-4214-9D7C-25367B57AE8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a:extLst>
            <a:ext uri="{FF2B5EF4-FFF2-40B4-BE49-F238E27FC236}">
              <a16:creationId xmlns:a16="http://schemas.microsoft.com/office/drawing/2014/main" id="{30E4EA47-F7B0-437F-B54F-25770FD1DDC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a:extLst>
            <a:ext uri="{FF2B5EF4-FFF2-40B4-BE49-F238E27FC236}">
              <a16:creationId xmlns:a16="http://schemas.microsoft.com/office/drawing/2014/main" id="{B82CE8BE-02BA-46E4-AD25-7045E99871A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a:extLst>
            <a:ext uri="{FF2B5EF4-FFF2-40B4-BE49-F238E27FC236}">
              <a16:creationId xmlns:a16="http://schemas.microsoft.com/office/drawing/2014/main" id="{CF9DAA6B-261C-4042-9D7F-68AB8A5BAD7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a:extLst>
            <a:ext uri="{FF2B5EF4-FFF2-40B4-BE49-F238E27FC236}">
              <a16:creationId xmlns:a16="http://schemas.microsoft.com/office/drawing/2014/main" id="{5FBD60BD-070B-4179-B81B-BAE9AFE56AD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95A0F876-F8C2-43B2-9115-E1FB338C61B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a:extLst>
            <a:ext uri="{FF2B5EF4-FFF2-40B4-BE49-F238E27FC236}">
              <a16:creationId xmlns:a16="http://schemas.microsoft.com/office/drawing/2014/main" id="{3AF4F808-599D-4E43-94EF-841165967F5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3115578F-39D7-4FBB-997E-F509B7F89CD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a:extLst>
            <a:ext uri="{FF2B5EF4-FFF2-40B4-BE49-F238E27FC236}">
              <a16:creationId xmlns:a16="http://schemas.microsoft.com/office/drawing/2014/main" id="{4188075D-CEB3-479B-ACCC-C5D23728A31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a:extLst>
            <a:ext uri="{FF2B5EF4-FFF2-40B4-BE49-F238E27FC236}">
              <a16:creationId xmlns:a16="http://schemas.microsoft.com/office/drawing/2014/main" id="{D090CACD-28A0-43E9-A408-D13CAF4CCD53}"/>
            </a:ext>
          </a:extLst>
        </xdr:cNvPr>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a:extLst>
            <a:ext uri="{FF2B5EF4-FFF2-40B4-BE49-F238E27FC236}">
              <a16:creationId xmlns:a16="http://schemas.microsoft.com/office/drawing/2014/main" id="{A9D7958C-660E-45F4-AF4B-DEE1A925736B}"/>
            </a:ext>
          </a:extLst>
        </xdr:cNvPr>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a:extLst>
            <a:ext uri="{FF2B5EF4-FFF2-40B4-BE49-F238E27FC236}">
              <a16:creationId xmlns:a16="http://schemas.microsoft.com/office/drawing/2014/main" id="{61F80E78-090A-4331-8E66-A4F33348FD2C}"/>
            </a:ext>
          </a:extLst>
        </xdr:cNvPr>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a:extLst>
            <a:ext uri="{FF2B5EF4-FFF2-40B4-BE49-F238E27FC236}">
              <a16:creationId xmlns:a16="http://schemas.microsoft.com/office/drawing/2014/main" id="{46866A3C-AD0F-4589-95FD-EF9AD8B465E7}"/>
            </a:ext>
          </a:extLst>
        </xdr:cNvPr>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a:extLst>
            <a:ext uri="{FF2B5EF4-FFF2-40B4-BE49-F238E27FC236}">
              <a16:creationId xmlns:a16="http://schemas.microsoft.com/office/drawing/2014/main" id="{FB81AF03-2083-4E8D-99F0-4D72E7B7A12D}"/>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58074</xdr:rowOff>
    </xdr:from>
    <xdr:ext cx="405111" cy="259045"/>
    <xdr:sp macro="" textlink="">
      <xdr:nvSpPr>
        <xdr:cNvPr id="484" name="【一般廃棄物処理施設】&#10;有形固定資産減価償却率平均値テキスト">
          <a:extLst>
            <a:ext uri="{FF2B5EF4-FFF2-40B4-BE49-F238E27FC236}">
              <a16:creationId xmlns:a16="http://schemas.microsoft.com/office/drawing/2014/main" id="{2E92937E-2377-41EA-9CFF-6F5746160BFB}"/>
            </a:ext>
          </a:extLst>
        </xdr:cNvPr>
        <xdr:cNvSpPr txBox="1"/>
      </xdr:nvSpPr>
      <xdr:spPr>
        <a:xfrm>
          <a:off x="16357600" y="6058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a:extLst>
            <a:ext uri="{FF2B5EF4-FFF2-40B4-BE49-F238E27FC236}">
              <a16:creationId xmlns:a16="http://schemas.microsoft.com/office/drawing/2014/main" id="{CA648BF2-98C2-41C9-B0AE-53F73C2E5DEB}"/>
            </a:ext>
          </a:extLst>
        </xdr:cNvPr>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a:extLst>
            <a:ext uri="{FF2B5EF4-FFF2-40B4-BE49-F238E27FC236}">
              <a16:creationId xmlns:a16="http://schemas.microsoft.com/office/drawing/2014/main" id="{FB0CC02E-390A-4019-B186-13406CEA2DDD}"/>
            </a:ext>
          </a:extLst>
        </xdr:cNvPr>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7" name="フローチャート: 判断 486">
          <a:extLst>
            <a:ext uri="{FF2B5EF4-FFF2-40B4-BE49-F238E27FC236}">
              <a16:creationId xmlns:a16="http://schemas.microsoft.com/office/drawing/2014/main" id="{CAB90CAE-5BBA-47DD-85BB-121FA4BABEF1}"/>
            </a:ext>
          </a:extLst>
        </xdr:cNvPr>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51526</xdr:rowOff>
    </xdr:from>
    <xdr:to>
      <xdr:col>72</xdr:col>
      <xdr:colOff>38100</xdr:colOff>
      <xdr:row>35</xdr:row>
      <xdr:rowOff>153126</xdr:rowOff>
    </xdr:to>
    <xdr:sp macro="" textlink="">
      <xdr:nvSpPr>
        <xdr:cNvPr id="488" name="フローチャート: 判断 487">
          <a:extLst>
            <a:ext uri="{FF2B5EF4-FFF2-40B4-BE49-F238E27FC236}">
              <a16:creationId xmlns:a16="http://schemas.microsoft.com/office/drawing/2014/main" id="{79A366C2-F132-409E-8958-904ABD86B9E7}"/>
            </a:ext>
          </a:extLst>
        </xdr:cNvPr>
        <xdr:cNvSpPr/>
      </xdr:nvSpPr>
      <xdr:spPr>
        <a:xfrm>
          <a:off x="1365250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36002CD-CC5C-4CBA-9FE5-A881B20AAE8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42D7B3F-9CA1-4B74-A1DD-9F50E85EF1D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DE9058F-FA5D-443A-8A21-76AC2362661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291F0C3-87D0-4958-B8C7-F53D0493857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106C17E7-F99B-496A-A62F-8E9C743B9FC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53159</xdr:rowOff>
    </xdr:from>
    <xdr:to>
      <xdr:col>85</xdr:col>
      <xdr:colOff>177800</xdr:colOff>
      <xdr:row>40</xdr:row>
      <xdr:rowOff>154759</xdr:rowOff>
    </xdr:to>
    <xdr:sp macro="" textlink="">
      <xdr:nvSpPr>
        <xdr:cNvPr id="494" name="楕円 493">
          <a:extLst>
            <a:ext uri="{FF2B5EF4-FFF2-40B4-BE49-F238E27FC236}">
              <a16:creationId xmlns:a16="http://schemas.microsoft.com/office/drawing/2014/main" id="{24F9A0C9-B9C4-4C57-9270-CD036367E37E}"/>
            </a:ext>
          </a:extLst>
        </xdr:cNvPr>
        <xdr:cNvSpPr/>
      </xdr:nvSpPr>
      <xdr:spPr>
        <a:xfrm>
          <a:off x="162687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31586</xdr:rowOff>
    </xdr:from>
    <xdr:ext cx="405111" cy="259045"/>
    <xdr:sp macro="" textlink="">
      <xdr:nvSpPr>
        <xdr:cNvPr id="495" name="【一般廃棄物処理施設】&#10;有形固定資産減価償却率該当値テキスト">
          <a:extLst>
            <a:ext uri="{FF2B5EF4-FFF2-40B4-BE49-F238E27FC236}">
              <a16:creationId xmlns:a16="http://schemas.microsoft.com/office/drawing/2014/main" id="{2420F8FF-1E5A-4013-8DB2-86D20BFE498C}"/>
            </a:ext>
          </a:extLst>
        </xdr:cNvPr>
        <xdr:cNvSpPr txBox="1"/>
      </xdr:nvSpPr>
      <xdr:spPr>
        <a:xfrm>
          <a:off x="16357600"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5806</xdr:rowOff>
    </xdr:from>
    <xdr:to>
      <xdr:col>81</xdr:col>
      <xdr:colOff>101600</xdr:colOff>
      <xdr:row>40</xdr:row>
      <xdr:rowOff>107406</xdr:rowOff>
    </xdr:to>
    <xdr:sp macro="" textlink="">
      <xdr:nvSpPr>
        <xdr:cNvPr id="496" name="楕円 495">
          <a:extLst>
            <a:ext uri="{FF2B5EF4-FFF2-40B4-BE49-F238E27FC236}">
              <a16:creationId xmlns:a16="http://schemas.microsoft.com/office/drawing/2014/main" id="{ED0272F8-3F81-49BB-A276-4729810FB735}"/>
            </a:ext>
          </a:extLst>
        </xdr:cNvPr>
        <xdr:cNvSpPr/>
      </xdr:nvSpPr>
      <xdr:spPr>
        <a:xfrm>
          <a:off x="15430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56606</xdr:rowOff>
    </xdr:from>
    <xdr:to>
      <xdr:col>85</xdr:col>
      <xdr:colOff>127000</xdr:colOff>
      <xdr:row>40</xdr:row>
      <xdr:rowOff>103959</xdr:rowOff>
    </xdr:to>
    <xdr:cxnSp macro="">
      <xdr:nvCxnSpPr>
        <xdr:cNvPr id="497" name="直線コネクタ 496">
          <a:extLst>
            <a:ext uri="{FF2B5EF4-FFF2-40B4-BE49-F238E27FC236}">
              <a16:creationId xmlns:a16="http://schemas.microsoft.com/office/drawing/2014/main" id="{609E7790-EFA6-4CA7-8DF2-B81A036D0CB6}"/>
            </a:ext>
          </a:extLst>
        </xdr:cNvPr>
        <xdr:cNvCxnSpPr/>
      </xdr:nvCxnSpPr>
      <xdr:spPr>
        <a:xfrm>
          <a:off x="15481300" y="691460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44994</xdr:rowOff>
    </xdr:from>
    <xdr:to>
      <xdr:col>76</xdr:col>
      <xdr:colOff>165100</xdr:colOff>
      <xdr:row>40</xdr:row>
      <xdr:rowOff>146594</xdr:rowOff>
    </xdr:to>
    <xdr:sp macro="" textlink="">
      <xdr:nvSpPr>
        <xdr:cNvPr id="498" name="楕円 497">
          <a:extLst>
            <a:ext uri="{FF2B5EF4-FFF2-40B4-BE49-F238E27FC236}">
              <a16:creationId xmlns:a16="http://schemas.microsoft.com/office/drawing/2014/main" id="{B12A3942-B538-4098-9AE1-7543B31A07BE}"/>
            </a:ext>
          </a:extLst>
        </xdr:cNvPr>
        <xdr:cNvSpPr/>
      </xdr:nvSpPr>
      <xdr:spPr>
        <a:xfrm>
          <a:off x="14541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56606</xdr:rowOff>
    </xdr:from>
    <xdr:to>
      <xdr:col>81</xdr:col>
      <xdr:colOff>50800</xdr:colOff>
      <xdr:row>40</xdr:row>
      <xdr:rowOff>95794</xdr:rowOff>
    </xdr:to>
    <xdr:cxnSp macro="">
      <xdr:nvCxnSpPr>
        <xdr:cNvPr id="499" name="直線コネクタ 498">
          <a:extLst>
            <a:ext uri="{FF2B5EF4-FFF2-40B4-BE49-F238E27FC236}">
              <a16:creationId xmlns:a16="http://schemas.microsoft.com/office/drawing/2014/main" id="{30CDD212-8ACF-49E0-861B-AD1E55757BA2}"/>
            </a:ext>
          </a:extLst>
        </xdr:cNvPr>
        <xdr:cNvCxnSpPr/>
      </xdr:nvCxnSpPr>
      <xdr:spPr>
        <a:xfrm flipV="1">
          <a:off x="14592300" y="69146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907</xdr:rowOff>
    </xdr:from>
    <xdr:to>
      <xdr:col>72</xdr:col>
      <xdr:colOff>38100</xdr:colOff>
      <xdr:row>36</xdr:row>
      <xdr:rowOff>102507</xdr:rowOff>
    </xdr:to>
    <xdr:sp macro="" textlink="">
      <xdr:nvSpPr>
        <xdr:cNvPr id="500" name="楕円 499">
          <a:extLst>
            <a:ext uri="{FF2B5EF4-FFF2-40B4-BE49-F238E27FC236}">
              <a16:creationId xmlns:a16="http://schemas.microsoft.com/office/drawing/2014/main" id="{0BCBCAC8-D6F8-493D-9E17-6566B9655A1D}"/>
            </a:ext>
          </a:extLst>
        </xdr:cNvPr>
        <xdr:cNvSpPr/>
      </xdr:nvSpPr>
      <xdr:spPr>
        <a:xfrm>
          <a:off x="13652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51707</xdr:rowOff>
    </xdr:from>
    <xdr:to>
      <xdr:col>76</xdr:col>
      <xdr:colOff>114300</xdr:colOff>
      <xdr:row>40</xdr:row>
      <xdr:rowOff>95794</xdr:rowOff>
    </xdr:to>
    <xdr:cxnSp macro="">
      <xdr:nvCxnSpPr>
        <xdr:cNvPr id="501" name="直線コネクタ 500">
          <a:extLst>
            <a:ext uri="{FF2B5EF4-FFF2-40B4-BE49-F238E27FC236}">
              <a16:creationId xmlns:a16="http://schemas.microsoft.com/office/drawing/2014/main" id="{3DB2E1AA-7D87-41BA-97FA-E12E3C29EB67}"/>
            </a:ext>
          </a:extLst>
        </xdr:cNvPr>
        <xdr:cNvCxnSpPr/>
      </xdr:nvCxnSpPr>
      <xdr:spPr>
        <a:xfrm>
          <a:off x="13703300" y="6223907"/>
          <a:ext cx="889000" cy="72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30860</xdr:rowOff>
    </xdr:from>
    <xdr:ext cx="405111" cy="259045"/>
    <xdr:sp macro="" textlink="">
      <xdr:nvSpPr>
        <xdr:cNvPr id="502" name="n_1aveValue【一般廃棄物処理施設】&#10;有形固定資産減価償却率">
          <a:extLst>
            <a:ext uri="{FF2B5EF4-FFF2-40B4-BE49-F238E27FC236}">
              <a16:creationId xmlns:a16="http://schemas.microsoft.com/office/drawing/2014/main" id="{1B0BAA8E-B308-4EA3-ADC7-A2591812929E}"/>
            </a:ext>
          </a:extLst>
        </xdr:cNvPr>
        <xdr:cNvSpPr txBox="1"/>
      </xdr:nvSpPr>
      <xdr:spPr>
        <a:xfrm>
          <a:off x="15266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78213</xdr:rowOff>
    </xdr:from>
    <xdr:ext cx="405111" cy="259045"/>
    <xdr:sp macro="" textlink="">
      <xdr:nvSpPr>
        <xdr:cNvPr id="503" name="n_2aveValue【一般廃棄物処理施設】&#10;有形固定資産減価償却率">
          <a:extLst>
            <a:ext uri="{FF2B5EF4-FFF2-40B4-BE49-F238E27FC236}">
              <a16:creationId xmlns:a16="http://schemas.microsoft.com/office/drawing/2014/main" id="{CF3CC606-9D3B-42E4-9AFF-53C69E47B8C8}"/>
            </a:ext>
          </a:extLst>
        </xdr:cNvPr>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169653</xdr:rowOff>
    </xdr:from>
    <xdr:ext cx="405111" cy="259045"/>
    <xdr:sp macro="" textlink="">
      <xdr:nvSpPr>
        <xdr:cNvPr id="504" name="n_3aveValue【一般廃棄物処理施設】&#10;有形固定資産減価償却率">
          <a:extLst>
            <a:ext uri="{FF2B5EF4-FFF2-40B4-BE49-F238E27FC236}">
              <a16:creationId xmlns:a16="http://schemas.microsoft.com/office/drawing/2014/main" id="{AE8F935F-19BC-46ED-9EF6-10C83E6C6446}"/>
            </a:ext>
          </a:extLst>
        </xdr:cNvPr>
        <xdr:cNvSpPr txBox="1"/>
      </xdr:nvSpPr>
      <xdr:spPr>
        <a:xfrm>
          <a:off x="13500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98533</xdr:rowOff>
    </xdr:from>
    <xdr:ext cx="405111" cy="259045"/>
    <xdr:sp macro="" textlink="">
      <xdr:nvSpPr>
        <xdr:cNvPr id="505" name="n_1mainValue【一般廃棄物処理施設】&#10;有形固定資産減価償却率">
          <a:extLst>
            <a:ext uri="{FF2B5EF4-FFF2-40B4-BE49-F238E27FC236}">
              <a16:creationId xmlns:a16="http://schemas.microsoft.com/office/drawing/2014/main" id="{EC2D7D0B-A663-4ED4-8CA2-E30E7AE486FD}"/>
            </a:ext>
          </a:extLst>
        </xdr:cNvPr>
        <xdr:cNvSpPr txBox="1"/>
      </xdr:nvSpPr>
      <xdr:spPr>
        <a:xfrm>
          <a:off x="152660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137721</xdr:rowOff>
    </xdr:from>
    <xdr:ext cx="405111" cy="259045"/>
    <xdr:sp macro="" textlink="">
      <xdr:nvSpPr>
        <xdr:cNvPr id="506" name="n_2mainValue【一般廃棄物処理施設】&#10;有形固定資産減価償却率">
          <a:extLst>
            <a:ext uri="{FF2B5EF4-FFF2-40B4-BE49-F238E27FC236}">
              <a16:creationId xmlns:a16="http://schemas.microsoft.com/office/drawing/2014/main" id="{09211461-B713-4C17-8410-6DA3228CF2F9}"/>
            </a:ext>
          </a:extLst>
        </xdr:cNvPr>
        <xdr:cNvSpPr txBox="1"/>
      </xdr:nvSpPr>
      <xdr:spPr>
        <a:xfrm>
          <a:off x="14389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93634</xdr:rowOff>
    </xdr:from>
    <xdr:ext cx="405111" cy="259045"/>
    <xdr:sp macro="" textlink="">
      <xdr:nvSpPr>
        <xdr:cNvPr id="507" name="n_3mainValue【一般廃棄物処理施設】&#10;有形固定資産減価償却率">
          <a:extLst>
            <a:ext uri="{FF2B5EF4-FFF2-40B4-BE49-F238E27FC236}">
              <a16:creationId xmlns:a16="http://schemas.microsoft.com/office/drawing/2014/main" id="{165B8989-D5A0-46E8-80C3-2919870A9974}"/>
            </a:ext>
          </a:extLst>
        </xdr:cNvPr>
        <xdr:cNvSpPr txBox="1"/>
      </xdr:nvSpPr>
      <xdr:spPr>
        <a:xfrm>
          <a:off x="13500744"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7AE881B8-F58E-4352-B73C-D6937D56D5E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a:extLst>
            <a:ext uri="{FF2B5EF4-FFF2-40B4-BE49-F238E27FC236}">
              <a16:creationId xmlns:a16="http://schemas.microsoft.com/office/drawing/2014/main" id="{2B5AB028-83D2-4771-AC84-D1FB3C70F73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a:extLst>
            <a:ext uri="{FF2B5EF4-FFF2-40B4-BE49-F238E27FC236}">
              <a16:creationId xmlns:a16="http://schemas.microsoft.com/office/drawing/2014/main" id="{09CAB9DF-C34A-4B58-A931-A29B00BADC9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a:extLst>
            <a:ext uri="{FF2B5EF4-FFF2-40B4-BE49-F238E27FC236}">
              <a16:creationId xmlns:a16="http://schemas.microsoft.com/office/drawing/2014/main" id="{219C444A-C8F4-48A6-9D39-AE5837BF855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a:extLst>
            <a:ext uri="{FF2B5EF4-FFF2-40B4-BE49-F238E27FC236}">
              <a16:creationId xmlns:a16="http://schemas.microsoft.com/office/drawing/2014/main" id="{003518A8-F073-4132-96CC-BDA936653BB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a:extLst>
            <a:ext uri="{FF2B5EF4-FFF2-40B4-BE49-F238E27FC236}">
              <a16:creationId xmlns:a16="http://schemas.microsoft.com/office/drawing/2014/main" id="{169DB84F-BE98-41BA-9141-9150B47190B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a:extLst>
            <a:ext uri="{FF2B5EF4-FFF2-40B4-BE49-F238E27FC236}">
              <a16:creationId xmlns:a16="http://schemas.microsoft.com/office/drawing/2014/main" id="{7F8EA483-30F0-4CE0-8EAA-01D28B12775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a:extLst>
            <a:ext uri="{FF2B5EF4-FFF2-40B4-BE49-F238E27FC236}">
              <a16:creationId xmlns:a16="http://schemas.microsoft.com/office/drawing/2014/main" id="{5DE1BCFD-4B75-4AF5-8725-0BAF655076B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a:extLst>
            <a:ext uri="{FF2B5EF4-FFF2-40B4-BE49-F238E27FC236}">
              <a16:creationId xmlns:a16="http://schemas.microsoft.com/office/drawing/2014/main" id="{C1BB2884-2866-4D6F-B033-DB1DA8D555F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a:extLst>
            <a:ext uri="{FF2B5EF4-FFF2-40B4-BE49-F238E27FC236}">
              <a16:creationId xmlns:a16="http://schemas.microsoft.com/office/drawing/2014/main" id="{4039E92B-29C2-42A6-B398-25C9681CB07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8" name="直線コネクタ 517">
          <a:extLst>
            <a:ext uri="{FF2B5EF4-FFF2-40B4-BE49-F238E27FC236}">
              <a16:creationId xmlns:a16="http://schemas.microsoft.com/office/drawing/2014/main" id="{3DE3D802-F389-4920-854D-E6ECFA69474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9" name="テキスト ボックス 518">
          <a:extLst>
            <a:ext uri="{FF2B5EF4-FFF2-40B4-BE49-F238E27FC236}">
              <a16:creationId xmlns:a16="http://schemas.microsoft.com/office/drawing/2014/main" id="{4F4560D9-31EF-4634-B71A-E4AA5DABEB2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0" name="直線コネクタ 519">
          <a:extLst>
            <a:ext uri="{FF2B5EF4-FFF2-40B4-BE49-F238E27FC236}">
              <a16:creationId xmlns:a16="http://schemas.microsoft.com/office/drawing/2014/main" id="{FCCEE840-56B3-4AEC-A33B-2E5AABE4D5D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1" name="テキスト ボックス 520">
          <a:extLst>
            <a:ext uri="{FF2B5EF4-FFF2-40B4-BE49-F238E27FC236}">
              <a16:creationId xmlns:a16="http://schemas.microsoft.com/office/drawing/2014/main" id="{D4BFCA05-4752-4F2A-BFB2-DCAC3E04E3F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2" name="直線コネクタ 521">
          <a:extLst>
            <a:ext uri="{FF2B5EF4-FFF2-40B4-BE49-F238E27FC236}">
              <a16:creationId xmlns:a16="http://schemas.microsoft.com/office/drawing/2014/main" id="{2AAAB522-B98E-43A7-A93B-6F2F46165A8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3" name="テキスト ボックス 522">
          <a:extLst>
            <a:ext uri="{FF2B5EF4-FFF2-40B4-BE49-F238E27FC236}">
              <a16:creationId xmlns:a16="http://schemas.microsoft.com/office/drawing/2014/main" id="{FF45C3EE-E989-4EEE-B226-2EF08546099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4" name="直線コネクタ 523">
          <a:extLst>
            <a:ext uri="{FF2B5EF4-FFF2-40B4-BE49-F238E27FC236}">
              <a16:creationId xmlns:a16="http://schemas.microsoft.com/office/drawing/2014/main" id="{3C0C932B-E579-4A74-BBF4-B5E027FE782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5" name="テキスト ボックス 524">
          <a:extLst>
            <a:ext uri="{FF2B5EF4-FFF2-40B4-BE49-F238E27FC236}">
              <a16:creationId xmlns:a16="http://schemas.microsoft.com/office/drawing/2014/main" id="{B0DAE7DF-C865-42AF-8512-C786D2F6CAF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C409D294-5399-4576-BA38-D1947EF7AE9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a:extLst>
            <a:ext uri="{FF2B5EF4-FFF2-40B4-BE49-F238E27FC236}">
              <a16:creationId xmlns:a16="http://schemas.microsoft.com/office/drawing/2014/main" id="{ADCEB423-44ED-49BE-A0C1-F3D4BAEA5E2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a:extLst>
            <a:ext uri="{FF2B5EF4-FFF2-40B4-BE49-F238E27FC236}">
              <a16:creationId xmlns:a16="http://schemas.microsoft.com/office/drawing/2014/main" id="{7CD0484F-7153-4642-B3AB-05CDF58907A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9" name="直線コネクタ 528">
          <a:extLst>
            <a:ext uri="{FF2B5EF4-FFF2-40B4-BE49-F238E27FC236}">
              <a16:creationId xmlns:a16="http://schemas.microsoft.com/office/drawing/2014/main" id="{D5AA1185-454B-454B-A808-A65F4779E941}"/>
            </a:ext>
          </a:extLst>
        </xdr:cNvPr>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30" name="【一般廃棄物処理施設】&#10;一人当たり有形固定資産（償却資産）額最小値テキスト">
          <a:extLst>
            <a:ext uri="{FF2B5EF4-FFF2-40B4-BE49-F238E27FC236}">
              <a16:creationId xmlns:a16="http://schemas.microsoft.com/office/drawing/2014/main" id="{4C206095-A3A5-47CD-83F3-F4C8BE46AF84}"/>
            </a:ext>
          </a:extLst>
        </xdr:cNvPr>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31" name="直線コネクタ 530">
          <a:extLst>
            <a:ext uri="{FF2B5EF4-FFF2-40B4-BE49-F238E27FC236}">
              <a16:creationId xmlns:a16="http://schemas.microsoft.com/office/drawing/2014/main" id="{1F37356F-FF3F-4EB6-9D28-BC089DBB5AC7}"/>
            </a:ext>
          </a:extLst>
        </xdr:cNvPr>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32" name="【一般廃棄物処理施設】&#10;一人当たり有形固定資産（償却資産）額最大値テキスト">
          <a:extLst>
            <a:ext uri="{FF2B5EF4-FFF2-40B4-BE49-F238E27FC236}">
              <a16:creationId xmlns:a16="http://schemas.microsoft.com/office/drawing/2014/main" id="{7F185347-8837-42D0-96B7-612983652801}"/>
            </a:ext>
          </a:extLst>
        </xdr:cNvPr>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3" name="直線コネクタ 532">
          <a:extLst>
            <a:ext uri="{FF2B5EF4-FFF2-40B4-BE49-F238E27FC236}">
              <a16:creationId xmlns:a16="http://schemas.microsoft.com/office/drawing/2014/main" id="{6531A022-7179-4D51-978D-57FEE091AE9D}"/>
            </a:ext>
          </a:extLst>
        </xdr:cNvPr>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534" name="【一般廃棄物処理施設】&#10;一人当たり有形固定資産（償却資産）額平均値テキスト">
          <a:extLst>
            <a:ext uri="{FF2B5EF4-FFF2-40B4-BE49-F238E27FC236}">
              <a16:creationId xmlns:a16="http://schemas.microsoft.com/office/drawing/2014/main" id="{AB57FC8C-127B-457A-9DA3-1D8B76379226}"/>
            </a:ext>
          </a:extLst>
        </xdr:cNvPr>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5" name="フローチャート: 判断 534">
          <a:extLst>
            <a:ext uri="{FF2B5EF4-FFF2-40B4-BE49-F238E27FC236}">
              <a16:creationId xmlns:a16="http://schemas.microsoft.com/office/drawing/2014/main" id="{81ECF13B-1039-4246-8344-1E0CBB6A5975}"/>
            </a:ext>
          </a:extLst>
        </xdr:cNvPr>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6" name="フローチャート: 判断 535">
          <a:extLst>
            <a:ext uri="{FF2B5EF4-FFF2-40B4-BE49-F238E27FC236}">
              <a16:creationId xmlns:a16="http://schemas.microsoft.com/office/drawing/2014/main" id="{53AF6FFB-B34C-46A3-A80A-D566CEAA97C7}"/>
            </a:ext>
          </a:extLst>
        </xdr:cNvPr>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7" name="フローチャート: 判断 536">
          <a:extLst>
            <a:ext uri="{FF2B5EF4-FFF2-40B4-BE49-F238E27FC236}">
              <a16:creationId xmlns:a16="http://schemas.microsoft.com/office/drawing/2014/main" id="{09FB7E5B-71F6-45F2-8953-186188DCC33D}"/>
            </a:ext>
          </a:extLst>
        </xdr:cNvPr>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31797</xdr:rowOff>
    </xdr:from>
    <xdr:to>
      <xdr:col>102</xdr:col>
      <xdr:colOff>165100</xdr:colOff>
      <xdr:row>39</xdr:row>
      <xdr:rowOff>133397</xdr:rowOff>
    </xdr:to>
    <xdr:sp macro="" textlink="">
      <xdr:nvSpPr>
        <xdr:cNvPr id="538" name="フローチャート: 判断 537">
          <a:extLst>
            <a:ext uri="{FF2B5EF4-FFF2-40B4-BE49-F238E27FC236}">
              <a16:creationId xmlns:a16="http://schemas.microsoft.com/office/drawing/2014/main" id="{74AD5F74-16E6-482F-934B-4D8FCC1AF5C5}"/>
            </a:ext>
          </a:extLst>
        </xdr:cNvPr>
        <xdr:cNvSpPr/>
      </xdr:nvSpPr>
      <xdr:spPr>
        <a:xfrm>
          <a:off x="19494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BB576E74-87AB-4F6E-96AC-CF85B8EDF59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A218D210-AE8E-4E8E-BA68-C2102BF712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D79FCCB8-FE24-45A2-B4DB-15FB3904848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D970692D-2232-45CD-8079-5970CB83782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26846D50-1B23-4052-A480-22BA8F52BE4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9475</xdr:rowOff>
    </xdr:from>
    <xdr:to>
      <xdr:col>116</xdr:col>
      <xdr:colOff>114300</xdr:colOff>
      <xdr:row>39</xdr:row>
      <xdr:rowOff>111075</xdr:rowOff>
    </xdr:to>
    <xdr:sp macro="" textlink="">
      <xdr:nvSpPr>
        <xdr:cNvPr id="544" name="楕円 543">
          <a:extLst>
            <a:ext uri="{FF2B5EF4-FFF2-40B4-BE49-F238E27FC236}">
              <a16:creationId xmlns:a16="http://schemas.microsoft.com/office/drawing/2014/main" id="{8DB5772D-D2BE-437F-BB3C-76813269E432}"/>
            </a:ext>
          </a:extLst>
        </xdr:cNvPr>
        <xdr:cNvSpPr/>
      </xdr:nvSpPr>
      <xdr:spPr>
        <a:xfrm>
          <a:off x="22110700" y="66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32352</xdr:rowOff>
    </xdr:from>
    <xdr:ext cx="534377" cy="259045"/>
    <xdr:sp macro="" textlink="">
      <xdr:nvSpPr>
        <xdr:cNvPr id="545" name="【一般廃棄物処理施設】&#10;一人当たり有形固定資産（償却資産）額該当値テキスト">
          <a:extLst>
            <a:ext uri="{FF2B5EF4-FFF2-40B4-BE49-F238E27FC236}">
              <a16:creationId xmlns:a16="http://schemas.microsoft.com/office/drawing/2014/main" id="{F2D51DF4-4D6C-48D9-A86B-087976B64F15}"/>
            </a:ext>
          </a:extLst>
        </xdr:cNvPr>
        <xdr:cNvSpPr txBox="1"/>
      </xdr:nvSpPr>
      <xdr:spPr>
        <a:xfrm>
          <a:off x="22199600" y="654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118161</xdr:rowOff>
    </xdr:from>
    <xdr:to>
      <xdr:col>112</xdr:col>
      <xdr:colOff>38100</xdr:colOff>
      <xdr:row>39</xdr:row>
      <xdr:rowOff>48311</xdr:rowOff>
    </xdr:to>
    <xdr:sp macro="" textlink="">
      <xdr:nvSpPr>
        <xdr:cNvPr id="546" name="楕円 545">
          <a:extLst>
            <a:ext uri="{FF2B5EF4-FFF2-40B4-BE49-F238E27FC236}">
              <a16:creationId xmlns:a16="http://schemas.microsoft.com/office/drawing/2014/main" id="{6F706137-E204-4AAC-ACD3-838A28FF2C12}"/>
            </a:ext>
          </a:extLst>
        </xdr:cNvPr>
        <xdr:cNvSpPr/>
      </xdr:nvSpPr>
      <xdr:spPr>
        <a:xfrm>
          <a:off x="21272500" y="66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168961</xdr:rowOff>
    </xdr:from>
    <xdr:to>
      <xdr:col>116</xdr:col>
      <xdr:colOff>63500</xdr:colOff>
      <xdr:row>39</xdr:row>
      <xdr:rowOff>60275</xdr:rowOff>
    </xdr:to>
    <xdr:cxnSp macro="">
      <xdr:nvCxnSpPr>
        <xdr:cNvPr id="547" name="直線コネクタ 546">
          <a:extLst>
            <a:ext uri="{FF2B5EF4-FFF2-40B4-BE49-F238E27FC236}">
              <a16:creationId xmlns:a16="http://schemas.microsoft.com/office/drawing/2014/main" id="{6E05661C-5FCE-46A0-BA5B-76F9109361C5}"/>
            </a:ext>
          </a:extLst>
        </xdr:cNvPr>
        <xdr:cNvCxnSpPr/>
      </xdr:nvCxnSpPr>
      <xdr:spPr>
        <a:xfrm>
          <a:off x="21323300" y="6684061"/>
          <a:ext cx="838200" cy="6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118376</xdr:rowOff>
    </xdr:from>
    <xdr:to>
      <xdr:col>107</xdr:col>
      <xdr:colOff>101600</xdr:colOff>
      <xdr:row>39</xdr:row>
      <xdr:rowOff>48526</xdr:rowOff>
    </xdr:to>
    <xdr:sp macro="" textlink="">
      <xdr:nvSpPr>
        <xdr:cNvPr id="548" name="楕円 547">
          <a:extLst>
            <a:ext uri="{FF2B5EF4-FFF2-40B4-BE49-F238E27FC236}">
              <a16:creationId xmlns:a16="http://schemas.microsoft.com/office/drawing/2014/main" id="{5761E459-996B-459E-930E-9F4F170996EA}"/>
            </a:ext>
          </a:extLst>
        </xdr:cNvPr>
        <xdr:cNvSpPr/>
      </xdr:nvSpPr>
      <xdr:spPr>
        <a:xfrm>
          <a:off x="20383500" y="66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168961</xdr:rowOff>
    </xdr:from>
    <xdr:to>
      <xdr:col>111</xdr:col>
      <xdr:colOff>177800</xdr:colOff>
      <xdr:row>38</xdr:row>
      <xdr:rowOff>169176</xdr:rowOff>
    </xdr:to>
    <xdr:cxnSp macro="">
      <xdr:nvCxnSpPr>
        <xdr:cNvPr id="549" name="直線コネクタ 548">
          <a:extLst>
            <a:ext uri="{FF2B5EF4-FFF2-40B4-BE49-F238E27FC236}">
              <a16:creationId xmlns:a16="http://schemas.microsoft.com/office/drawing/2014/main" id="{7EB4E5E6-C773-41B8-A5C6-40091E50D9F8}"/>
            </a:ext>
          </a:extLst>
        </xdr:cNvPr>
        <xdr:cNvCxnSpPr/>
      </xdr:nvCxnSpPr>
      <xdr:spPr>
        <a:xfrm flipV="1">
          <a:off x="20434300" y="6684061"/>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98063</xdr:rowOff>
    </xdr:from>
    <xdr:to>
      <xdr:col>102</xdr:col>
      <xdr:colOff>165100</xdr:colOff>
      <xdr:row>41</xdr:row>
      <xdr:rowOff>28213</xdr:rowOff>
    </xdr:to>
    <xdr:sp macro="" textlink="">
      <xdr:nvSpPr>
        <xdr:cNvPr id="550" name="楕円 549">
          <a:extLst>
            <a:ext uri="{FF2B5EF4-FFF2-40B4-BE49-F238E27FC236}">
              <a16:creationId xmlns:a16="http://schemas.microsoft.com/office/drawing/2014/main" id="{D6A0E004-A27D-4E58-ACB2-98046DEBA17E}"/>
            </a:ext>
          </a:extLst>
        </xdr:cNvPr>
        <xdr:cNvSpPr/>
      </xdr:nvSpPr>
      <xdr:spPr>
        <a:xfrm>
          <a:off x="19494500" y="69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169176</xdr:rowOff>
    </xdr:from>
    <xdr:to>
      <xdr:col>107</xdr:col>
      <xdr:colOff>50800</xdr:colOff>
      <xdr:row>40</xdr:row>
      <xdr:rowOff>148863</xdr:rowOff>
    </xdr:to>
    <xdr:cxnSp macro="">
      <xdr:nvCxnSpPr>
        <xdr:cNvPr id="551" name="直線コネクタ 550">
          <a:extLst>
            <a:ext uri="{FF2B5EF4-FFF2-40B4-BE49-F238E27FC236}">
              <a16:creationId xmlns:a16="http://schemas.microsoft.com/office/drawing/2014/main" id="{823C0336-2E35-4428-AB1E-8062034ACA75}"/>
            </a:ext>
          </a:extLst>
        </xdr:cNvPr>
        <xdr:cNvCxnSpPr/>
      </xdr:nvCxnSpPr>
      <xdr:spPr>
        <a:xfrm flipV="1">
          <a:off x="19545300" y="6684276"/>
          <a:ext cx="889000" cy="3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5272</xdr:rowOff>
    </xdr:from>
    <xdr:ext cx="534377" cy="259045"/>
    <xdr:sp macro="" textlink="">
      <xdr:nvSpPr>
        <xdr:cNvPr id="552" name="n_1aveValue【一般廃棄物処理施設】&#10;一人当たり有形固定資産（償却資産）額">
          <a:extLst>
            <a:ext uri="{FF2B5EF4-FFF2-40B4-BE49-F238E27FC236}">
              <a16:creationId xmlns:a16="http://schemas.microsoft.com/office/drawing/2014/main" id="{8DAC4C13-7E10-486C-9684-8C68588115C9}"/>
            </a:ext>
          </a:extLst>
        </xdr:cNvPr>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4513</xdr:rowOff>
    </xdr:from>
    <xdr:ext cx="534377" cy="259045"/>
    <xdr:sp macro="" textlink="">
      <xdr:nvSpPr>
        <xdr:cNvPr id="553" name="n_2aveValue【一般廃棄物処理施設】&#10;一人当たり有形固定資産（償却資産）額">
          <a:extLst>
            <a:ext uri="{FF2B5EF4-FFF2-40B4-BE49-F238E27FC236}">
              <a16:creationId xmlns:a16="http://schemas.microsoft.com/office/drawing/2014/main" id="{67750AA4-AA0E-4A8D-BAE0-6DE341A4153E}"/>
            </a:ext>
          </a:extLst>
        </xdr:cNvPr>
        <xdr:cNvSpPr txBox="1"/>
      </xdr:nvSpPr>
      <xdr:spPr>
        <a:xfrm>
          <a:off x="20167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149924</xdr:rowOff>
    </xdr:from>
    <xdr:ext cx="534377" cy="259045"/>
    <xdr:sp macro="" textlink="">
      <xdr:nvSpPr>
        <xdr:cNvPr id="554" name="n_3aveValue【一般廃棄物処理施設】&#10;一人当たり有形固定資産（償却資産）額">
          <a:extLst>
            <a:ext uri="{FF2B5EF4-FFF2-40B4-BE49-F238E27FC236}">
              <a16:creationId xmlns:a16="http://schemas.microsoft.com/office/drawing/2014/main" id="{92FFADE8-25FF-4948-A75A-3AEE42D18286}"/>
            </a:ext>
          </a:extLst>
        </xdr:cNvPr>
        <xdr:cNvSpPr txBox="1"/>
      </xdr:nvSpPr>
      <xdr:spPr>
        <a:xfrm>
          <a:off x="19278111" y="64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64838</xdr:rowOff>
    </xdr:from>
    <xdr:ext cx="599010" cy="259045"/>
    <xdr:sp macro="" textlink="">
      <xdr:nvSpPr>
        <xdr:cNvPr id="555" name="n_1mainValue【一般廃棄物処理施設】&#10;一人当たり有形固定資産（償却資産）額">
          <a:extLst>
            <a:ext uri="{FF2B5EF4-FFF2-40B4-BE49-F238E27FC236}">
              <a16:creationId xmlns:a16="http://schemas.microsoft.com/office/drawing/2014/main" id="{2DBCD92B-BEAE-4454-9569-601A308F9B72}"/>
            </a:ext>
          </a:extLst>
        </xdr:cNvPr>
        <xdr:cNvSpPr txBox="1"/>
      </xdr:nvSpPr>
      <xdr:spPr>
        <a:xfrm>
          <a:off x="21011095" y="640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65053</xdr:rowOff>
    </xdr:from>
    <xdr:ext cx="599010" cy="259045"/>
    <xdr:sp macro="" textlink="">
      <xdr:nvSpPr>
        <xdr:cNvPr id="556" name="n_2mainValue【一般廃棄物処理施設】&#10;一人当たり有形固定資産（償却資産）額">
          <a:extLst>
            <a:ext uri="{FF2B5EF4-FFF2-40B4-BE49-F238E27FC236}">
              <a16:creationId xmlns:a16="http://schemas.microsoft.com/office/drawing/2014/main" id="{CBB70B12-AE96-4ECA-8469-216ACE6E302E}"/>
            </a:ext>
          </a:extLst>
        </xdr:cNvPr>
        <xdr:cNvSpPr txBox="1"/>
      </xdr:nvSpPr>
      <xdr:spPr>
        <a:xfrm>
          <a:off x="20134795" y="640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19340</xdr:rowOff>
    </xdr:from>
    <xdr:ext cx="534377" cy="259045"/>
    <xdr:sp macro="" textlink="">
      <xdr:nvSpPr>
        <xdr:cNvPr id="557" name="n_3mainValue【一般廃棄物処理施設】&#10;一人当たり有形固定資産（償却資産）額">
          <a:extLst>
            <a:ext uri="{FF2B5EF4-FFF2-40B4-BE49-F238E27FC236}">
              <a16:creationId xmlns:a16="http://schemas.microsoft.com/office/drawing/2014/main" id="{3EB0B748-C988-461E-ABDB-B838CFBA197A}"/>
            </a:ext>
          </a:extLst>
        </xdr:cNvPr>
        <xdr:cNvSpPr txBox="1"/>
      </xdr:nvSpPr>
      <xdr:spPr>
        <a:xfrm>
          <a:off x="19278111" y="704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a:extLst>
            <a:ext uri="{FF2B5EF4-FFF2-40B4-BE49-F238E27FC236}">
              <a16:creationId xmlns:a16="http://schemas.microsoft.com/office/drawing/2014/main" id="{C40B6EAD-D5BC-4C1E-9AB4-2025F822BC1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a:extLst>
            <a:ext uri="{FF2B5EF4-FFF2-40B4-BE49-F238E27FC236}">
              <a16:creationId xmlns:a16="http://schemas.microsoft.com/office/drawing/2014/main" id="{D8BFF1CA-7EEE-43A9-9F87-CDDEC72D57E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a:extLst>
            <a:ext uri="{FF2B5EF4-FFF2-40B4-BE49-F238E27FC236}">
              <a16:creationId xmlns:a16="http://schemas.microsoft.com/office/drawing/2014/main" id="{F8EE7099-DA98-4745-A13F-63A4CF4207E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a:extLst>
            <a:ext uri="{FF2B5EF4-FFF2-40B4-BE49-F238E27FC236}">
              <a16:creationId xmlns:a16="http://schemas.microsoft.com/office/drawing/2014/main" id="{8C0BF6FC-174E-42CA-9BAC-2F58694200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a:extLst>
            <a:ext uri="{FF2B5EF4-FFF2-40B4-BE49-F238E27FC236}">
              <a16:creationId xmlns:a16="http://schemas.microsoft.com/office/drawing/2014/main" id="{1A8A13DD-3A02-4A07-A794-538D8CBCE80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a:extLst>
            <a:ext uri="{FF2B5EF4-FFF2-40B4-BE49-F238E27FC236}">
              <a16:creationId xmlns:a16="http://schemas.microsoft.com/office/drawing/2014/main" id="{4E764710-0055-49E2-A24E-A6918088B45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a:extLst>
            <a:ext uri="{FF2B5EF4-FFF2-40B4-BE49-F238E27FC236}">
              <a16:creationId xmlns:a16="http://schemas.microsoft.com/office/drawing/2014/main" id="{DEF3E7EE-6237-46A4-B78F-37B2A0D3D31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D1F27747-6D8A-4E34-9BAE-B01EF1C729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FCC0958B-4897-4DE3-8BF6-12744E35EA3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754A7E77-E1B3-4769-A650-9E9F6131A52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a:extLst>
            <a:ext uri="{FF2B5EF4-FFF2-40B4-BE49-F238E27FC236}">
              <a16:creationId xmlns:a16="http://schemas.microsoft.com/office/drawing/2014/main" id="{A1F4DCDC-E36A-4A56-8661-843EA1D02EB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9" name="テキスト ボックス 568">
          <a:extLst>
            <a:ext uri="{FF2B5EF4-FFF2-40B4-BE49-F238E27FC236}">
              <a16:creationId xmlns:a16="http://schemas.microsoft.com/office/drawing/2014/main" id="{5A18C979-D2B5-461A-A264-FECBFE768ADE}"/>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a:extLst>
            <a:ext uri="{FF2B5EF4-FFF2-40B4-BE49-F238E27FC236}">
              <a16:creationId xmlns:a16="http://schemas.microsoft.com/office/drawing/2014/main" id="{FE354AD5-581C-4DEC-B1C6-8B7E3266651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a:extLst>
            <a:ext uri="{FF2B5EF4-FFF2-40B4-BE49-F238E27FC236}">
              <a16:creationId xmlns:a16="http://schemas.microsoft.com/office/drawing/2014/main" id="{7B41DA94-7C08-4371-B661-A7114FFFEB1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a:extLst>
            <a:ext uri="{FF2B5EF4-FFF2-40B4-BE49-F238E27FC236}">
              <a16:creationId xmlns:a16="http://schemas.microsoft.com/office/drawing/2014/main" id="{3214ABB1-77B4-490E-87F3-C03420E1980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a:extLst>
            <a:ext uri="{FF2B5EF4-FFF2-40B4-BE49-F238E27FC236}">
              <a16:creationId xmlns:a16="http://schemas.microsoft.com/office/drawing/2014/main" id="{4B770CAC-05C2-4C98-86F9-9FE55194B19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a:extLst>
            <a:ext uri="{FF2B5EF4-FFF2-40B4-BE49-F238E27FC236}">
              <a16:creationId xmlns:a16="http://schemas.microsoft.com/office/drawing/2014/main" id="{3F50ED06-A557-4F05-9B60-A9160110D3A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a:extLst>
            <a:ext uri="{FF2B5EF4-FFF2-40B4-BE49-F238E27FC236}">
              <a16:creationId xmlns:a16="http://schemas.microsoft.com/office/drawing/2014/main" id="{5AF0C225-98AE-4DD8-9EF6-652DB7CDDF5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a:extLst>
            <a:ext uri="{FF2B5EF4-FFF2-40B4-BE49-F238E27FC236}">
              <a16:creationId xmlns:a16="http://schemas.microsoft.com/office/drawing/2014/main" id="{701141F1-E118-4543-9CE5-01B3967ECC9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7" name="テキスト ボックス 576">
          <a:extLst>
            <a:ext uri="{FF2B5EF4-FFF2-40B4-BE49-F238E27FC236}">
              <a16:creationId xmlns:a16="http://schemas.microsoft.com/office/drawing/2014/main" id="{022BE2C2-8960-4EFB-B99D-BEF600AD086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a:extLst>
            <a:ext uri="{FF2B5EF4-FFF2-40B4-BE49-F238E27FC236}">
              <a16:creationId xmlns:a16="http://schemas.microsoft.com/office/drawing/2014/main" id="{A4A8161C-5C65-459D-BDC2-BCC2BC874C1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8B314B3D-F3E5-4538-8015-D042FAB81A8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a:extLst>
            <a:ext uri="{FF2B5EF4-FFF2-40B4-BE49-F238E27FC236}">
              <a16:creationId xmlns:a16="http://schemas.microsoft.com/office/drawing/2014/main" id="{49EAFCFE-4BA6-465D-A46F-1348BA098E9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81" name="直線コネクタ 580">
          <a:extLst>
            <a:ext uri="{FF2B5EF4-FFF2-40B4-BE49-F238E27FC236}">
              <a16:creationId xmlns:a16="http://schemas.microsoft.com/office/drawing/2014/main" id="{1D9CFCEF-9429-420D-B348-49462C8B291C}"/>
            </a:ext>
          </a:extLst>
        </xdr:cNvPr>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82" name="【保健センター・保健所】&#10;有形固定資産減価償却率最小値テキスト">
          <a:extLst>
            <a:ext uri="{FF2B5EF4-FFF2-40B4-BE49-F238E27FC236}">
              <a16:creationId xmlns:a16="http://schemas.microsoft.com/office/drawing/2014/main" id="{4EBF21DC-0E7D-4F86-8ECC-0FD400056A9E}"/>
            </a:ext>
          </a:extLst>
        </xdr:cNvPr>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83" name="直線コネクタ 582">
          <a:extLst>
            <a:ext uri="{FF2B5EF4-FFF2-40B4-BE49-F238E27FC236}">
              <a16:creationId xmlns:a16="http://schemas.microsoft.com/office/drawing/2014/main" id="{10319D6D-9B41-4FF7-BB59-AB2F37A1D74F}"/>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84" name="【保健センター・保健所】&#10;有形固定資産減価償却率最大値テキスト">
          <a:extLst>
            <a:ext uri="{FF2B5EF4-FFF2-40B4-BE49-F238E27FC236}">
              <a16:creationId xmlns:a16="http://schemas.microsoft.com/office/drawing/2014/main" id="{23B92D89-BE5D-4EF1-BDC1-13BF67AE4632}"/>
            </a:ext>
          </a:extLst>
        </xdr:cNvPr>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85" name="直線コネクタ 584">
          <a:extLst>
            <a:ext uri="{FF2B5EF4-FFF2-40B4-BE49-F238E27FC236}">
              <a16:creationId xmlns:a16="http://schemas.microsoft.com/office/drawing/2014/main" id="{7B380FE0-D061-4A8C-B1A2-82642898B8B6}"/>
            </a:ext>
          </a:extLst>
        </xdr:cNvPr>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86" name="【保健センター・保健所】&#10;有形固定資産減価償却率平均値テキスト">
          <a:extLst>
            <a:ext uri="{FF2B5EF4-FFF2-40B4-BE49-F238E27FC236}">
              <a16:creationId xmlns:a16="http://schemas.microsoft.com/office/drawing/2014/main" id="{8E9BFC1F-EBF9-4D24-8CDE-0B833F8BB0B5}"/>
            </a:ext>
          </a:extLst>
        </xdr:cNvPr>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7" name="フローチャート: 判断 586">
          <a:extLst>
            <a:ext uri="{FF2B5EF4-FFF2-40B4-BE49-F238E27FC236}">
              <a16:creationId xmlns:a16="http://schemas.microsoft.com/office/drawing/2014/main" id="{F96435D8-6DFB-46C8-BF59-3524B927C026}"/>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8" name="フローチャート: 判断 587">
          <a:extLst>
            <a:ext uri="{FF2B5EF4-FFF2-40B4-BE49-F238E27FC236}">
              <a16:creationId xmlns:a16="http://schemas.microsoft.com/office/drawing/2014/main" id="{F8FF07CB-60DB-4F7B-BEDB-2C09A93C18D2}"/>
            </a:ext>
          </a:extLst>
        </xdr:cNvPr>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9" name="フローチャート: 判断 588">
          <a:extLst>
            <a:ext uri="{FF2B5EF4-FFF2-40B4-BE49-F238E27FC236}">
              <a16:creationId xmlns:a16="http://schemas.microsoft.com/office/drawing/2014/main" id="{627C1D99-12D2-4169-840A-0395ADE12EFA}"/>
            </a:ext>
          </a:extLst>
        </xdr:cNvPr>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74930</xdr:rowOff>
    </xdr:from>
    <xdr:to>
      <xdr:col>72</xdr:col>
      <xdr:colOff>38100</xdr:colOff>
      <xdr:row>60</xdr:row>
      <xdr:rowOff>5080</xdr:rowOff>
    </xdr:to>
    <xdr:sp macro="" textlink="">
      <xdr:nvSpPr>
        <xdr:cNvPr id="590" name="フローチャート: 判断 589">
          <a:extLst>
            <a:ext uri="{FF2B5EF4-FFF2-40B4-BE49-F238E27FC236}">
              <a16:creationId xmlns:a16="http://schemas.microsoft.com/office/drawing/2014/main" id="{8F8F4A65-230D-4576-A240-9400E66A79E8}"/>
            </a:ext>
          </a:extLst>
        </xdr:cNvPr>
        <xdr:cNvSpPr/>
      </xdr:nvSpPr>
      <xdr:spPr>
        <a:xfrm>
          <a:off x="1365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A5414F01-8A7F-4B1A-89F5-95B4846FAD4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198C5E32-9721-4798-8AAA-71795340DAC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F29B7CB7-9A2E-4D3F-B6C7-6534ABDF08E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34B46048-9DA7-4EC8-AFD7-E4C3C4640BE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BC889E1A-A15C-4A4C-B29F-32487D226E0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596" name="楕円 595">
          <a:extLst>
            <a:ext uri="{FF2B5EF4-FFF2-40B4-BE49-F238E27FC236}">
              <a16:creationId xmlns:a16="http://schemas.microsoft.com/office/drawing/2014/main" id="{19083DB3-509B-4FAA-88B1-8EA4592D46AE}"/>
            </a:ext>
          </a:extLst>
        </xdr:cNvPr>
        <xdr:cNvSpPr/>
      </xdr:nvSpPr>
      <xdr:spPr>
        <a:xfrm>
          <a:off x="16268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67327</xdr:rowOff>
    </xdr:from>
    <xdr:ext cx="405111" cy="259045"/>
    <xdr:sp macro="" textlink="">
      <xdr:nvSpPr>
        <xdr:cNvPr id="597" name="【保健センター・保健所】&#10;有形固定資産減価償却率該当値テキスト">
          <a:extLst>
            <a:ext uri="{FF2B5EF4-FFF2-40B4-BE49-F238E27FC236}">
              <a16:creationId xmlns:a16="http://schemas.microsoft.com/office/drawing/2014/main" id="{482F715D-CCA8-4631-95A0-84E0F3225DAD}"/>
            </a:ext>
          </a:extLst>
        </xdr:cNvPr>
        <xdr:cNvSpPr txBox="1"/>
      </xdr:nvSpPr>
      <xdr:spPr>
        <a:xfrm>
          <a:off x="1635760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598" name="楕円 597">
          <a:extLst>
            <a:ext uri="{FF2B5EF4-FFF2-40B4-BE49-F238E27FC236}">
              <a16:creationId xmlns:a16="http://schemas.microsoft.com/office/drawing/2014/main" id="{7F51DDB8-E4D6-42F3-9E65-1CCE1E71C623}"/>
            </a:ext>
          </a:extLst>
        </xdr:cNvPr>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95250</xdr:rowOff>
    </xdr:from>
    <xdr:to>
      <xdr:col>85</xdr:col>
      <xdr:colOff>127000</xdr:colOff>
      <xdr:row>57</xdr:row>
      <xdr:rowOff>133350</xdr:rowOff>
    </xdr:to>
    <xdr:cxnSp macro="">
      <xdr:nvCxnSpPr>
        <xdr:cNvPr id="599" name="直線コネクタ 598">
          <a:extLst>
            <a:ext uri="{FF2B5EF4-FFF2-40B4-BE49-F238E27FC236}">
              <a16:creationId xmlns:a16="http://schemas.microsoft.com/office/drawing/2014/main" id="{CCE21611-8A4C-4EAD-88F9-62DE6C8E608C}"/>
            </a:ext>
          </a:extLst>
        </xdr:cNvPr>
        <xdr:cNvCxnSpPr/>
      </xdr:nvCxnSpPr>
      <xdr:spPr>
        <a:xfrm flipV="1">
          <a:off x="154813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600" name="楕円 599">
          <a:extLst>
            <a:ext uri="{FF2B5EF4-FFF2-40B4-BE49-F238E27FC236}">
              <a16:creationId xmlns:a16="http://schemas.microsoft.com/office/drawing/2014/main" id="{593BE544-51FA-4BF2-B50D-C6441E98E770}"/>
            </a:ext>
          </a:extLst>
        </xdr:cNvPr>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58</xdr:row>
      <xdr:rowOff>0</xdr:rowOff>
    </xdr:to>
    <xdr:cxnSp macro="">
      <xdr:nvCxnSpPr>
        <xdr:cNvPr id="601" name="直線コネクタ 600">
          <a:extLst>
            <a:ext uri="{FF2B5EF4-FFF2-40B4-BE49-F238E27FC236}">
              <a16:creationId xmlns:a16="http://schemas.microsoft.com/office/drawing/2014/main" id="{BCFF2042-9EC8-45AE-9018-7C12AE1D4611}"/>
            </a:ext>
          </a:extLst>
        </xdr:cNvPr>
        <xdr:cNvCxnSpPr/>
      </xdr:nvCxnSpPr>
      <xdr:spPr>
        <a:xfrm flipV="1">
          <a:off x="14592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602" name="楕円 601">
          <a:extLst>
            <a:ext uri="{FF2B5EF4-FFF2-40B4-BE49-F238E27FC236}">
              <a16:creationId xmlns:a16="http://schemas.microsoft.com/office/drawing/2014/main" id="{0A09E2FB-FFEB-490A-9073-F3ABE1BBF1E6}"/>
            </a:ext>
          </a:extLst>
        </xdr:cNvPr>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0</xdr:rowOff>
    </xdr:to>
    <xdr:cxnSp macro="">
      <xdr:nvCxnSpPr>
        <xdr:cNvPr id="603" name="直線コネクタ 602">
          <a:extLst>
            <a:ext uri="{FF2B5EF4-FFF2-40B4-BE49-F238E27FC236}">
              <a16:creationId xmlns:a16="http://schemas.microsoft.com/office/drawing/2014/main" id="{A2C296A0-F136-4406-88D6-164CCC5485F4}"/>
            </a:ext>
          </a:extLst>
        </xdr:cNvPr>
        <xdr:cNvCxnSpPr/>
      </xdr:nvCxnSpPr>
      <xdr:spPr>
        <a:xfrm>
          <a:off x="137033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604" name="n_1aveValue【保健センター・保健所】&#10;有形固定資産減価償却率">
          <a:extLst>
            <a:ext uri="{FF2B5EF4-FFF2-40B4-BE49-F238E27FC236}">
              <a16:creationId xmlns:a16="http://schemas.microsoft.com/office/drawing/2014/main" id="{79761B98-78F4-4D27-AE83-A39B19ED0710}"/>
            </a:ext>
          </a:extLst>
        </xdr:cNvPr>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605" name="n_2aveValue【保健センター・保健所】&#10;有形固定資産減価償却率">
          <a:extLst>
            <a:ext uri="{FF2B5EF4-FFF2-40B4-BE49-F238E27FC236}">
              <a16:creationId xmlns:a16="http://schemas.microsoft.com/office/drawing/2014/main" id="{9CE37A4B-570C-40EA-9EF9-83DA6786E1CC}"/>
            </a:ext>
          </a:extLst>
        </xdr:cNvPr>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167657</xdr:rowOff>
    </xdr:from>
    <xdr:ext cx="405111" cy="259045"/>
    <xdr:sp macro="" textlink="">
      <xdr:nvSpPr>
        <xdr:cNvPr id="606" name="n_3aveValue【保健センター・保健所】&#10;有形固定資産減価償却率">
          <a:extLst>
            <a:ext uri="{FF2B5EF4-FFF2-40B4-BE49-F238E27FC236}">
              <a16:creationId xmlns:a16="http://schemas.microsoft.com/office/drawing/2014/main" id="{D96390D5-16D5-4D5C-B720-3797D11D6923}"/>
            </a:ext>
          </a:extLst>
        </xdr:cNvPr>
        <xdr:cNvSpPr txBox="1"/>
      </xdr:nvSpPr>
      <xdr:spPr>
        <a:xfrm>
          <a:off x="13500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29227</xdr:rowOff>
    </xdr:from>
    <xdr:ext cx="405111" cy="259045"/>
    <xdr:sp macro="" textlink="">
      <xdr:nvSpPr>
        <xdr:cNvPr id="607" name="n_1mainValue【保健センター・保健所】&#10;有形固定資産減価償却率">
          <a:extLst>
            <a:ext uri="{FF2B5EF4-FFF2-40B4-BE49-F238E27FC236}">
              <a16:creationId xmlns:a16="http://schemas.microsoft.com/office/drawing/2014/main" id="{647D25C1-16BB-4661-B338-226C6CE19C77}"/>
            </a:ext>
          </a:extLst>
        </xdr:cNvPr>
        <xdr:cNvSpPr txBox="1"/>
      </xdr:nvSpPr>
      <xdr:spPr>
        <a:xfrm>
          <a:off x="15266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608" name="n_2mainValue【保健センター・保健所】&#10;有形固定資産減価償却率">
          <a:extLst>
            <a:ext uri="{FF2B5EF4-FFF2-40B4-BE49-F238E27FC236}">
              <a16:creationId xmlns:a16="http://schemas.microsoft.com/office/drawing/2014/main" id="{050762AC-60E7-407C-AD7C-092497CEAD39}"/>
            </a:ext>
          </a:extLst>
        </xdr:cNvPr>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609" name="n_3mainValue【保健センター・保健所】&#10;有形固定資産減価償却率">
          <a:extLst>
            <a:ext uri="{FF2B5EF4-FFF2-40B4-BE49-F238E27FC236}">
              <a16:creationId xmlns:a16="http://schemas.microsoft.com/office/drawing/2014/main" id="{506011D1-B8EF-4D21-9684-ECD0B8292C4C}"/>
            </a:ext>
          </a:extLst>
        </xdr:cNvPr>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a:extLst>
            <a:ext uri="{FF2B5EF4-FFF2-40B4-BE49-F238E27FC236}">
              <a16:creationId xmlns:a16="http://schemas.microsoft.com/office/drawing/2014/main" id="{F7BF23AA-8818-433A-9915-441CFE6E061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a:extLst>
            <a:ext uri="{FF2B5EF4-FFF2-40B4-BE49-F238E27FC236}">
              <a16:creationId xmlns:a16="http://schemas.microsoft.com/office/drawing/2014/main" id="{9EE65CD0-9651-436C-8DFB-60EA07FA46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a:extLst>
            <a:ext uri="{FF2B5EF4-FFF2-40B4-BE49-F238E27FC236}">
              <a16:creationId xmlns:a16="http://schemas.microsoft.com/office/drawing/2014/main" id="{719CD95C-223C-49D6-8E75-2ED133969B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a:extLst>
            <a:ext uri="{FF2B5EF4-FFF2-40B4-BE49-F238E27FC236}">
              <a16:creationId xmlns:a16="http://schemas.microsoft.com/office/drawing/2014/main" id="{0AF75004-B57E-4825-9446-3F8CFDC72FA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a:extLst>
            <a:ext uri="{FF2B5EF4-FFF2-40B4-BE49-F238E27FC236}">
              <a16:creationId xmlns:a16="http://schemas.microsoft.com/office/drawing/2014/main" id="{6FA8D3BD-7077-43BD-8D39-D0718D9B733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a:extLst>
            <a:ext uri="{FF2B5EF4-FFF2-40B4-BE49-F238E27FC236}">
              <a16:creationId xmlns:a16="http://schemas.microsoft.com/office/drawing/2014/main" id="{78924EF5-5D58-40F7-AAA1-15FF7479A9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a:extLst>
            <a:ext uri="{FF2B5EF4-FFF2-40B4-BE49-F238E27FC236}">
              <a16:creationId xmlns:a16="http://schemas.microsoft.com/office/drawing/2014/main" id="{F0EAE3BA-7836-43CD-8D75-B54B8C73FAB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a:extLst>
            <a:ext uri="{FF2B5EF4-FFF2-40B4-BE49-F238E27FC236}">
              <a16:creationId xmlns:a16="http://schemas.microsoft.com/office/drawing/2014/main" id="{FA0E5F9B-7B29-47BA-AF16-D5E8110D9B5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a:extLst>
            <a:ext uri="{FF2B5EF4-FFF2-40B4-BE49-F238E27FC236}">
              <a16:creationId xmlns:a16="http://schemas.microsoft.com/office/drawing/2014/main" id="{F93D85A3-13B0-4E3E-97C1-0839025F379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a:extLst>
            <a:ext uri="{FF2B5EF4-FFF2-40B4-BE49-F238E27FC236}">
              <a16:creationId xmlns:a16="http://schemas.microsoft.com/office/drawing/2014/main" id="{5FB3B268-16AB-43E3-AE15-34D27A62B33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a:extLst>
            <a:ext uri="{FF2B5EF4-FFF2-40B4-BE49-F238E27FC236}">
              <a16:creationId xmlns:a16="http://schemas.microsoft.com/office/drawing/2014/main" id="{E412AD28-D3BC-449B-B97C-FC28FB30CC3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a:extLst>
            <a:ext uri="{FF2B5EF4-FFF2-40B4-BE49-F238E27FC236}">
              <a16:creationId xmlns:a16="http://schemas.microsoft.com/office/drawing/2014/main" id="{3DE19CE3-6C98-4F9A-A8B8-9FC28ADEC10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a:extLst>
            <a:ext uri="{FF2B5EF4-FFF2-40B4-BE49-F238E27FC236}">
              <a16:creationId xmlns:a16="http://schemas.microsoft.com/office/drawing/2014/main" id="{DA9812A3-292E-4C4E-A63B-5B30E64E1D3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3" name="テキスト ボックス 622">
          <a:extLst>
            <a:ext uri="{FF2B5EF4-FFF2-40B4-BE49-F238E27FC236}">
              <a16:creationId xmlns:a16="http://schemas.microsoft.com/office/drawing/2014/main" id="{67534879-B52D-4ED0-ADFB-4F8B85B6B23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a:extLst>
            <a:ext uri="{FF2B5EF4-FFF2-40B4-BE49-F238E27FC236}">
              <a16:creationId xmlns:a16="http://schemas.microsoft.com/office/drawing/2014/main" id="{569AE9BA-1420-423F-8B9A-A03EC2257B3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5" name="テキスト ボックス 624">
          <a:extLst>
            <a:ext uri="{FF2B5EF4-FFF2-40B4-BE49-F238E27FC236}">
              <a16:creationId xmlns:a16="http://schemas.microsoft.com/office/drawing/2014/main" id="{895CB1ED-FD54-42C2-BC63-0847818BA78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a:extLst>
            <a:ext uri="{FF2B5EF4-FFF2-40B4-BE49-F238E27FC236}">
              <a16:creationId xmlns:a16="http://schemas.microsoft.com/office/drawing/2014/main" id="{854916B6-DA87-454E-8BE0-7BC99F6208F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7" name="テキスト ボックス 626">
          <a:extLst>
            <a:ext uri="{FF2B5EF4-FFF2-40B4-BE49-F238E27FC236}">
              <a16:creationId xmlns:a16="http://schemas.microsoft.com/office/drawing/2014/main" id="{B48334D7-D0F0-4E66-AB41-957FB03448D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1CFDDD75-6D3F-460D-B25A-AA8378DDC27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a:extLst>
            <a:ext uri="{FF2B5EF4-FFF2-40B4-BE49-F238E27FC236}">
              <a16:creationId xmlns:a16="http://schemas.microsoft.com/office/drawing/2014/main" id="{5669F725-9ABA-4F34-BA87-6E8D801904C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a:extLst>
            <a:ext uri="{FF2B5EF4-FFF2-40B4-BE49-F238E27FC236}">
              <a16:creationId xmlns:a16="http://schemas.microsoft.com/office/drawing/2014/main" id="{BE6DEF85-2962-4290-8826-F0C41BD4B06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31" name="直線コネクタ 630">
          <a:extLst>
            <a:ext uri="{FF2B5EF4-FFF2-40B4-BE49-F238E27FC236}">
              <a16:creationId xmlns:a16="http://schemas.microsoft.com/office/drawing/2014/main" id="{5FE1D840-1E1D-46A7-A4C0-444F685F8A47}"/>
            </a:ext>
          </a:extLst>
        </xdr:cNvPr>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32" name="【保健センター・保健所】&#10;一人当たり面積最小値テキスト">
          <a:extLst>
            <a:ext uri="{FF2B5EF4-FFF2-40B4-BE49-F238E27FC236}">
              <a16:creationId xmlns:a16="http://schemas.microsoft.com/office/drawing/2014/main" id="{0B10CF5C-E3EA-4977-A960-0070B7F05ECB}"/>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33" name="直線コネクタ 632">
          <a:extLst>
            <a:ext uri="{FF2B5EF4-FFF2-40B4-BE49-F238E27FC236}">
              <a16:creationId xmlns:a16="http://schemas.microsoft.com/office/drawing/2014/main" id="{55F950C7-7ADF-41F0-9C59-F77BCC863DDF}"/>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34" name="【保健センター・保健所】&#10;一人当たり面積最大値テキスト">
          <a:extLst>
            <a:ext uri="{FF2B5EF4-FFF2-40B4-BE49-F238E27FC236}">
              <a16:creationId xmlns:a16="http://schemas.microsoft.com/office/drawing/2014/main" id="{2C911ADB-3844-4CA2-A44C-FAECD93C793C}"/>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5" name="直線コネクタ 634">
          <a:extLst>
            <a:ext uri="{FF2B5EF4-FFF2-40B4-BE49-F238E27FC236}">
              <a16:creationId xmlns:a16="http://schemas.microsoft.com/office/drawing/2014/main" id="{C2244B8C-D426-4F11-8664-C0EA2AB869EC}"/>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36" name="【保健センター・保健所】&#10;一人当たり面積平均値テキスト">
          <a:extLst>
            <a:ext uri="{FF2B5EF4-FFF2-40B4-BE49-F238E27FC236}">
              <a16:creationId xmlns:a16="http://schemas.microsoft.com/office/drawing/2014/main" id="{6EC3B82A-B95E-43B9-8AE3-0E3BC18903CE}"/>
            </a:ext>
          </a:extLst>
        </xdr:cNvPr>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7" name="フローチャート: 判断 636">
          <a:extLst>
            <a:ext uri="{FF2B5EF4-FFF2-40B4-BE49-F238E27FC236}">
              <a16:creationId xmlns:a16="http://schemas.microsoft.com/office/drawing/2014/main" id="{1B6ECB2A-CB64-4BC3-ABDA-BC31C8013029}"/>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8" name="フローチャート: 判断 637">
          <a:extLst>
            <a:ext uri="{FF2B5EF4-FFF2-40B4-BE49-F238E27FC236}">
              <a16:creationId xmlns:a16="http://schemas.microsoft.com/office/drawing/2014/main" id="{A22775B6-204E-46D9-941E-97A51E9A4743}"/>
            </a:ext>
          </a:extLst>
        </xdr:cNvPr>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9" name="フローチャート: 判断 638">
          <a:extLst>
            <a:ext uri="{FF2B5EF4-FFF2-40B4-BE49-F238E27FC236}">
              <a16:creationId xmlns:a16="http://schemas.microsoft.com/office/drawing/2014/main" id="{73D41EE4-5665-48D0-AF9E-071B1D087170}"/>
            </a:ext>
          </a:extLst>
        </xdr:cNvPr>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63500</xdr:rowOff>
    </xdr:from>
    <xdr:to>
      <xdr:col>102</xdr:col>
      <xdr:colOff>165100</xdr:colOff>
      <xdr:row>58</xdr:row>
      <xdr:rowOff>165100</xdr:rowOff>
    </xdr:to>
    <xdr:sp macro="" textlink="">
      <xdr:nvSpPr>
        <xdr:cNvPr id="640" name="フローチャート: 判断 639">
          <a:extLst>
            <a:ext uri="{FF2B5EF4-FFF2-40B4-BE49-F238E27FC236}">
              <a16:creationId xmlns:a16="http://schemas.microsoft.com/office/drawing/2014/main" id="{A7637774-73A9-4BDB-AD04-7962004C3081}"/>
            </a:ext>
          </a:extLst>
        </xdr:cNvPr>
        <xdr:cNvSpPr/>
      </xdr:nvSpPr>
      <xdr:spPr>
        <a:xfrm>
          <a:off x="19494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4B5C7B6C-6F8B-45B0-97E6-105D308953D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CDDAD013-4DDA-4390-A4A1-DF604A7E8F4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BF37821-CDBE-4A0D-AE26-BEE4CA1BB1F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AC3858B8-82CD-4037-8615-D726D376A03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A95377AB-407C-4E85-B027-540A477C8ED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97790</xdr:rowOff>
    </xdr:from>
    <xdr:to>
      <xdr:col>116</xdr:col>
      <xdr:colOff>114300</xdr:colOff>
      <xdr:row>60</xdr:row>
      <xdr:rowOff>27940</xdr:rowOff>
    </xdr:to>
    <xdr:sp macro="" textlink="">
      <xdr:nvSpPr>
        <xdr:cNvPr id="646" name="楕円 645">
          <a:extLst>
            <a:ext uri="{FF2B5EF4-FFF2-40B4-BE49-F238E27FC236}">
              <a16:creationId xmlns:a16="http://schemas.microsoft.com/office/drawing/2014/main" id="{934787DE-A97E-4E98-9643-557579B9F405}"/>
            </a:ext>
          </a:extLst>
        </xdr:cNvPr>
        <xdr:cNvSpPr/>
      </xdr:nvSpPr>
      <xdr:spPr>
        <a:xfrm>
          <a:off x="22110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120667</xdr:rowOff>
    </xdr:from>
    <xdr:ext cx="469744" cy="259045"/>
    <xdr:sp macro="" textlink="">
      <xdr:nvSpPr>
        <xdr:cNvPr id="647" name="【保健センター・保健所】&#10;一人当たり面積該当値テキスト">
          <a:extLst>
            <a:ext uri="{FF2B5EF4-FFF2-40B4-BE49-F238E27FC236}">
              <a16:creationId xmlns:a16="http://schemas.microsoft.com/office/drawing/2014/main" id="{40BB41EF-CA24-408D-AA21-75D548E7CC5E}"/>
            </a:ext>
          </a:extLst>
        </xdr:cNvPr>
        <xdr:cNvSpPr txBox="1"/>
      </xdr:nvSpPr>
      <xdr:spPr>
        <a:xfrm>
          <a:off x="22199600"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97790</xdr:rowOff>
    </xdr:from>
    <xdr:to>
      <xdr:col>112</xdr:col>
      <xdr:colOff>38100</xdr:colOff>
      <xdr:row>60</xdr:row>
      <xdr:rowOff>27940</xdr:rowOff>
    </xdr:to>
    <xdr:sp macro="" textlink="">
      <xdr:nvSpPr>
        <xdr:cNvPr id="648" name="楕円 647">
          <a:extLst>
            <a:ext uri="{FF2B5EF4-FFF2-40B4-BE49-F238E27FC236}">
              <a16:creationId xmlns:a16="http://schemas.microsoft.com/office/drawing/2014/main" id="{68C4D684-EF1C-47DB-A3FA-9A5A2A2FAE64}"/>
            </a:ext>
          </a:extLst>
        </xdr:cNvPr>
        <xdr:cNvSpPr/>
      </xdr:nvSpPr>
      <xdr:spPr>
        <a:xfrm>
          <a:off x="2127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148590</xdr:rowOff>
    </xdr:from>
    <xdr:to>
      <xdr:col>116</xdr:col>
      <xdr:colOff>63500</xdr:colOff>
      <xdr:row>59</xdr:row>
      <xdr:rowOff>148590</xdr:rowOff>
    </xdr:to>
    <xdr:cxnSp macro="">
      <xdr:nvCxnSpPr>
        <xdr:cNvPr id="649" name="直線コネクタ 648">
          <a:extLst>
            <a:ext uri="{FF2B5EF4-FFF2-40B4-BE49-F238E27FC236}">
              <a16:creationId xmlns:a16="http://schemas.microsoft.com/office/drawing/2014/main" id="{CD1C809E-E3E5-4891-9B84-A9C42C7A03FD}"/>
            </a:ext>
          </a:extLst>
        </xdr:cNvPr>
        <xdr:cNvCxnSpPr/>
      </xdr:nvCxnSpPr>
      <xdr:spPr>
        <a:xfrm>
          <a:off x="21323300" y="10264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97790</xdr:rowOff>
    </xdr:from>
    <xdr:to>
      <xdr:col>107</xdr:col>
      <xdr:colOff>101600</xdr:colOff>
      <xdr:row>60</xdr:row>
      <xdr:rowOff>27940</xdr:rowOff>
    </xdr:to>
    <xdr:sp macro="" textlink="">
      <xdr:nvSpPr>
        <xdr:cNvPr id="650" name="楕円 649">
          <a:extLst>
            <a:ext uri="{FF2B5EF4-FFF2-40B4-BE49-F238E27FC236}">
              <a16:creationId xmlns:a16="http://schemas.microsoft.com/office/drawing/2014/main" id="{CCCFBB8C-9C7A-434B-9455-633FE58F1230}"/>
            </a:ext>
          </a:extLst>
        </xdr:cNvPr>
        <xdr:cNvSpPr/>
      </xdr:nvSpPr>
      <xdr:spPr>
        <a:xfrm>
          <a:off x="2038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148590</xdr:rowOff>
    </xdr:from>
    <xdr:to>
      <xdr:col>111</xdr:col>
      <xdr:colOff>177800</xdr:colOff>
      <xdr:row>59</xdr:row>
      <xdr:rowOff>148590</xdr:rowOff>
    </xdr:to>
    <xdr:cxnSp macro="">
      <xdr:nvCxnSpPr>
        <xdr:cNvPr id="651" name="直線コネクタ 650">
          <a:extLst>
            <a:ext uri="{FF2B5EF4-FFF2-40B4-BE49-F238E27FC236}">
              <a16:creationId xmlns:a16="http://schemas.microsoft.com/office/drawing/2014/main" id="{AACD4B94-681B-44BC-953F-CDC43E91B956}"/>
            </a:ext>
          </a:extLst>
        </xdr:cNvPr>
        <xdr:cNvCxnSpPr/>
      </xdr:nvCxnSpPr>
      <xdr:spPr>
        <a:xfrm>
          <a:off x="20434300" y="1026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652" name="楕円 651">
          <a:extLst>
            <a:ext uri="{FF2B5EF4-FFF2-40B4-BE49-F238E27FC236}">
              <a16:creationId xmlns:a16="http://schemas.microsoft.com/office/drawing/2014/main" id="{1EB99CD2-1C7B-45ED-84C5-17E87CDC35D0}"/>
            </a:ext>
          </a:extLst>
        </xdr:cNvPr>
        <xdr:cNvSpPr/>
      </xdr:nvSpPr>
      <xdr:spPr>
        <a:xfrm>
          <a:off x="19494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148590</xdr:rowOff>
    </xdr:from>
    <xdr:to>
      <xdr:col>107</xdr:col>
      <xdr:colOff>50800</xdr:colOff>
      <xdr:row>59</xdr:row>
      <xdr:rowOff>148590</xdr:rowOff>
    </xdr:to>
    <xdr:cxnSp macro="">
      <xdr:nvCxnSpPr>
        <xdr:cNvPr id="653" name="直線コネクタ 652">
          <a:extLst>
            <a:ext uri="{FF2B5EF4-FFF2-40B4-BE49-F238E27FC236}">
              <a16:creationId xmlns:a16="http://schemas.microsoft.com/office/drawing/2014/main" id="{88B6128C-EB71-42C8-A107-211353D8E72D}"/>
            </a:ext>
          </a:extLst>
        </xdr:cNvPr>
        <xdr:cNvCxnSpPr/>
      </xdr:nvCxnSpPr>
      <xdr:spPr>
        <a:xfrm>
          <a:off x="19545300" y="1026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87647</xdr:rowOff>
    </xdr:from>
    <xdr:ext cx="469744" cy="259045"/>
    <xdr:sp macro="" textlink="">
      <xdr:nvSpPr>
        <xdr:cNvPr id="654" name="n_1aveValue【保健センター・保健所】&#10;一人当たり面積">
          <a:extLst>
            <a:ext uri="{FF2B5EF4-FFF2-40B4-BE49-F238E27FC236}">
              <a16:creationId xmlns:a16="http://schemas.microsoft.com/office/drawing/2014/main" id="{88823D7D-080A-4D75-9DE5-BC6235056154}"/>
            </a:ext>
          </a:extLst>
        </xdr:cNvPr>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87647</xdr:rowOff>
    </xdr:from>
    <xdr:ext cx="469744" cy="259045"/>
    <xdr:sp macro="" textlink="">
      <xdr:nvSpPr>
        <xdr:cNvPr id="655" name="n_2aveValue【保健センター・保健所】&#10;一人当たり面積">
          <a:extLst>
            <a:ext uri="{FF2B5EF4-FFF2-40B4-BE49-F238E27FC236}">
              <a16:creationId xmlns:a16="http://schemas.microsoft.com/office/drawing/2014/main" id="{6035A9AE-5818-47AE-B3DE-ABDB406B84B3}"/>
            </a:ext>
          </a:extLst>
        </xdr:cNvPr>
        <xdr:cNvSpPr txBox="1"/>
      </xdr:nvSpPr>
      <xdr:spPr>
        <a:xfrm>
          <a:off x="20199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10177</xdr:rowOff>
    </xdr:from>
    <xdr:ext cx="469744" cy="259045"/>
    <xdr:sp macro="" textlink="">
      <xdr:nvSpPr>
        <xdr:cNvPr id="656" name="n_3aveValue【保健センター・保健所】&#10;一人当たり面積">
          <a:extLst>
            <a:ext uri="{FF2B5EF4-FFF2-40B4-BE49-F238E27FC236}">
              <a16:creationId xmlns:a16="http://schemas.microsoft.com/office/drawing/2014/main" id="{88E63927-5573-480D-8FE4-E9A6E95C3BF3}"/>
            </a:ext>
          </a:extLst>
        </xdr:cNvPr>
        <xdr:cNvSpPr txBox="1"/>
      </xdr:nvSpPr>
      <xdr:spPr>
        <a:xfrm>
          <a:off x="19310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44467</xdr:rowOff>
    </xdr:from>
    <xdr:ext cx="469744" cy="259045"/>
    <xdr:sp macro="" textlink="">
      <xdr:nvSpPr>
        <xdr:cNvPr id="657" name="n_1mainValue【保健センター・保健所】&#10;一人当たり面積">
          <a:extLst>
            <a:ext uri="{FF2B5EF4-FFF2-40B4-BE49-F238E27FC236}">
              <a16:creationId xmlns:a16="http://schemas.microsoft.com/office/drawing/2014/main" id="{730D147A-2624-4D80-8D44-29F8E64B02F1}"/>
            </a:ext>
          </a:extLst>
        </xdr:cNvPr>
        <xdr:cNvSpPr txBox="1"/>
      </xdr:nvSpPr>
      <xdr:spPr>
        <a:xfrm>
          <a:off x="210757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44467</xdr:rowOff>
    </xdr:from>
    <xdr:ext cx="469744" cy="259045"/>
    <xdr:sp macro="" textlink="">
      <xdr:nvSpPr>
        <xdr:cNvPr id="658" name="n_2mainValue【保健センター・保健所】&#10;一人当たり面積">
          <a:extLst>
            <a:ext uri="{FF2B5EF4-FFF2-40B4-BE49-F238E27FC236}">
              <a16:creationId xmlns:a16="http://schemas.microsoft.com/office/drawing/2014/main" id="{CE33136E-FE49-442F-9D19-1050280D4345}"/>
            </a:ext>
          </a:extLst>
        </xdr:cNvPr>
        <xdr:cNvSpPr txBox="1"/>
      </xdr:nvSpPr>
      <xdr:spPr>
        <a:xfrm>
          <a:off x="20199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19067</xdr:rowOff>
    </xdr:from>
    <xdr:ext cx="469744" cy="259045"/>
    <xdr:sp macro="" textlink="">
      <xdr:nvSpPr>
        <xdr:cNvPr id="659" name="n_3mainValue【保健センター・保健所】&#10;一人当たり面積">
          <a:extLst>
            <a:ext uri="{FF2B5EF4-FFF2-40B4-BE49-F238E27FC236}">
              <a16:creationId xmlns:a16="http://schemas.microsoft.com/office/drawing/2014/main" id="{224FBFE1-FEC1-4CC7-8DD6-8326D0EFC954}"/>
            </a:ext>
          </a:extLst>
        </xdr:cNvPr>
        <xdr:cNvSpPr txBox="1"/>
      </xdr:nvSpPr>
      <xdr:spPr>
        <a:xfrm>
          <a:off x="193104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06841C4B-1148-4D7B-9362-F00A8CF219F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03FD7A79-F188-424F-9D93-B388A840EC6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750AA61D-F773-4EBF-9E26-0B930C8001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D7B3B035-8BDF-408E-AE5F-24C85BDBDE8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3EEA6000-0156-4B3B-A68E-AE48A35EA7E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0B24001A-23EF-480E-BF0B-13DF2496053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9E354FC3-F09E-4C04-9B28-E0042310A15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5D742F8F-C3B5-43C7-A13B-7ED2E64D96D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7700002F-3247-4367-BE20-0D2520057E6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8C7F06A9-FC66-4B78-A355-D15E4566390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0" name="テキスト ボックス 669">
          <a:extLst>
            <a:ext uri="{FF2B5EF4-FFF2-40B4-BE49-F238E27FC236}">
              <a16:creationId xmlns:a16="http://schemas.microsoft.com/office/drawing/2014/main" id="{84AD2B28-B447-45EB-A783-A885C0FAD774}"/>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a:extLst>
            <a:ext uri="{FF2B5EF4-FFF2-40B4-BE49-F238E27FC236}">
              <a16:creationId xmlns:a16="http://schemas.microsoft.com/office/drawing/2014/main" id="{617906D8-F265-4136-BCC5-BA7C9FCDBE7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a:extLst>
            <a:ext uri="{FF2B5EF4-FFF2-40B4-BE49-F238E27FC236}">
              <a16:creationId xmlns:a16="http://schemas.microsoft.com/office/drawing/2014/main" id="{F8528399-0160-414F-8478-967116082653}"/>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a:extLst>
            <a:ext uri="{FF2B5EF4-FFF2-40B4-BE49-F238E27FC236}">
              <a16:creationId xmlns:a16="http://schemas.microsoft.com/office/drawing/2014/main" id="{7CBE7F3D-9E82-4061-B174-B178E1B304F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a:extLst>
            <a:ext uri="{FF2B5EF4-FFF2-40B4-BE49-F238E27FC236}">
              <a16:creationId xmlns:a16="http://schemas.microsoft.com/office/drawing/2014/main" id="{6D7241C9-E223-477D-9628-629C7FD28E5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a:extLst>
            <a:ext uri="{FF2B5EF4-FFF2-40B4-BE49-F238E27FC236}">
              <a16:creationId xmlns:a16="http://schemas.microsoft.com/office/drawing/2014/main" id="{340A56E6-4F62-4847-A89F-7ECEB7ADC1D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a:extLst>
            <a:ext uri="{FF2B5EF4-FFF2-40B4-BE49-F238E27FC236}">
              <a16:creationId xmlns:a16="http://schemas.microsoft.com/office/drawing/2014/main" id="{366F855F-B987-4517-B291-D64937717DB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a:extLst>
            <a:ext uri="{FF2B5EF4-FFF2-40B4-BE49-F238E27FC236}">
              <a16:creationId xmlns:a16="http://schemas.microsoft.com/office/drawing/2014/main" id="{1B0BDFFD-3FDA-4BBB-A813-7931BBDB8DD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a:extLst>
            <a:ext uri="{FF2B5EF4-FFF2-40B4-BE49-F238E27FC236}">
              <a16:creationId xmlns:a16="http://schemas.microsoft.com/office/drawing/2014/main" id="{1537A7EF-A8A1-4751-B94F-20E5C7EEBEB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a:extLst>
            <a:ext uri="{FF2B5EF4-FFF2-40B4-BE49-F238E27FC236}">
              <a16:creationId xmlns:a16="http://schemas.microsoft.com/office/drawing/2014/main" id="{04F45FD2-0620-4080-8F42-118036781F7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0" name="テキスト ボックス 679">
          <a:extLst>
            <a:ext uri="{FF2B5EF4-FFF2-40B4-BE49-F238E27FC236}">
              <a16:creationId xmlns:a16="http://schemas.microsoft.com/office/drawing/2014/main" id="{41182677-E2FE-4C7D-B8A8-E1034DBA3EF6}"/>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a:extLst>
            <a:ext uri="{FF2B5EF4-FFF2-40B4-BE49-F238E27FC236}">
              <a16:creationId xmlns:a16="http://schemas.microsoft.com/office/drawing/2014/main" id="{1F520677-1B79-4DAF-A847-2BAD7534760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a:extLst>
            <a:ext uri="{FF2B5EF4-FFF2-40B4-BE49-F238E27FC236}">
              <a16:creationId xmlns:a16="http://schemas.microsoft.com/office/drawing/2014/main" id="{6C76DCED-CFCF-49ED-9168-663C6CF2C2A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a:extLst>
            <a:ext uri="{FF2B5EF4-FFF2-40B4-BE49-F238E27FC236}">
              <a16:creationId xmlns:a16="http://schemas.microsoft.com/office/drawing/2014/main" id="{D5450C1C-20E9-4833-9B1C-C7D76255EAD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84" name="直線コネクタ 683">
          <a:extLst>
            <a:ext uri="{FF2B5EF4-FFF2-40B4-BE49-F238E27FC236}">
              <a16:creationId xmlns:a16="http://schemas.microsoft.com/office/drawing/2014/main" id="{79D1F116-E335-4FCD-9DAA-B3A2013CC71D}"/>
            </a:ext>
          </a:extLst>
        </xdr:cNvPr>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85" name="【消防施設】&#10;有形固定資産減価償却率最小値テキスト">
          <a:extLst>
            <a:ext uri="{FF2B5EF4-FFF2-40B4-BE49-F238E27FC236}">
              <a16:creationId xmlns:a16="http://schemas.microsoft.com/office/drawing/2014/main" id="{7868FA1B-2769-45F8-B3BF-798CB684820B}"/>
            </a:ext>
          </a:extLst>
        </xdr:cNvPr>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6" name="直線コネクタ 685">
          <a:extLst>
            <a:ext uri="{FF2B5EF4-FFF2-40B4-BE49-F238E27FC236}">
              <a16:creationId xmlns:a16="http://schemas.microsoft.com/office/drawing/2014/main" id="{D454EE48-953C-4791-B175-71CF68C044E1}"/>
            </a:ext>
          </a:extLst>
        </xdr:cNvPr>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7" name="【消防施設】&#10;有形固定資産減価償却率最大値テキスト">
          <a:extLst>
            <a:ext uri="{FF2B5EF4-FFF2-40B4-BE49-F238E27FC236}">
              <a16:creationId xmlns:a16="http://schemas.microsoft.com/office/drawing/2014/main" id="{FF7D4D91-C90F-4454-9525-B128B33FD6B7}"/>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8" name="直線コネクタ 687">
          <a:extLst>
            <a:ext uri="{FF2B5EF4-FFF2-40B4-BE49-F238E27FC236}">
              <a16:creationId xmlns:a16="http://schemas.microsoft.com/office/drawing/2014/main" id="{18F21AE8-28C6-49EA-8327-959642A23EAD}"/>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689" name="【消防施設】&#10;有形固定資産減価償却率平均値テキスト">
          <a:extLst>
            <a:ext uri="{FF2B5EF4-FFF2-40B4-BE49-F238E27FC236}">
              <a16:creationId xmlns:a16="http://schemas.microsoft.com/office/drawing/2014/main" id="{C7796DAE-415C-4C31-934E-49B19152415A}"/>
            </a:ext>
          </a:extLst>
        </xdr:cNvPr>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90" name="フローチャート: 判断 689">
          <a:extLst>
            <a:ext uri="{FF2B5EF4-FFF2-40B4-BE49-F238E27FC236}">
              <a16:creationId xmlns:a16="http://schemas.microsoft.com/office/drawing/2014/main" id="{D2697375-6058-4E25-8DF1-968D36DF96F8}"/>
            </a:ext>
          </a:extLst>
        </xdr:cNvPr>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91" name="フローチャート: 判断 690">
          <a:extLst>
            <a:ext uri="{FF2B5EF4-FFF2-40B4-BE49-F238E27FC236}">
              <a16:creationId xmlns:a16="http://schemas.microsoft.com/office/drawing/2014/main" id="{B0078EEC-2892-4684-B5D8-0880BC55E3F9}"/>
            </a:ext>
          </a:extLst>
        </xdr:cNvPr>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92" name="フローチャート: 判断 691">
          <a:extLst>
            <a:ext uri="{FF2B5EF4-FFF2-40B4-BE49-F238E27FC236}">
              <a16:creationId xmlns:a16="http://schemas.microsoft.com/office/drawing/2014/main" id="{3ADB90DD-45BE-4B05-AEEE-D7ECCFD7DCB3}"/>
            </a:ext>
          </a:extLst>
        </xdr:cNvPr>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52070</xdr:rowOff>
    </xdr:from>
    <xdr:to>
      <xdr:col>72</xdr:col>
      <xdr:colOff>38100</xdr:colOff>
      <xdr:row>82</xdr:row>
      <xdr:rowOff>153670</xdr:rowOff>
    </xdr:to>
    <xdr:sp macro="" textlink="">
      <xdr:nvSpPr>
        <xdr:cNvPr id="693" name="フローチャート: 判断 692">
          <a:extLst>
            <a:ext uri="{FF2B5EF4-FFF2-40B4-BE49-F238E27FC236}">
              <a16:creationId xmlns:a16="http://schemas.microsoft.com/office/drawing/2014/main" id="{552A660A-3F14-44F1-8489-2D889CDE6FBC}"/>
            </a:ext>
          </a:extLst>
        </xdr:cNvPr>
        <xdr:cNvSpPr/>
      </xdr:nvSpPr>
      <xdr:spPr>
        <a:xfrm>
          <a:off x="13652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55CDB6B4-9223-4875-BA34-E5F2904E76D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71CB476F-C3A9-4899-B5A6-989C66A3440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54266682-6252-4B26-B4E3-78FE0EC3B02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E9CD249E-EA36-4EB7-963A-DE8D4662639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4CE64E18-914B-44BA-B88E-D0B6626EE7B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12064</xdr:rowOff>
    </xdr:from>
    <xdr:to>
      <xdr:col>85</xdr:col>
      <xdr:colOff>177800</xdr:colOff>
      <xdr:row>80</xdr:row>
      <xdr:rowOff>113664</xdr:rowOff>
    </xdr:to>
    <xdr:sp macro="" textlink="">
      <xdr:nvSpPr>
        <xdr:cNvPr id="699" name="楕円 698">
          <a:extLst>
            <a:ext uri="{FF2B5EF4-FFF2-40B4-BE49-F238E27FC236}">
              <a16:creationId xmlns:a16="http://schemas.microsoft.com/office/drawing/2014/main" id="{A70A96DF-D470-435A-9B8F-78FA40A11A8F}"/>
            </a:ext>
          </a:extLst>
        </xdr:cNvPr>
        <xdr:cNvSpPr/>
      </xdr:nvSpPr>
      <xdr:spPr>
        <a:xfrm>
          <a:off x="162687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34941</xdr:rowOff>
    </xdr:from>
    <xdr:ext cx="405111" cy="259045"/>
    <xdr:sp macro="" textlink="">
      <xdr:nvSpPr>
        <xdr:cNvPr id="700" name="【消防施設】&#10;有形固定資産減価償却率該当値テキスト">
          <a:extLst>
            <a:ext uri="{FF2B5EF4-FFF2-40B4-BE49-F238E27FC236}">
              <a16:creationId xmlns:a16="http://schemas.microsoft.com/office/drawing/2014/main" id="{AE00CA23-9E4A-4FF7-B7D8-95F813A9D576}"/>
            </a:ext>
          </a:extLst>
        </xdr:cNvPr>
        <xdr:cNvSpPr txBox="1"/>
      </xdr:nvSpPr>
      <xdr:spPr>
        <a:xfrm>
          <a:off x="16357600"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42545</xdr:rowOff>
    </xdr:from>
    <xdr:to>
      <xdr:col>81</xdr:col>
      <xdr:colOff>101600</xdr:colOff>
      <xdr:row>80</xdr:row>
      <xdr:rowOff>144145</xdr:rowOff>
    </xdr:to>
    <xdr:sp macro="" textlink="">
      <xdr:nvSpPr>
        <xdr:cNvPr id="701" name="楕円 700">
          <a:extLst>
            <a:ext uri="{FF2B5EF4-FFF2-40B4-BE49-F238E27FC236}">
              <a16:creationId xmlns:a16="http://schemas.microsoft.com/office/drawing/2014/main" id="{C75C520F-6EA4-4471-861B-5F4F6A9E9B8C}"/>
            </a:ext>
          </a:extLst>
        </xdr:cNvPr>
        <xdr:cNvSpPr/>
      </xdr:nvSpPr>
      <xdr:spPr>
        <a:xfrm>
          <a:off x="15430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62864</xdr:rowOff>
    </xdr:from>
    <xdr:to>
      <xdr:col>85</xdr:col>
      <xdr:colOff>127000</xdr:colOff>
      <xdr:row>80</xdr:row>
      <xdr:rowOff>93345</xdr:rowOff>
    </xdr:to>
    <xdr:cxnSp macro="">
      <xdr:nvCxnSpPr>
        <xdr:cNvPr id="702" name="直線コネクタ 701">
          <a:extLst>
            <a:ext uri="{FF2B5EF4-FFF2-40B4-BE49-F238E27FC236}">
              <a16:creationId xmlns:a16="http://schemas.microsoft.com/office/drawing/2014/main" id="{BDD3BEC2-2F81-4DF0-9A8F-41FEAA3D0D95}"/>
            </a:ext>
          </a:extLst>
        </xdr:cNvPr>
        <xdr:cNvCxnSpPr/>
      </xdr:nvCxnSpPr>
      <xdr:spPr>
        <a:xfrm flipV="1">
          <a:off x="15481300" y="137788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74930</xdr:rowOff>
    </xdr:from>
    <xdr:to>
      <xdr:col>76</xdr:col>
      <xdr:colOff>165100</xdr:colOff>
      <xdr:row>81</xdr:row>
      <xdr:rowOff>5080</xdr:rowOff>
    </xdr:to>
    <xdr:sp macro="" textlink="">
      <xdr:nvSpPr>
        <xdr:cNvPr id="703" name="楕円 702">
          <a:extLst>
            <a:ext uri="{FF2B5EF4-FFF2-40B4-BE49-F238E27FC236}">
              <a16:creationId xmlns:a16="http://schemas.microsoft.com/office/drawing/2014/main" id="{2A9FF1AD-EF32-494B-AC39-C6E4BCADE23D}"/>
            </a:ext>
          </a:extLst>
        </xdr:cNvPr>
        <xdr:cNvSpPr/>
      </xdr:nvSpPr>
      <xdr:spPr>
        <a:xfrm>
          <a:off x="14541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93345</xdr:rowOff>
    </xdr:from>
    <xdr:to>
      <xdr:col>81</xdr:col>
      <xdr:colOff>50800</xdr:colOff>
      <xdr:row>80</xdr:row>
      <xdr:rowOff>125730</xdr:rowOff>
    </xdr:to>
    <xdr:cxnSp macro="">
      <xdr:nvCxnSpPr>
        <xdr:cNvPr id="704" name="直線コネクタ 703">
          <a:extLst>
            <a:ext uri="{FF2B5EF4-FFF2-40B4-BE49-F238E27FC236}">
              <a16:creationId xmlns:a16="http://schemas.microsoft.com/office/drawing/2014/main" id="{06AFDB1C-8EC8-4369-8C83-BD3F7E8079F2}"/>
            </a:ext>
          </a:extLst>
        </xdr:cNvPr>
        <xdr:cNvCxnSpPr/>
      </xdr:nvCxnSpPr>
      <xdr:spPr>
        <a:xfrm flipV="1">
          <a:off x="14592300" y="13809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168275</xdr:rowOff>
    </xdr:from>
    <xdr:to>
      <xdr:col>72</xdr:col>
      <xdr:colOff>38100</xdr:colOff>
      <xdr:row>82</xdr:row>
      <xdr:rowOff>98425</xdr:rowOff>
    </xdr:to>
    <xdr:sp macro="" textlink="">
      <xdr:nvSpPr>
        <xdr:cNvPr id="705" name="楕円 704">
          <a:extLst>
            <a:ext uri="{FF2B5EF4-FFF2-40B4-BE49-F238E27FC236}">
              <a16:creationId xmlns:a16="http://schemas.microsoft.com/office/drawing/2014/main" id="{99136C80-18C3-44F4-863D-3D81AFF5BA33}"/>
            </a:ext>
          </a:extLst>
        </xdr:cNvPr>
        <xdr:cNvSpPr/>
      </xdr:nvSpPr>
      <xdr:spPr>
        <a:xfrm>
          <a:off x="13652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125730</xdr:rowOff>
    </xdr:from>
    <xdr:to>
      <xdr:col>76</xdr:col>
      <xdr:colOff>114300</xdr:colOff>
      <xdr:row>82</xdr:row>
      <xdr:rowOff>47625</xdr:rowOff>
    </xdr:to>
    <xdr:cxnSp macro="">
      <xdr:nvCxnSpPr>
        <xdr:cNvPr id="706" name="直線コネクタ 705">
          <a:extLst>
            <a:ext uri="{FF2B5EF4-FFF2-40B4-BE49-F238E27FC236}">
              <a16:creationId xmlns:a16="http://schemas.microsoft.com/office/drawing/2014/main" id="{64900B83-7A50-4B64-94EB-66EFA3EC4745}"/>
            </a:ext>
          </a:extLst>
        </xdr:cNvPr>
        <xdr:cNvCxnSpPr/>
      </xdr:nvCxnSpPr>
      <xdr:spPr>
        <a:xfrm flipV="1">
          <a:off x="13703300" y="13841730"/>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40022</xdr:rowOff>
    </xdr:from>
    <xdr:ext cx="405111" cy="259045"/>
    <xdr:sp macro="" textlink="">
      <xdr:nvSpPr>
        <xdr:cNvPr id="707" name="n_1aveValue【消防施設】&#10;有形固定資産減価償却率">
          <a:extLst>
            <a:ext uri="{FF2B5EF4-FFF2-40B4-BE49-F238E27FC236}">
              <a16:creationId xmlns:a16="http://schemas.microsoft.com/office/drawing/2014/main" id="{9C1161FD-4D57-47B1-BADB-24B0586FC38C}"/>
            </a:ext>
          </a:extLst>
        </xdr:cNvPr>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53357</xdr:rowOff>
    </xdr:from>
    <xdr:ext cx="405111" cy="259045"/>
    <xdr:sp macro="" textlink="">
      <xdr:nvSpPr>
        <xdr:cNvPr id="708" name="n_2aveValue【消防施設】&#10;有形固定資産減価償却率">
          <a:extLst>
            <a:ext uri="{FF2B5EF4-FFF2-40B4-BE49-F238E27FC236}">
              <a16:creationId xmlns:a16="http://schemas.microsoft.com/office/drawing/2014/main" id="{56DC619B-FD47-409B-A363-353E1363B293}"/>
            </a:ext>
          </a:extLst>
        </xdr:cNvPr>
        <xdr:cNvSpPr txBox="1"/>
      </xdr:nvSpPr>
      <xdr:spPr>
        <a:xfrm>
          <a:off x="14389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144797</xdr:rowOff>
    </xdr:from>
    <xdr:ext cx="405111" cy="259045"/>
    <xdr:sp macro="" textlink="">
      <xdr:nvSpPr>
        <xdr:cNvPr id="709" name="n_3aveValue【消防施設】&#10;有形固定資産減価償却率">
          <a:extLst>
            <a:ext uri="{FF2B5EF4-FFF2-40B4-BE49-F238E27FC236}">
              <a16:creationId xmlns:a16="http://schemas.microsoft.com/office/drawing/2014/main" id="{F6F2FD3E-C334-4573-8B12-3CC9A09A2940}"/>
            </a:ext>
          </a:extLst>
        </xdr:cNvPr>
        <xdr:cNvSpPr txBox="1"/>
      </xdr:nvSpPr>
      <xdr:spPr>
        <a:xfrm>
          <a:off x="13500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160672</xdr:rowOff>
    </xdr:from>
    <xdr:ext cx="405111" cy="259045"/>
    <xdr:sp macro="" textlink="">
      <xdr:nvSpPr>
        <xdr:cNvPr id="710" name="n_1mainValue【消防施設】&#10;有形固定資産減価償却率">
          <a:extLst>
            <a:ext uri="{FF2B5EF4-FFF2-40B4-BE49-F238E27FC236}">
              <a16:creationId xmlns:a16="http://schemas.microsoft.com/office/drawing/2014/main" id="{32F0093F-F778-4D1E-8EBC-FE618514C166}"/>
            </a:ext>
          </a:extLst>
        </xdr:cNvPr>
        <xdr:cNvSpPr txBox="1"/>
      </xdr:nvSpPr>
      <xdr:spPr>
        <a:xfrm>
          <a:off x="15266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21607</xdr:rowOff>
    </xdr:from>
    <xdr:ext cx="405111" cy="259045"/>
    <xdr:sp macro="" textlink="">
      <xdr:nvSpPr>
        <xdr:cNvPr id="711" name="n_2mainValue【消防施設】&#10;有形固定資産減価償却率">
          <a:extLst>
            <a:ext uri="{FF2B5EF4-FFF2-40B4-BE49-F238E27FC236}">
              <a16:creationId xmlns:a16="http://schemas.microsoft.com/office/drawing/2014/main" id="{009780D6-1890-4736-9FEA-EC6222946810}"/>
            </a:ext>
          </a:extLst>
        </xdr:cNvPr>
        <xdr:cNvSpPr txBox="1"/>
      </xdr:nvSpPr>
      <xdr:spPr>
        <a:xfrm>
          <a:off x="14389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114952</xdr:rowOff>
    </xdr:from>
    <xdr:ext cx="405111" cy="259045"/>
    <xdr:sp macro="" textlink="">
      <xdr:nvSpPr>
        <xdr:cNvPr id="712" name="n_3mainValue【消防施設】&#10;有形固定資産減価償却率">
          <a:extLst>
            <a:ext uri="{FF2B5EF4-FFF2-40B4-BE49-F238E27FC236}">
              <a16:creationId xmlns:a16="http://schemas.microsoft.com/office/drawing/2014/main" id="{C9B7F3A4-B1D9-46C5-9487-ADF0629F2E1E}"/>
            </a:ext>
          </a:extLst>
        </xdr:cNvPr>
        <xdr:cNvSpPr txBox="1"/>
      </xdr:nvSpPr>
      <xdr:spPr>
        <a:xfrm>
          <a:off x="13500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a:extLst>
            <a:ext uri="{FF2B5EF4-FFF2-40B4-BE49-F238E27FC236}">
              <a16:creationId xmlns:a16="http://schemas.microsoft.com/office/drawing/2014/main" id="{EEE63A23-E56E-46C0-AC1B-0A5796D434E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a:extLst>
            <a:ext uri="{FF2B5EF4-FFF2-40B4-BE49-F238E27FC236}">
              <a16:creationId xmlns:a16="http://schemas.microsoft.com/office/drawing/2014/main" id="{59DEE6EE-0B74-4125-BBD1-1D859FCF612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a:extLst>
            <a:ext uri="{FF2B5EF4-FFF2-40B4-BE49-F238E27FC236}">
              <a16:creationId xmlns:a16="http://schemas.microsoft.com/office/drawing/2014/main" id="{6C0DBD32-43A6-4F81-AABB-0323D83D7A6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a:extLst>
            <a:ext uri="{FF2B5EF4-FFF2-40B4-BE49-F238E27FC236}">
              <a16:creationId xmlns:a16="http://schemas.microsoft.com/office/drawing/2014/main" id="{B8396B3F-832C-4981-B879-27C5B869233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a:extLst>
            <a:ext uri="{FF2B5EF4-FFF2-40B4-BE49-F238E27FC236}">
              <a16:creationId xmlns:a16="http://schemas.microsoft.com/office/drawing/2014/main" id="{C023D35B-11E3-418F-94B9-2FCE13EB7A3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a:extLst>
            <a:ext uri="{FF2B5EF4-FFF2-40B4-BE49-F238E27FC236}">
              <a16:creationId xmlns:a16="http://schemas.microsoft.com/office/drawing/2014/main" id="{EA07948E-F8BF-40A4-A054-D00286044C8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a:extLst>
            <a:ext uri="{FF2B5EF4-FFF2-40B4-BE49-F238E27FC236}">
              <a16:creationId xmlns:a16="http://schemas.microsoft.com/office/drawing/2014/main" id="{BAA640C3-BA3D-4BE0-B73C-8C107CFE16C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a:extLst>
            <a:ext uri="{FF2B5EF4-FFF2-40B4-BE49-F238E27FC236}">
              <a16:creationId xmlns:a16="http://schemas.microsoft.com/office/drawing/2014/main" id="{956F8B0A-F926-4B50-9B75-0EA91D96DA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a:extLst>
            <a:ext uri="{FF2B5EF4-FFF2-40B4-BE49-F238E27FC236}">
              <a16:creationId xmlns:a16="http://schemas.microsoft.com/office/drawing/2014/main" id="{48C8074B-50C2-4720-A539-C55346E0ABB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a:extLst>
            <a:ext uri="{FF2B5EF4-FFF2-40B4-BE49-F238E27FC236}">
              <a16:creationId xmlns:a16="http://schemas.microsoft.com/office/drawing/2014/main" id="{D060B62A-B1C2-4E48-9D20-CF1C05BCE34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3" name="直線コネクタ 722">
          <a:extLst>
            <a:ext uri="{FF2B5EF4-FFF2-40B4-BE49-F238E27FC236}">
              <a16:creationId xmlns:a16="http://schemas.microsoft.com/office/drawing/2014/main" id="{055197C9-470E-4D03-A524-B606D7C7871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7BFD41A1-9A27-476D-B2C1-AF14491D21D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5" name="直線コネクタ 724">
          <a:extLst>
            <a:ext uri="{FF2B5EF4-FFF2-40B4-BE49-F238E27FC236}">
              <a16:creationId xmlns:a16="http://schemas.microsoft.com/office/drawing/2014/main" id="{47E1F48D-6867-427B-BB7B-987F450974B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6" name="テキスト ボックス 725">
          <a:extLst>
            <a:ext uri="{FF2B5EF4-FFF2-40B4-BE49-F238E27FC236}">
              <a16:creationId xmlns:a16="http://schemas.microsoft.com/office/drawing/2014/main" id="{0D1A3759-9E59-4E6C-98C8-E4185059C5C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7" name="直線コネクタ 726">
          <a:extLst>
            <a:ext uri="{FF2B5EF4-FFF2-40B4-BE49-F238E27FC236}">
              <a16:creationId xmlns:a16="http://schemas.microsoft.com/office/drawing/2014/main" id="{70B03339-3310-4669-9C7B-6D8F6F3AC7E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8" name="テキスト ボックス 727">
          <a:extLst>
            <a:ext uri="{FF2B5EF4-FFF2-40B4-BE49-F238E27FC236}">
              <a16:creationId xmlns:a16="http://schemas.microsoft.com/office/drawing/2014/main" id="{335539FF-F3A6-4FCC-9F25-D4E042024E8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9" name="直線コネクタ 728">
          <a:extLst>
            <a:ext uri="{FF2B5EF4-FFF2-40B4-BE49-F238E27FC236}">
              <a16:creationId xmlns:a16="http://schemas.microsoft.com/office/drawing/2014/main" id="{060C3F70-D60F-4066-8689-AE40FDBEEF0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0" name="テキスト ボックス 729">
          <a:extLst>
            <a:ext uri="{FF2B5EF4-FFF2-40B4-BE49-F238E27FC236}">
              <a16:creationId xmlns:a16="http://schemas.microsoft.com/office/drawing/2014/main" id="{2E39E929-D90C-4903-9973-606D89A0875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1" name="直線コネクタ 730">
          <a:extLst>
            <a:ext uri="{FF2B5EF4-FFF2-40B4-BE49-F238E27FC236}">
              <a16:creationId xmlns:a16="http://schemas.microsoft.com/office/drawing/2014/main" id="{FA38F462-0132-4464-A59A-2A67B0E656A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2" name="テキスト ボックス 731">
          <a:extLst>
            <a:ext uri="{FF2B5EF4-FFF2-40B4-BE49-F238E27FC236}">
              <a16:creationId xmlns:a16="http://schemas.microsoft.com/office/drawing/2014/main" id="{4C5378F7-F0C1-4D6A-8AF7-12A4E4F70DF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3" name="直線コネクタ 732">
          <a:extLst>
            <a:ext uri="{FF2B5EF4-FFF2-40B4-BE49-F238E27FC236}">
              <a16:creationId xmlns:a16="http://schemas.microsoft.com/office/drawing/2014/main" id="{23A54854-2FC9-4A93-9CF7-0F1354944CD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4" name="テキスト ボックス 733">
          <a:extLst>
            <a:ext uri="{FF2B5EF4-FFF2-40B4-BE49-F238E27FC236}">
              <a16:creationId xmlns:a16="http://schemas.microsoft.com/office/drawing/2014/main" id="{4BD36AAC-3588-4FD8-B505-D27CB68D523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5" name="【消防施設】&#10;一人当たり面積グラフ枠">
          <a:extLst>
            <a:ext uri="{FF2B5EF4-FFF2-40B4-BE49-F238E27FC236}">
              <a16:creationId xmlns:a16="http://schemas.microsoft.com/office/drawing/2014/main" id="{4EA023E5-5CB4-4781-946F-445ABD04CA9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36" name="直線コネクタ 735">
          <a:extLst>
            <a:ext uri="{FF2B5EF4-FFF2-40B4-BE49-F238E27FC236}">
              <a16:creationId xmlns:a16="http://schemas.microsoft.com/office/drawing/2014/main" id="{EA706E60-C92E-4D9E-A90F-21F6E46B9703}"/>
            </a:ext>
          </a:extLst>
        </xdr:cNvPr>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37" name="【消防施設】&#10;一人当たり面積最小値テキスト">
          <a:extLst>
            <a:ext uri="{FF2B5EF4-FFF2-40B4-BE49-F238E27FC236}">
              <a16:creationId xmlns:a16="http://schemas.microsoft.com/office/drawing/2014/main" id="{19791F02-AE76-4EF9-8319-69CC5F0C359B}"/>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8" name="直線コネクタ 737">
          <a:extLst>
            <a:ext uri="{FF2B5EF4-FFF2-40B4-BE49-F238E27FC236}">
              <a16:creationId xmlns:a16="http://schemas.microsoft.com/office/drawing/2014/main" id="{C389076D-D24F-482F-AF14-1173FF76CCFD}"/>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39" name="【消防施設】&#10;一人当たり面積最大値テキスト">
          <a:extLst>
            <a:ext uri="{FF2B5EF4-FFF2-40B4-BE49-F238E27FC236}">
              <a16:creationId xmlns:a16="http://schemas.microsoft.com/office/drawing/2014/main" id="{32866D51-CE74-481E-98E8-D306C78C0379}"/>
            </a:ext>
          </a:extLst>
        </xdr:cNvPr>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40" name="直線コネクタ 739">
          <a:extLst>
            <a:ext uri="{FF2B5EF4-FFF2-40B4-BE49-F238E27FC236}">
              <a16:creationId xmlns:a16="http://schemas.microsoft.com/office/drawing/2014/main" id="{FADD1188-39FF-4975-BB20-CE4397A192B0}"/>
            </a:ext>
          </a:extLst>
        </xdr:cNvPr>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741" name="【消防施設】&#10;一人当たり面積平均値テキスト">
          <a:extLst>
            <a:ext uri="{FF2B5EF4-FFF2-40B4-BE49-F238E27FC236}">
              <a16:creationId xmlns:a16="http://schemas.microsoft.com/office/drawing/2014/main" id="{5D0C4173-CD0F-40D0-903D-4BCDD0120FED}"/>
            </a:ext>
          </a:extLst>
        </xdr:cNvPr>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42" name="フローチャート: 判断 741">
          <a:extLst>
            <a:ext uri="{FF2B5EF4-FFF2-40B4-BE49-F238E27FC236}">
              <a16:creationId xmlns:a16="http://schemas.microsoft.com/office/drawing/2014/main" id="{D87F0EEC-41E5-43AB-BCE5-A990FC38C05B}"/>
            </a:ext>
          </a:extLst>
        </xdr:cNvPr>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43" name="フローチャート: 判断 742">
          <a:extLst>
            <a:ext uri="{FF2B5EF4-FFF2-40B4-BE49-F238E27FC236}">
              <a16:creationId xmlns:a16="http://schemas.microsoft.com/office/drawing/2014/main" id="{77175DA2-C2ED-432D-8282-028AF5F37964}"/>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44" name="フローチャート: 判断 743">
          <a:extLst>
            <a:ext uri="{FF2B5EF4-FFF2-40B4-BE49-F238E27FC236}">
              <a16:creationId xmlns:a16="http://schemas.microsoft.com/office/drawing/2014/main" id="{8C28B1CE-AA87-4124-80B6-C59F14BD05D2}"/>
            </a:ext>
          </a:extLst>
        </xdr:cNvPr>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45" name="フローチャート: 判断 744">
          <a:extLst>
            <a:ext uri="{FF2B5EF4-FFF2-40B4-BE49-F238E27FC236}">
              <a16:creationId xmlns:a16="http://schemas.microsoft.com/office/drawing/2014/main" id="{47CD845B-9298-45B4-8F0C-556F5B904BB5}"/>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194984F9-D192-42EE-A051-D63BC8D1560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F6CEC745-6ED6-42AF-9ABC-5F753E11BA3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2D8C701D-98DD-4D05-8837-3B03951A18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294209D3-BC2E-4065-BE0A-2FD299D52EF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742CDD1E-0AF1-48FA-A9FA-C89ED74AE16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33020</xdr:rowOff>
    </xdr:from>
    <xdr:to>
      <xdr:col>116</xdr:col>
      <xdr:colOff>114300</xdr:colOff>
      <xdr:row>86</xdr:row>
      <xdr:rowOff>134620</xdr:rowOff>
    </xdr:to>
    <xdr:sp macro="" textlink="">
      <xdr:nvSpPr>
        <xdr:cNvPr id="751" name="楕円 750">
          <a:extLst>
            <a:ext uri="{FF2B5EF4-FFF2-40B4-BE49-F238E27FC236}">
              <a16:creationId xmlns:a16="http://schemas.microsoft.com/office/drawing/2014/main" id="{CA64AE07-9D97-458B-8085-C9493CE5B099}"/>
            </a:ext>
          </a:extLst>
        </xdr:cNvPr>
        <xdr:cNvSpPr/>
      </xdr:nvSpPr>
      <xdr:spPr>
        <a:xfrm>
          <a:off x="22110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119397</xdr:rowOff>
    </xdr:from>
    <xdr:ext cx="469744" cy="259045"/>
    <xdr:sp macro="" textlink="">
      <xdr:nvSpPr>
        <xdr:cNvPr id="752" name="【消防施設】&#10;一人当たり面積該当値テキスト">
          <a:extLst>
            <a:ext uri="{FF2B5EF4-FFF2-40B4-BE49-F238E27FC236}">
              <a16:creationId xmlns:a16="http://schemas.microsoft.com/office/drawing/2014/main" id="{E2DE1B29-D3A2-44D2-A166-8C11DAF9C30D}"/>
            </a:ext>
          </a:extLst>
        </xdr:cNvPr>
        <xdr:cNvSpPr txBox="1"/>
      </xdr:nvSpPr>
      <xdr:spPr>
        <a:xfrm>
          <a:off x="22199600"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36830</xdr:rowOff>
    </xdr:from>
    <xdr:to>
      <xdr:col>112</xdr:col>
      <xdr:colOff>38100</xdr:colOff>
      <xdr:row>86</xdr:row>
      <xdr:rowOff>138430</xdr:rowOff>
    </xdr:to>
    <xdr:sp macro="" textlink="">
      <xdr:nvSpPr>
        <xdr:cNvPr id="753" name="楕円 752">
          <a:extLst>
            <a:ext uri="{FF2B5EF4-FFF2-40B4-BE49-F238E27FC236}">
              <a16:creationId xmlns:a16="http://schemas.microsoft.com/office/drawing/2014/main" id="{A0963299-823F-4017-B3B4-FF9C95C1C982}"/>
            </a:ext>
          </a:extLst>
        </xdr:cNvPr>
        <xdr:cNvSpPr/>
      </xdr:nvSpPr>
      <xdr:spPr>
        <a:xfrm>
          <a:off x="21272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83820</xdr:rowOff>
    </xdr:from>
    <xdr:to>
      <xdr:col>116</xdr:col>
      <xdr:colOff>63500</xdr:colOff>
      <xdr:row>86</xdr:row>
      <xdr:rowOff>87630</xdr:rowOff>
    </xdr:to>
    <xdr:cxnSp macro="">
      <xdr:nvCxnSpPr>
        <xdr:cNvPr id="754" name="直線コネクタ 753">
          <a:extLst>
            <a:ext uri="{FF2B5EF4-FFF2-40B4-BE49-F238E27FC236}">
              <a16:creationId xmlns:a16="http://schemas.microsoft.com/office/drawing/2014/main" id="{F46C5E7E-D36C-4287-81EC-6E0990F50111}"/>
            </a:ext>
          </a:extLst>
        </xdr:cNvPr>
        <xdr:cNvCxnSpPr/>
      </xdr:nvCxnSpPr>
      <xdr:spPr>
        <a:xfrm flipV="1">
          <a:off x="21323300" y="14828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36830</xdr:rowOff>
    </xdr:from>
    <xdr:to>
      <xdr:col>107</xdr:col>
      <xdr:colOff>101600</xdr:colOff>
      <xdr:row>86</xdr:row>
      <xdr:rowOff>138430</xdr:rowOff>
    </xdr:to>
    <xdr:sp macro="" textlink="">
      <xdr:nvSpPr>
        <xdr:cNvPr id="755" name="楕円 754">
          <a:extLst>
            <a:ext uri="{FF2B5EF4-FFF2-40B4-BE49-F238E27FC236}">
              <a16:creationId xmlns:a16="http://schemas.microsoft.com/office/drawing/2014/main" id="{E0EE7079-C8B1-445F-A113-C0B309FEBD88}"/>
            </a:ext>
          </a:extLst>
        </xdr:cNvPr>
        <xdr:cNvSpPr/>
      </xdr:nvSpPr>
      <xdr:spPr>
        <a:xfrm>
          <a:off x="20383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87630</xdr:rowOff>
    </xdr:from>
    <xdr:to>
      <xdr:col>111</xdr:col>
      <xdr:colOff>177800</xdr:colOff>
      <xdr:row>86</xdr:row>
      <xdr:rowOff>87630</xdr:rowOff>
    </xdr:to>
    <xdr:cxnSp macro="">
      <xdr:nvCxnSpPr>
        <xdr:cNvPr id="756" name="直線コネクタ 755">
          <a:extLst>
            <a:ext uri="{FF2B5EF4-FFF2-40B4-BE49-F238E27FC236}">
              <a16:creationId xmlns:a16="http://schemas.microsoft.com/office/drawing/2014/main" id="{30798BD8-09EB-4EC3-BB45-DA075C6A56B3}"/>
            </a:ext>
          </a:extLst>
        </xdr:cNvPr>
        <xdr:cNvCxnSpPr/>
      </xdr:nvCxnSpPr>
      <xdr:spPr>
        <a:xfrm>
          <a:off x="20434300" y="1483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33020</xdr:rowOff>
    </xdr:from>
    <xdr:to>
      <xdr:col>102</xdr:col>
      <xdr:colOff>165100</xdr:colOff>
      <xdr:row>86</xdr:row>
      <xdr:rowOff>134620</xdr:rowOff>
    </xdr:to>
    <xdr:sp macro="" textlink="">
      <xdr:nvSpPr>
        <xdr:cNvPr id="757" name="楕円 756">
          <a:extLst>
            <a:ext uri="{FF2B5EF4-FFF2-40B4-BE49-F238E27FC236}">
              <a16:creationId xmlns:a16="http://schemas.microsoft.com/office/drawing/2014/main" id="{602A0B62-EB19-47EB-ADCB-142D53CB9D87}"/>
            </a:ext>
          </a:extLst>
        </xdr:cNvPr>
        <xdr:cNvSpPr/>
      </xdr:nvSpPr>
      <xdr:spPr>
        <a:xfrm>
          <a:off x="19494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83820</xdr:rowOff>
    </xdr:from>
    <xdr:to>
      <xdr:col>107</xdr:col>
      <xdr:colOff>50800</xdr:colOff>
      <xdr:row>86</xdr:row>
      <xdr:rowOff>87630</xdr:rowOff>
    </xdr:to>
    <xdr:cxnSp macro="">
      <xdr:nvCxnSpPr>
        <xdr:cNvPr id="758" name="直線コネクタ 757">
          <a:extLst>
            <a:ext uri="{FF2B5EF4-FFF2-40B4-BE49-F238E27FC236}">
              <a16:creationId xmlns:a16="http://schemas.microsoft.com/office/drawing/2014/main" id="{E684C5C3-7B5E-458B-BB63-916F3DCFD9A8}"/>
            </a:ext>
          </a:extLst>
        </xdr:cNvPr>
        <xdr:cNvCxnSpPr/>
      </xdr:nvCxnSpPr>
      <xdr:spPr>
        <a:xfrm>
          <a:off x="19545300" y="14828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59" name="n_1aveValue【消防施設】&#10;一人当たり面積">
          <a:extLst>
            <a:ext uri="{FF2B5EF4-FFF2-40B4-BE49-F238E27FC236}">
              <a16:creationId xmlns:a16="http://schemas.microsoft.com/office/drawing/2014/main" id="{2DF43BF6-62D3-49AC-90BA-D5267A3048D3}"/>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760" name="n_2aveValue【消防施設】&#10;一人当たり面積">
          <a:extLst>
            <a:ext uri="{FF2B5EF4-FFF2-40B4-BE49-F238E27FC236}">
              <a16:creationId xmlns:a16="http://schemas.microsoft.com/office/drawing/2014/main" id="{F0F5288E-67B8-4089-AF86-C9462406FC95}"/>
            </a:ext>
          </a:extLst>
        </xdr:cNvPr>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61" name="n_3aveValue【消防施設】&#10;一人当たり面積">
          <a:extLst>
            <a:ext uri="{FF2B5EF4-FFF2-40B4-BE49-F238E27FC236}">
              <a16:creationId xmlns:a16="http://schemas.microsoft.com/office/drawing/2014/main" id="{30C3E401-B834-4726-A0BA-C7C517EEF616}"/>
            </a:ext>
          </a:extLst>
        </xdr:cNvPr>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129557</xdr:rowOff>
    </xdr:from>
    <xdr:ext cx="469744" cy="259045"/>
    <xdr:sp macro="" textlink="">
      <xdr:nvSpPr>
        <xdr:cNvPr id="762" name="n_1mainValue【消防施設】&#10;一人当たり面積">
          <a:extLst>
            <a:ext uri="{FF2B5EF4-FFF2-40B4-BE49-F238E27FC236}">
              <a16:creationId xmlns:a16="http://schemas.microsoft.com/office/drawing/2014/main" id="{1235FCF5-DF47-4C01-8615-2123DD9421C5}"/>
            </a:ext>
          </a:extLst>
        </xdr:cNvPr>
        <xdr:cNvSpPr txBox="1"/>
      </xdr:nvSpPr>
      <xdr:spPr>
        <a:xfrm>
          <a:off x="210757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129557</xdr:rowOff>
    </xdr:from>
    <xdr:ext cx="469744" cy="259045"/>
    <xdr:sp macro="" textlink="">
      <xdr:nvSpPr>
        <xdr:cNvPr id="763" name="n_2mainValue【消防施設】&#10;一人当たり面積">
          <a:extLst>
            <a:ext uri="{FF2B5EF4-FFF2-40B4-BE49-F238E27FC236}">
              <a16:creationId xmlns:a16="http://schemas.microsoft.com/office/drawing/2014/main" id="{C4E2D8D2-F728-4D7B-83E0-C1BA935D9169}"/>
            </a:ext>
          </a:extLst>
        </xdr:cNvPr>
        <xdr:cNvSpPr txBox="1"/>
      </xdr:nvSpPr>
      <xdr:spPr>
        <a:xfrm>
          <a:off x="20199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125747</xdr:rowOff>
    </xdr:from>
    <xdr:ext cx="469744" cy="259045"/>
    <xdr:sp macro="" textlink="">
      <xdr:nvSpPr>
        <xdr:cNvPr id="764" name="n_3mainValue【消防施設】&#10;一人当たり面積">
          <a:extLst>
            <a:ext uri="{FF2B5EF4-FFF2-40B4-BE49-F238E27FC236}">
              <a16:creationId xmlns:a16="http://schemas.microsoft.com/office/drawing/2014/main" id="{2342AD84-0027-4756-860C-6F3F08FDC88A}"/>
            </a:ext>
          </a:extLst>
        </xdr:cNvPr>
        <xdr:cNvSpPr txBox="1"/>
      </xdr:nvSpPr>
      <xdr:spPr>
        <a:xfrm>
          <a:off x="19310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a:extLst>
            <a:ext uri="{FF2B5EF4-FFF2-40B4-BE49-F238E27FC236}">
              <a16:creationId xmlns:a16="http://schemas.microsoft.com/office/drawing/2014/main" id="{A6945B7A-C28F-4F6C-A6D3-3FEDA70E9C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a:extLst>
            <a:ext uri="{FF2B5EF4-FFF2-40B4-BE49-F238E27FC236}">
              <a16:creationId xmlns:a16="http://schemas.microsoft.com/office/drawing/2014/main" id="{ECBAAE9C-2FEA-4ECC-8D80-0708BC6423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a:extLst>
            <a:ext uri="{FF2B5EF4-FFF2-40B4-BE49-F238E27FC236}">
              <a16:creationId xmlns:a16="http://schemas.microsoft.com/office/drawing/2014/main" id="{78AE7BBB-DB14-4865-A43E-172D203BB54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a:extLst>
            <a:ext uri="{FF2B5EF4-FFF2-40B4-BE49-F238E27FC236}">
              <a16:creationId xmlns:a16="http://schemas.microsoft.com/office/drawing/2014/main" id="{2A066A10-86BB-44F7-B75F-D8187128A1D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a:extLst>
            <a:ext uri="{FF2B5EF4-FFF2-40B4-BE49-F238E27FC236}">
              <a16:creationId xmlns:a16="http://schemas.microsoft.com/office/drawing/2014/main" id="{2EB7CE33-A720-481E-9A90-3E4D5E74B7D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a:extLst>
            <a:ext uri="{FF2B5EF4-FFF2-40B4-BE49-F238E27FC236}">
              <a16:creationId xmlns:a16="http://schemas.microsoft.com/office/drawing/2014/main" id="{26D8141D-D8E8-4925-85F8-F0D40CE36C3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a:extLst>
            <a:ext uri="{FF2B5EF4-FFF2-40B4-BE49-F238E27FC236}">
              <a16:creationId xmlns:a16="http://schemas.microsoft.com/office/drawing/2014/main" id="{F545D102-75C3-4496-AC0B-EB313104D5C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a:extLst>
            <a:ext uri="{FF2B5EF4-FFF2-40B4-BE49-F238E27FC236}">
              <a16:creationId xmlns:a16="http://schemas.microsoft.com/office/drawing/2014/main" id="{7EF5842B-8B34-4CB1-A2F9-FB16AFCA30E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a:extLst>
            <a:ext uri="{FF2B5EF4-FFF2-40B4-BE49-F238E27FC236}">
              <a16:creationId xmlns:a16="http://schemas.microsoft.com/office/drawing/2014/main" id="{631352E1-2E5F-4E84-981C-07CADEE71CD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a:extLst>
            <a:ext uri="{FF2B5EF4-FFF2-40B4-BE49-F238E27FC236}">
              <a16:creationId xmlns:a16="http://schemas.microsoft.com/office/drawing/2014/main" id="{05AF107B-8567-47F6-A500-9511DABFA6D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a:extLst>
            <a:ext uri="{FF2B5EF4-FFF2-40B4-BE49-F238E27FC236}">
              <a16:creationId xmlns:a16="http://schemas.microsoft.com/office/drawing/2014/main" id="{F7350047-C0F6-4F60-9BC5-55D4821B667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6" name="テキスト ボックス 775">
          <a:extLst>
            <a:ext uri="{FF2B5EF4-FFF2-40B4-BE49-F238E27FC236}">
              <a16:creationId xmlns:a16="http://schemas.microsoft.com/office/drawing/2014/main" id="{372AE413-DC7D-44C2-8672-58A338907BD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a:extLst>
            <a:ext uri="{FF2B5EF4-FFF2-40B4-BE49-F238E27FC236}">
              <a16:creationId xmlns:a16="http://schemas.microsoft.com/office/drawing/2014/main" id="{2268B64D-9120-4B77-8D1D-DAE99EF3D82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a:extLst>
            <a:ext uri="{FF2B5EF4-FFF2-40B4-BE49-F238E27FC236}">
              <a16:creationId xmlns:a16="http://schemas.microsoft.com/office/drawing/2014/main" id="{591B17A8-B8C8-4BA2-A1D4-DBA441CF263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a:extLst>
            <a:ext uri="{FF2B5EF4-FFF2-40B4-BE49-F238E27FC236}">
              <a16:creationId xmlns:a16="http://schemas.microsoft.com/office/drawing/2014/main" id="{74ACD636-DAD1-4747-9B75-00FCDFCE4C2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a:extLst>
            <a:ext uri="{FF2B5EF4-FFF2-40B4-BE49-F238E27FC236}">
              <a16:creationId xmlns:a16="http://schemas.microsoft.com/office/drawing/2014/main" id="{057D90E1-4709-4937-8FFA-1BCA17EE042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a:extLst>
            <a:ext uri="{FF2B5EF4-FFF2-40B4-BE49-F238E27FC236}">
              <a16:creationId xmlns:a16="http://schemas.microsoft.com/office/drawing/2014/main" id="{15876EE8-BEDC-4A30-96C3-F72294B015E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a:extLst>
            <a:ext uri="{FF2B5EF4-FFF2-40B4-BE49-F238E27FC236}">
              <a16:creationId xmlns:a16="http://schemas.microsoft.com/office/drawing/2014/main" id="{0F95AB53-BC21-4003-8229-7EEDC9A36D5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a:extLst>
            <a:ext uri="{FF2B5EF4-FFF2-40B4-BE49-F238E27FC236}">
              <a16:creationId xmlns:a16="http://schemas.microsoft.com/office/drawing/2014/main" id="{F1874BCF-9E39-4C6D-950B-B6C61F730C4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a:extLst>
            <a:ext uri="{FF2B5EF4-FFF2-40B4-BE49-F238E27FC236}">
              <a16:creationId xmlns:a16="http://schemas.microsoft.com/office/drawing/2014/main" id="{615DAFAA-A1D9-4459-B937-6D3FAC303EF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a:extLst>
            <a:ext uri="{FF2B5EF4-FFF2-40B4-BE49-F238E27FC236}">
              <a16:creationId xmlns:a16="http://schemas.microsoft.com/office/drawing/2014/main" id="{E571DDE4-9CFC-4534-ABCF-32B9DBBC3F1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6" name="テキスト ボックス 785">
          <a:extLst>
            <a:ext uri="{FF2B5EF4-FFF2-40B4-BE49-F238E27FC236}">
              <a16:creationId xmlns:a16="http://schemas.microsoft.com/office/drawing/2014/main" id="{2ED572F1-E2C9-476D-805D-493DFB6C2C5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a:extLst>
            <a:ext uri="{FF2B5EF4-FFF2-40B4-BE49-F238E27FC236}">
              <a16:creationId xmlns:a16="http://schemas.microsoft.com/office/drawing/2014/main" id="{DEBC3ED9-7AD5-4779-8752-3DD93167E4C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a:extLst>
            <a:ext uri="{FF2B5EF4-FFF2-40B4-BE49-F238E27FC236}">
              <a16:creationId xmlns:a16="http://schemas.microsoft.com/office/drawing/2014/main" id="{F28C8AAE-EFD9-4D1A-8AE1-DCB7214EB11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a:extLst>
            <a:ext uri="{FF2B5EF4-FFF2-40B4-BE49-F238E27FC236}">
              <a16:creationId xmlns:a16="http://schemas.microsoft.com/office/drawing/2014/main" id="{922A5F49-C35A-408B-85D5-14FFAAF4ED2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90" name="直線コネクタ 789">
          <a:extLst>
            <a:ext uri="{FF2B5EF4-FFF2-40B4-BE49-F238E27FC236}">
              <a16:creationId xmlns:a16="http://schemas.microsoft.com/office/drawing/2014/main" id="{2632265E-4383-4905-A71B-6AA5EDD401DA}"/>
            </a:ext>
          </a:extLst>
        </xdr:cNvPr>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91" name="【庁舎】&#10;有形固定資産減価償却率最小値テキスト">
          <a:extLst>
            <a:ext uri="{FF2B5EF4-FFF2-40B4-BE49-F238E27FC236}">
              <a16:creationId xmlns:a16="http://schemas.microsoft.com/office/drawing/2014/main" id="{2A6C2128-3DBC-437D-98F2-BE0F84051305}"/>
            </a:ext>
          </a:extLst>
        </xdr:cNvPr>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92" name="直線コネクタ 791">
          <a:extLst>
            <a:ext uri="{FF2B5EF4-FFF2-40B4-BE49-F238E27FC236}">
              <a16:creationId xmlns:a16="http://schemas.microsoft.com/office/drawing/2014/main" id="{230DC21F-45D5-4E27-A10C-FD06B3532469}"/>
            </a:ext>
          </a:extLst>
        </xdr:cNvPr>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3" name="【庁舎】&#10;有形固定資産減価償却率最大値テキスト">
          <a:extLst>
            <a:ext uri="{FF2B5EF4-FFF2-40B4-BE49-F238E27FC236}">
              <a16:creationId xmlns:a16="http://schemas.microsoft.com/office/drawing/2014/main" id="{577C4C90-7A37-479E-9B11-899E2840EFD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4" name="直線コネクタ 793">
          <a:extLst>
            <a:ext uri="{FF2B5EF4-FFF2-40B4-BE49-F238E27FC236}">
              <a16:creationId xmlns:a16="http://schemas.microsoft.com/office/drawing/2014/main" id="{F1443572-2DFC-4825-9117-8E5877331A6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95" name="【庁舎】&#10;有形固定資産減価償却率平均値テキスト">
          <a:extLst>
            <a:ext uri="{FF2B5EF4-FFF2-40B4-BE49-F238E27FC236}">
              <a16:creationId xmlns:a16="http://schemas.microsoft.com/office/drawing/2014/main" id="{16511697-0A33-48AF-9623-B63FF10CD55E}"/>
            </a:ext>
          </a:extLst>
        </xdr:cNvPr>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96" name="フローチャート: 判断 795">
          <a:extLst>
            <a:ext uri="{FF2B5EF4-FFF2-40B4-BE49-F238E27FC236}">
              <a16:creationId xmlns:a16="http://schemas.microsoft.com/office/drawing/2014/main" id="{EA8E2D77-315C-4DED-B221-50665775B842}"/>
            </a:ext>
          </a:extLst>
        </xdr:cNvPr>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7" name="フローチャート: 判断 796">
          <a:extLst>
            <a:ext uri="{FF2B5EF4-FFF2-40B4-BE49-F238E27FC236}">
              <a16:creationId xmlns:a16="http://schemas.microsoft.com/office/drawing/2014/main" id="{1FF984C0-0D67-4F8D-AFA6-3CDD9AA2C2D9}"/>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98" name="フローチャート: 判断 797">
          <a:extLst>
            <a:ext uri="{FF2B5EF4-FFF2-40B4-BE49-F238E27FC236}">
              <a16:creationId xmlns:a16="http://schemas.microsoft.com/office/drawing/2014/main" id="{B9E02682-7D31-4B1C-BC71-DD2BC6BCA03F}"/>
            </a:ext>
          </a:extLst>
        </xdr:cNvPr>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xdr:rowOff>
    </xdr:from>
    <xdr:to>
      <xdr:col>72</xdr:col>
      <xdr:colOff>38100</xdr:colOff>
      <xdr:row>104</xdr:row>
      <xdr:rowOff>102507</xdr:rowOff>
    </xdr:to>
    <xdr:sp macro="" textlink="">
      <xdr:nvSpPr>
        <xdr:cNvPr id="799" name="フローチャート: 判断 798">
          <a:extLst>
            <a:ext uri="{FF2B5EF4-FFF2-40B4-BE49-F238E27FC236}">
              <a16:creationId xmlns:a16="http://schemas.microsoft.com/office/drawing/2014/main" id="{11267E97-82CB-46B8-ADF0-3DCFBFC744BC}"/>
            </a:ext>
          </a:extLst>
        </xdr:cNvPr>
        <xdr:cNvSpPr/>
      </xdr:nvSpPr>
      <xdr:spPr>
        <a:xfrm>
          <a:off x="13652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6EE7A948-70C8-404E-9857-543D592ACEC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15F66031-FC3A-4BA1-94B6-C1FE555956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17B8F248-3363-4C71-BC90-873259604E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579F0613-E967-4917-855E-37DEA4E6531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6588305E-4ED4-46C9-9573-1957201E492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40095</xdr:rowOff>
    </xdr:from>
    <xdr:to>
      <xdr:col>85</xdr:col>
      <xdr:colOff>177800</xdr:colOff>
      <xdr:row>103</xdr:row>
      <xdr:rowOff>141695</xdr:rowOff>
    </xdr:to>
    <xdr:sp macro="" textlink="">
      <xdr:nvSpPr>
        <xdr:cNvPr id="805" name="楕円 804">
          <a:extLst>
            <a:ext uri="{FF2B5EF4-FFF2-40B4-BE49-F238E27FC236}">
              <a16:creationId xmlns:a16="http://schemas.microsoft.com/office/drawing/2014/main" id="{F783DF7B-90A9-42D3-9ECA-954016156350}"/>
            </a:ext>
          </a:extLst>
        </xdr:cNvPr>
        <xdr:cNvSpPr/>
      </xdr:nvSpPr>
      <xdr:spPr>
        <a:xfrm>
          <a:off x="162687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62972</xdr:rowOff>
    </xdr:from>
    <xdr:ext cx="405111" cy="259045"/>
    <xdr:sp macro="" textlink="">
      <xdr:nvSpPr>
        <xdr:cNvPr id="806" name="【庁舎】&#10;有形固定資産減価償却率該当値テキスト">
          <a:extLst>
            <a:ext uri="{FF2B5EF4-FFF2-40B4-BE49-F238E27FC236}">
              <a16:creationId xmlns:a16="http://schemas.microsoft.com/office/drawing/2014/main" id="{01AAF2A9-E69A-4551-86D1-42F4FBBDDCF1}"/>
            </a:ext>
          </a:extLst>
        </xdr:cNvPr>
        <xdr:cNvSpPr txBox="1"/>
      </xdr:nvSpPr>
      <xdr:spPr>
        <a:xfrm>
          <a:off x="16357600" y="175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71120</xdr:rowOff>
    </xdr:from>
    <xdr:to>
      <xdr:col>81</xdr:col>
      <xdr:colOff>101600</xdr:colOff>
      <xdr:row>104</xdr:row>
      <xdr:rowOff>1270</xdr:rowOff>
    </xdr:to>
    <xdr:sp macro="" textlink="">
      <xdr:nvSpPr>
        <xdr:cNvPr id="807" name="楕円 806">
          <a:extLst>
            <a:ext uri="{FF2B5EF4-FFF2-40B4-BE49-F238E27FC236}">
              <a16:creationId xmlns:a16="http://schemas.microsoft.com/office/drawing/2014/main" id="{BC898614-0613-4920-98C2-9BA61DD1C25F}"/>
            </a:ext>
          </a:extLst>
        </xdr:cNvPr>
        <xdr:cNvSpPr/>
      </xdr:nvSpPr>
      <xdr:spPr>
        <a:xfrm>
          <a:off x="15430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90895</xdr:rowOff>
    </xdr:from>
    <xdr:to>
      <xdr:col>85</xdr:col>
      <xdr:colOff>127000</xdr:colOff>
      <xdr:row>103</xdr:row>
      <xdr:rowOff>121920</xdr:rowOff>
    </xdr:to>
    <xdr:cxnSp macro="">
      <xdr:nvCxnSpPr>
        <xdr:cNvPr id="808" name="直線コネクタ 807">
          <a:extLst>
            <a:ext uri="{FF2B5EF4-FFF2-40B4-BE49-F238E27FC236}">
              <a16:creationId xmlns:a16="http://schemas.microsoft.com/office/drawing/2014/main" id="{F4FF1B0D-C8AD-49A4-BB6A-F67601A63287}"/>
            </a:ext>
          </a:extLst>
        </xdr:cNvPr>
        <xdr:cNvCxnSpPr/>
      </xdr:nvCxnSpPr>
      <xdr:spPr>
        <a:xfrm flipV="1">
          <a:off x="15481300" y="1775024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92348</xdr:rowOff>
    </xdr:from>
    <xdr:to>
      <xdr:col>76</xdr:col>
      <xdr:colOff>165100</xdr:colOff>
      <xdr:row>104</xdr:row>
      <xdr:rowOff>22498</xdr:rowOff>
    </xdr:to>
    <xdr:sp macro="" textlink="">
      <xdr:nvSpPr>
        <xdr:cNvPr id="809" name="楕円 808">
          <a:extLst>
            <a:ext uri="{FF2B5EF4-FFF2-40B4-BE49-F238E27FC236}">
              <a16:creationId xmlns:a16="http://schemas.microsoft.com/office/drawing/2014/main" id="{ECDDA66A-6F00-4E03-9118-DC6B0100AA05}"/>
            </a:ext>
          </a:extLst>
        </xdr:cNvPr>
        <xdr:cNvSpPr/>
      </xdr:nvSpPr>
      <xdr:spPr>
        <a:xfrm>
          <a:off x="14541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121920</xdr:rowOff>
    </xdr:from>
    <xdr:to>
      <xdr:col>81</xdr:col>
      <xdr:colOff>50800</xdr:colOff>
      <xdr:row>103</xdr:row>
      <xdr:rowOff>143148</xdr:rowOff>
    </xdr:to>
    <xdr:cxnSp macro="">
      <xdr:nvCxnSpPr>
        <xdr:cNvPr id="810" name="直線コネクタ 809">
          <a:extLst>
            <a:ext uri="{FF2B5EF4-FFF2-40B4-BE49-F238E27FC236}">
              <a16:creationId xmlns:a16="http://schemas.microsoft.com/office/drawing/2014/main" id="{3965A3FF-77F4-4FB3-A216-BD0C7F99D7B0}"/>
            </a:ext>
          </a:extLst>
        </xdr:cNvPr>
        <xdr:cNvCxnSpPr/>
      </xdr:nvCxnSpPr>
      <xdr:spPr>
        <a:xfrm flipV="1">
          <a:off x="14592300" y="1778127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811" name="楕円 810">
          <a:extLst>
            <a:ext uri="{FF2B5EF4-FFF2-40B4-BE49-F238E27FC236}">
              <a16:creationId xmlns:a16="http://schemas.microsoft.com/office/drawing/2014/main" id="{58E46032-BA2D-4CD7-81C6-ACC3CA711C21}"/>
            </a:ext>
          </a:extLst>
        </xdr:cNvPr>
        <xdr:cNvSpPr/>
      </xdr:nvSpPr>
      <xdr:spPr>
        <a:xfrm>
          <a:off x="13652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107224</xdr:rowOff>
    </xdr:from>
    <xdr:to>
      <xdr:col>76</xdr:col>
      <xdr:colOff>114300</xdr:colOff>
      <xdr:row>103</xdr:row>
      <xdr:rowOff>143148</xdr:rowOff>
    </xdr:to>
    <xdr:cxnSp macro="">
      <xdr:nvCxnSpPr>
        <xdr:cNvPr id="812" name="直線コネクタ 811">
          <a:extLst>
            <a:ext uri="{FF2B5EF4-FFF2-40B4-BE49-F238E27FC236}">
              <a16:creationId xmlns:a16="http://schemas.microsoft.com/office/drawing/2014/main" id="{5B01E766-E0A7-4212-AAB4-C3036C36F9BC}"/>
            </a:ext>
          </a:extLst>
        </xdr:cNvPr>
        <xdr:cNvCxnSpPr/>
      </xdr:nvCxnSpPr>
      <xdr:spPr>
        <a:xfrm>
          <a:off x="13703300" y="177665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13" name="n_1aveValue【庁舎】&#10;有形固定資産減価償却率">
          <a:extLst>
            <a:ext uri="{FF2B5EF4-FFF2-40B4-BE49-F238E27FC236}">
              <a16:creationId xmlns:a16="http://schemas.microsoft.com/office/drawing/2014/main" id="{AA82C555-A7C2-4E19-B3BD-B8BB551B93A3}"/>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814" name="n_2aveValue【庁舎】&#10;有形固定資産減価償却率">
          <a:extLst>
            <a:ext uri="{FF2B5EF4-FFF2-40B4-BE49-F238E27FC236}">
              <a16:creationId xmlns:a16="http://schemas.microsoft.com/office/drawing/2014/main" id="{3FF55E1F-7534-4506-88F2-04CF05CCEC76}"/>
            </a:ext>
          </a:extLst>
        </xdr:cNvPr>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93634</xdr:rowOff>
    </xdr:from>
    <xdr:ext cx="405111" cy="259045"/>
    <xdr:sp macro="" textlink="">
      <xdr:nvSpPr>
        <xdr:cNvPr id="815" name="n_3aveValue【庁舎】&#10;有形固定資産減価償却率">
          <a:extLst>
            <a:ext uri="{FF2B5EF4-FFF2-40B4-BE49-F238E27FC236}">
              <a16:creationId xmlns:a16="http://schemas.microsoft.com/office/drawing/2014/main" id="{CECDD1E6-FD9C-4A5F-8B14-1A1C430E1DAB}"/>
            </a:ext>
          </a:extLst>
        </xdr:cNvPr>
        <xdr:cNvSpPr txBox="1"/>
      </xdr:nvSpPr>
      <xdr:spPr>
        <a:xfrm>
          <a:off x="13500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17797</xdr:rowOff>
    </xdr:from>
    <xdr:ext cx="405111" cy="259045"/>
    <xdr:sp macro="" textlink="">
      <xdr:nvSpPr>
        <xdr:cNvPr id="816" name="n_1mainValue【庁舎】&#10;有形固定資産減価償却率">
          <a:extLst>
            <a:ext uri="{FF2B5EF4-FFF2-40B4-BE49-F238E27FC236}">
              <a16:creationId xmlns:a16="http://schemas.microsoft.com/office/drawing/2014/main" id="{B5DDE003-CD82-4219-9B98-B8DA8C2620F7}"/>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39025</xdr:rowOff>
    </xdr:from>
    <xdr:ext cx="405111" cy="259045"/>
    <xdr:sp macro="" textlink="">
      <xdr:nvSpPr>
        <xdr:cNvPr id="817" name="n_2mainValue【庁舎】&#10;有形固定資産減価償却率">
          <a:extLst>
            <a:ext uri="{FF2B5EF4-FFF2-40B4-BE49-F238E27FC236}">
              <a16:creationId xmlns:a16="http://schemas.microsoft.com/office/drawing/2014/main" id="{4C4E79B3-3EF4-4E7D-9E71-AA7813E2DBBF}"/>
            </a:ext>
          </a:extLst>
        </xdr:cNvPr>
        <xdr:cNvSpPr txBox="1"/>
      </xdr:nvSpPr>
      <xdr:spPr>
        <a:xfrm>
          <a:off x="14389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818" name="n_3mainValue【庁舎】&#10;有形固定資産減価償却率">
          <a:extLst>
            <a:ext uri="{FF2B5EF4-FFF2-40B4-BE49-F238E27FC236}">
              <a16:creationId xmlns:a16="http://schemas.microsoft.com/office/drawing/2014/main" id="{5CD239CC-2F53-49DD-8401-DB5BBAAE535C}"/>
            </a:ext>
          </a:extLst>
        </xdr:cNvPr>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a:extLst>
            <a:ext uri="{FF2B5EF4-FFF2-40B4-BE49-F238E27FC236}">
              <a16:creationId xmlns:a16="http://schemas.microsoft.com/office/drawing/2014/main" id="{8E569774-27DA-4699-AEF5-10F69E481AB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a:extLst>
            <a:ext uri="{FF2B5EF4-FFF2-40B4-BE49-F238E27FC236}">
              <a16:creationId xmlns:a16="http://schemas.microsoft.com/office/drawing/2014/main" id="{00989BCF-97AF-455A-8D09-F1DD3FDBD34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a:extLst>
            <a:ext uri="{FF2B5EF4-FFF2-40B4-BE49-F238E27FC236}">
              <a16:creationId xmlns:a16="http://schemas.microsoft.com/office/drawing/2014/main" id="{89EBAED1-F38A-48CB-A78A-0CA215F0B50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a:extLst>
            <a:ext uri="{FF2B5EF4-FFF2-40B4-BE49-F238E27FC236}">
              <a16:creationId xmlns:a16="http://schemas.microsoft.com/office/drawing/2014/main" id="{6BCDF896-53C1-4380-9FE2-551431C2FB5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a:extLst>
            <a:ext uri="{FF2B5EF4-FFF2-40B4-BE49-F238E27FC236}">
              <a16:creationId xmlns:a16="http://schemas.microsoft.com/office/drawing/2014/main" id="{A511EFBF-35EF-4C33-B313-7796199AB42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a:extLst>
            <a:ext uri="{FF2B5EF4-FFF2-40B4-BE49-F238E27FC236}">
              <a16:creationId xmlns:a16="http://schemas.microsoft.com/office/drawing/2014/main" id="{47208D7E-4AC0-4012-A8BD-125384B9A3E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a:extLst>
            <a:ext uri="{FF2B5EF4-FFF2-40B4-BE49-F238E27FC236}">
              <a16:creationId xmlns:a16="http://schemas.microsoft.com/office/drawing/2014/main" id="{784C2C15-68CA-4D5B-8577-2F463EC2D6B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a:extLst>
            <a:ext uri="{FF2B5EF4-FFF2-40B4-BE49-F238E27FC236}">
              <a16:creationId xmlns:a16="http://schemas.microsoft.com/office/drawing/2014/main" id="{086D35EE-DAB4-4EF3-9D0A-037DB9CE128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a:extLst>
            <a:ext uri="{FF2B5EF4-FFF2-40B4-BE49-F238E27FC236}">
              <a16:creationId xmlns:a16="http://schemas.microsoft.com/office/drawing/2014/main" id="{6446C7BD-69AE-403F-86FE-7C27FA01AE7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a:extLst>
            <a:ext uri="{FF2B5EF4-FFF2-40B4-BE49-F238E27FC236}">
              <a16:creationId xmlns:a16="http://schemas.microsoft.com/office/drawing/2014/main" id="{F8B85E78-290A-4F30-8799-2CC756447C5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9" name="直線コネクタ 828">
          <a:extLst>
            <a:ext uri="{FF2B5EF4-FFF2-40B4-BE49-F238E27FC236}">
              <a16:creationId xmlns:a16="http://schemas.microsoft.com/office/drawing/2014/main" id="{28408407-2657-4C59-AD0F-2819B554471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0" name="テキスト ボックス 829">
          <a:extLst>
            <a:ext uri="{FF2B5EF4-FFF2-40B4-BE49-F238E27FC236}">
              <a16:creationId xmlns:a16="http://schemas.microsoft.com/office/drawing/2014/main" id="{3CB4DDCB-99A4-4542-BB52-DEE21C179D8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1" name="直線コネクタ 830">
          <a:extLst>
            <a:ext uri="{FF2B5EF4-FFF2-40B4-BE49-F238E27FC236}">
              <a16:creationId xmlns:a16="http://schemas.microsoft.com/office/drawing/2014/main" id="{E91952C6-D9ED-4C8C-8475-A2CD623A336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2" name="テキスト ボックス 831">
          <a:extLst>
            <a:ext uri="{FF2B5EF4-FFF2-40B4-BE49-F238E27FC236}">
              <a16:creationId xmlns:a16="http://schemas.microsoft.com/office/drawing/2014/main" id="{F3CD13FB-AC29-491F-B058-DBAA05CFFB2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3" name="直線コネクタ 832">
          <a:extLst>
            <a:ext uri="{FF2B5EF4-FFF2-40B4-BE49-F238E27FC236}">
              <a16:creationId xmlns:a16="http://schemas.microsoft.com/office/drawing/2014/main" id="{22A63F8F-7D63-4B5F-B171-D0AF3F27B64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4" name="テキスト ボックス 833">
          <a:extLst>
            <a:ext uri="{FF2B5EF4-FFF2-40B4-BE49-F238E27FC236}">
              <a16:creationId xmlns:a16="http://schemas.microsoft.com/office/drawing/2014/main" id="{4216ABEC-2162-467D-9C3A-34B2F0ADD4A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5" name="直線コネクタ 834">
          <a:extLst>
            <a:ext uri="{FF2B5EF4-FFF2-40B4-BE49-F238E27FC236}">
              <a16:creationId xmlns:a16="http://schemas.microsoft.com/office/drawing/2014/main" id="{4F8B6E86-2C2D-4111-893A-5BE4B401F1B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6" name="テキスト ボックス 835">
          <a:extLst>
            <a:ext uri="{FF2B5EF4-FFF2-40B4-BE49-F238E27FC236}">
              <a16:creationId xmlns:a16="http://schemas.microsoft.com/office/drawing/2014/main" id="{C5CE0CD7-F5CC-4A88-A3F3-702EDF9A11A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7" name="直線コネクタ 836">
          <a:extLst>
            <a:ext uri="{FF2B5EF4-FFF2-40B4-BE49-F238E27FC236}">
              <a16:creationId xmlns:a16="http://schemas.microsoft.com/office/drawing/2014/main" id="{0BFD3F19-A789-4465-B02A-B8A7DD8CC0C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8" name="テキスト ボックス 837">
          <a:extLst>
            <a:ext uri="{FF2B5EF4-FFF2-40B4-BE49-F238E27FC236}">
              <a16:creationId xmlns:a16="http://schemas.microsoft.com/office/drawing/2014/main" id="{30E87006-10D2-43CD-942D-19E9E74F8EA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a:extLst>
            <a:ext uri="{FF2B5EF4-FFF2-40B4-BE49-F238E27FC236}">
              <a16:creationId xmlns:a16="http://schemas.microsoft.com/office/drawing/2014/main" id="{4253E94F-987B-4B31-B947-89484046D2D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a:extLst>
            <a:ext uri="{FF2B5EF4-FFF2-40B4-BE49-F238E27FC236}">
              <a16:creationId xmlns:a16="http://schemas.microsoft.com/office/drawing/2014/main" id="{F3EF927B-8652-4C56-B375-C77ED2D0B25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庁舎】&#10;一人当たり面積グラフ枠">
          <a:extLst>
            <a:ext uri="{FF2B5EF4-FFF2-40B4-BE49-F238E27FC236}">
              <a16:creationId xmlns:a16="http://schemas.microsoft.com/office/drawing/2014/main" id="{F52645C4-F03C-485D-B67D-12096EA3840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42" name="直線コネクタ 841">
          <a:extLst>
            <a:ext uri="{FF2B5EF4-FFF2-40B4-BE49-F238E27FC236}">
              <a16:creationId xmlns:a16="http://schemas.microsoft.com/office/drawing/2014/main" id="{467DBF8A-3641-4F13-BD37-01D6C0000928}"/>
            </a:ext>
          </a:extLst>
        </xdr:cNvPr>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43" name="【庁舎】&#10;一人当たり面積最小値テキスト">
          <a:extLst>
            <a:ext uri="{FF2B5EF4-FFF2-40B4-BE49-F238E27FC236}">
              <a16:creationId xmlns:a16="http://schemas.microsoft.com/office/drawing/2014/main" id="{F325174F-B496-4A27-8F7B-699B37B9AD4C}"/>
            </a:ext>
          </a:extLst>
        </xdr:cNvPr>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44" name="直線コネクタ 843">
          <a:extLst>
            <a:ext uri="{FF2B5EF4-FFF2-40B4-BE49-F238E27FC236}">
              <a16:creationId xmlns:a16="http://schemas.microsoft.com/office/drawing/2014/main" id="{8B66A065-CE7D-42AF-88E9-18C5E1E560CE}"/>
            </a:ext>
          </a:extLst>
        </xdr:cNvPr>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45" name="【庁舎】&#10;一人当たり面積最大値テキスト">
          <a:extLst>
            <a:ext uri="{FF2B5EF4-FFF2-40B4-BE49-F238E27FC236}">
              <a16:creationId xmlns:a16="http://schemas.microsoft.com/office/drawing/2014/main" id="{F10D8268-A25D-49B8-882E-B7A9E23DB826}"/>
            </a:ext>
          </a:extLst>
        </xdr:cNvPr>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46" name="直線コネクタ 845">
          <a:extLst>
            <a:ext uri="{FF2B5EF4-FFF2-40B4-BE49-F238E27FC236}">
              <a16:creationId xmlns:a16="http://schemas.microsoft.com/office/drawing/2014/main" id="{9BAC36BE-7AD9-4618-BD9E-CF06B815302D}"/>
            </a:ext>
          </a:extLst>
        </xdr:cNvPr>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847" name="【庁舎】&#10;一人当たり面積平均値テキスト">
          <a:extLst>
            <a:ext uri="{FF2B5EF4-FFF2-40B4-BE49-F238E27FC236}">
              <a16:creationId xmlns:a16="http://schemas.microsoft.com/office/drawing/2014/main" id="{D617BDB1-BA53-4C88-8ACE-9BADDFBF81D3}"/>
            </a:ext>
          </a:extLst>
        </xdr:cNvPr>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8" name="フローチャート: 判断 847">
          <a:extLst>
            <a:ext uri="{FF2B5EF4-FFF2-40B4-BE49-F238E27FC236}">
              <a16:creationId xmlns:a16="http://schemas.microsoft.com/office/drawing/2014/main" id="{3FFAF460-3AA1-4FB2-BAF7-43A9339B70F6}"/>
            </a:ext>
          </a:extLst>
        </xdr:cNvPr>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49" name="フローチャート: 判断 848">
          <a:extLst>
            <a:ext uri="{FF2B5EF4-FFF2-40B4-BE49-F238E27FC236}">
              <a16:creationId xmlns:a16="http://schemas.microsoft.com/office/drawing/2014/main" id="{05092F6F-ED7B-4C8A-9E84-AD76FD62C616}"/>
            </a:ext>
          </a:extLst>
        </xdr:cNvPr>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50" name="フローチャート: 判断 849">
          <a:extLst>
            <a:ext uri="{FF2B5EF4-FFF2-40B4-BE49-F238E27FC236}">
              <a16:creationId xmlns:a16="http://schemas.microsoft.com/office/drawing/2014/main" id="{208740F1-014D-404E-9A95-03DC08F0E176}"/>
            </a:ext>
          </a:extLst>
        </xdr:cNvPr>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62230</xdr:rowOff>
    </xdr:from>
    <xdr:to>
      <xdr:col>102</xdr:col>
      <xdr:colOff>165100</xdr:colOff>
      <xdr:row>107</xdr:row>
      <xdr:rowOff>163830</xdr:rowOff>
    </xdr:to>
    <xdr:sp macro="" textlink="">
      <xdr:nvSpPr>
        <xdr:cNvPr id="851" name="フローチャート: 判断 850">
          <a:extLst>
            <a:ext uri="{FF2B5EF4-FFF2-40B4-BE49-F238E27FC236}">
              <a16:creationId xmlns:a16="http://schemas.microsoft.com/office/drawing/2014/main" id="{D0D6EFD4-74C1-4FD2-B377-FD8EDDFF6CD3}"/>
            </a:ext>
          </a:extLst>
        </xdr:cNvPr>
        <xdr:cNvSpPr/>
      </xdr:nvSpPr>
      <xdr:spPr>
        <a:xfrm>
          <a:off x="19494500" y="1840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3DE551B4-099D-47F2-B02D-01A44CF51C4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2C2F3456-B6E9-4135-8601-84DE238989D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429131A9-C07D-4474-811B-5EA13C4B638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AB34B09D-53F9-46CE-906E-301B7BA9C78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C8373B79-2A9E-404C-A478-C564B3E59E4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41911</xdr:rowOff>
    </xdr:from>
    <xdr:to>
      <xdr:col>116</xdr:col>
      <xdr:colOff>114300</xdr:colOff>
      <xdr:row>107</xdr:row>
      <xdr:rowOff>143511</xdr:rowOff>
    </xdr:to>
    <xdr:sp macro="" textlink="">
      <xdr:nvSpPr>
        <xdr:cNvPr id="857" name="楕円 856">
          <a:extLst>
            <a:ext uri="{FF2B5EF4-FFF2-40B4-BE49-F238E27FC236}">
              <a16:creationId xmlns:a16="http://schemas.microsoft.com/office/drawing/2014/main" id="{1B8D1930-695D-4B6F-AAF7-3C73AD4F1B97}"/>
            </a:ext>
          </a:extLst>
        </xdr:cNvPr>
        <xdr:cNvSpPr/>
      </xdr:nvSpPr>
      <xdr:spPr>
        <a:xfrm>
          <a:off x="22110700" y="183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64788</xdr:rowOff>
    </xdr:from>
    <xdr:ext cx="469744" cy="259045"/>
    <xdr:sp macro="" textlink="">
      <xdr:nvSpPr>
        <xdr:cNvPr id="858" name="【庁舎】&#10;一人当たり面積該当値テキスト">
          <a:extLst>
            <a:ext uri="{FF2B5EF4-FFF2-40B4-BE49-F238E27FC236}">
              <a16:creationId xmlns:a16="http://schemas.microsoft.com/office/drawing/2014/main" id="{72A0120B-8687-4AB2-8749-5213EF1F7F25}"/>
            </a:ext>
          </a:extLst>
        </xdr:cNvPr>
        <xdr:cNvSpPr txBox="1"/>
      </xdr:nvSpPr>
      <xdr:spPr>
        <a:xfrm>
          <a:off x="22199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39370</xdr:rowOff>
    </xdr:from>
    <xdr:to>
      <xdr:col>112</xdr:col>
      <xdr:colOff>38100</xdr:colOff>
      <xdr:row>107</xdr:row>
      <xdr:rowOff>140970</xdr:rowOff>
    </xdr:to>
    <xdr:sp macro="" textlink="">
      <xdr:nvSpPr>
        <xdr:cNvPr id="859" name="楕円 858">
          <a:extLst>
            <a:ext uri="{FF2B5EF4-FFF2-40B4-BE49-F238E27FC236}">
              <a16:creationId xmlns:a16="http://schemas.microsoft.com/office/drawing/2014/main" id="{E096CD66-E626-40EA-BEF5-7D45000016CE}"/>
            </a:ext>
          </a:extLst>
        </xdr:cNvPr>
        <xdr:cNvSpPr/>
      </xdr:nvSpPr>
      <xdr:spPr>
        <a:xfrm>
          <a:off x="21272500" y="183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90170</xdr:rowOff>
    </xdr:from>
    <xdr:to>
      <xdr:col>116</xdr:col>
      <xdr:colOff>63500</xdr:colOff>
      <xdr:row>107</xdr:row>
      <xdr:rowOff>92711</xdr:rowOff>
    </xdr:to>
    <xdr:cxnSp macro="">
      <xdr:nvCxnSpPr>
        <xdr:cNvPr id="860" name="直線コネクタ 859">
          <a:extLst>
            <a:ext uri="{FF2B5EF4-FFF2-40B4-BE49-F238E27FC236}">
              <a16:creationId xmlns:a16="http://schemas.microsoft.com/office/drawing/2014/main" id="{2741BFB5-2398-48EF-8CC6-068787462521}"/>
            </a:ext>
          </a:extLst>
        </xdr:cNvPr>
        <xdr:cNvCxnSpPr/>
      </xdr:nvCxnSpPr>
      <xdr:spPr>
        <a:xfrm>
          <a:off x="21323300" y="184353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38100</xdr:rowOff>
    </xdr:from>
    <xdr:to>
      <xdr:col>107</xdr:col>
      <xdr:colOff>101600</xdr:colOff>
      <xdr:row>107</xdr:row>
      <xdr:rowOff>139700</xdr:rowOff>
    </xdr:to>
    <xdr:sp macro="" textlink="">
      <xdr:nvSpPr>
        <xdr:cNvPr id="861" name="楕円 860">
          <a:extLst>
            <a:ext uri="{FF2B5EF4-FFF2-40B4-BE49-F238E27FC236}">
              <a16:creationId xmlns:a16="http://schemas.microsoft.com/office/drawing/2014/main" id="{2C1BD740-D7B0-4286-9116-E541B66AF6E6}"/>
            </a:ext>
          </a:extLst>
        </xdr:cNvPr>
        <xdr:cNvSpPr/>
      </xdr:nvSpPr>
      <xdr:spPr>
        <a:xfrm>
          <a:off x="20383500" y="183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88900</xdr:rowOff>
    </xdr:from>
    <xdr:to>
      <xdr:col>111</xdr:col>
      <xdr:colOff>177800</xdr:colOff>
      <xdr:row>107</xdr:row>
      <xdr:rowOff>90170</xdr:rowOff>
    </xdr:to>
    <xdr:cxnSp macro="">
      <xdr:nvCxnSpPr>
        <xdr:cNvPr id="862" name="直線コネクタ 861">
          <a:extLst>
            <a:ext uri="{FF2B5EF4-FFF2-40B4-BE49-F238E27FC236}">
              <a16:creationId xmlns:a16="http://schemas.microsoft.com/office/drawing/2014/main" id="{07A90971-54E1-40EA-8D8E-B0EC2DC399BA}"/>
            </a:ext>
          </a:extLst>
        </xdr:cNvPr>
        <xdr:cNvCxnSpPr/>
      </xdr:nvCxnSpPr>
      <xdr:spPr>
        <a:xfrm>
          <a:off x="20434300" y="184340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46989</xdr:rowOff>
    </xdr:from>
    <xdr:to>
      <xdr:col>102</xdr:col>
      <xdr:colOff>165100</xdr:colOff>
      <xdr:row>107</xdr:row>
      <xdr:rowOff>148589</xdr:rowOff>
    </xdr:to>
    <xdr:sp macro="" textlink="">
      <xdr:nvSpPr>
        <xdr:cNvPr id="863" name="楕円 862">
          <a:extLst>
            <a:ext uri="{FF2B5EF4-FFF2-40B4-BE49-F238E27FC236}">
              <a16:creationId xmlns:a16="http://schemas.microsoft.com/office/drawing/2014/main" id="{7CAD8926-6883-4789-B734-75983AB2EE69}"/>
            </a:ext>
          </a:extLst>
        </xdr:cNvPr>
        <xdr:cNvSpPr/>
      </xdr:nvSpPr>
      <xdr:spPr>
        <a:xfrm>
          <a:off x="19494500" y="183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88900</xdr:rowOff>
    </xdr:from>
    <xdr:to>
      <xdr:col>107</xdr:col>
      <xdr:colOff>50800</xdr:colOff>
      <xdr:row>107</xdr:row>
      <xdr:rowOff>97789</xdr:rowOff>
    </xdr:to>
    <xdr:cxnSp macro="">
      <xdr:nvCxnSpPr>
        <xdr:cNvPr id="864" name="直線コネクタ 863">
          <a:extLst>
            <a:ext uri="{FF2B5EF4-FFF2-40B4-BE49-F238E27FC236}">
              <a16:creationId xmlns:a16="http://schemas.microsoft.com/office/drawing/2014/main" id="{35FBEA64-74B2-439E-ACC9-83F4EA06291D}"/>
            </a:ext>
          </a:extLst>
        </xdr:cNvPr>
        <xdr:cNvCxnSpPr/>
      </xdr:nvCxnSpPr>
      <xdr:spPr>
        <a:xfrm flipV="1">
          <a:off x="19545300" y="184340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65" name="n_1aveValue【庁舎】&#10;一人当たり面積">
          <a:extLst>
            <a:ext uri="{FF2B5EF4-FFF2-40B4-BE49-F238E27FC236}">
              <a16:creationId xmlns:a16="http://schemas.microsoft.com/office/drawing/2014/main" id="{CF05EBE2-D7E4-46AA-8FDC-6BED9AFA56B4}"/>
            </a:ext>
          </a:extLst>
        </xdr:cNvPr>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866" name="n_2aveValue【庁舎】&#10;一人当たり面積">
          <a:extLst>
            <a:ext uri="{FF2B5EF4-FFF2-40B4-BE49-F238E27FC236}">
              <a16:creationId xmlns:a16="http://schemas.microsoft.com/office/drawing/2014/main" id="{6964761F-4D53-478B-A246-10777D158AE1}"/>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154957</xdr:rowOff>
    </xdr:from>
    <xdr:ext cx="469744" cy="259045"/>
    <xdr:sp macro="" textlink="">
      <xdr:nvSpPr>
        <xdr:cNvPr id="867" name="n_3aveValue【庁舎】&#10;一人当たり面積">
          <a:extLst>
            <a:ext uri="{FF2B5EF4-FFF2-40B4-BE49-F238E27FC236}">
              <a16:creationId xmlns:a16="http://schemas.microsoft.com/office/drawing/2014/main" id="{C06D282B-DBBC-468D-86A3-113BDB4A5572}"/>
            </a:ext>
          </a:extLst>
        </xdr:cNvPr>
        <xdr:cNvSpPr txBox="1"/>
      </xdr:nvSpPr>
      <xdr:spPr>
        <a:xfrm>
          <a:off x="19310427" y="185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132097</xdr:rowOff>
    </xdr:from>
    <xdr:ext cx="469744" cy="259045"/>
    <xdr:sp macro="" textlink="">
      <xdr:nvSpPr>
        <xdr:cNvPr id="868" name="n_1mainValue【庁舎】&#10;一人当たり面積">
          <a:extLst>
            <a:ext uri="{FF2B5EF4-FFF2-40B4-BE49-F238E27FC236}">
              <a16:creationId xmlns:a16="http://schemas.microsoft.com/office/drawing/2014/main" id="{89EC1B5F-74FC-4CF6-A197-75D61070C5A3}"/>
            </a:ext>
          </a:extLst>
        </xdr:cNvPr>
        <xdr:cNvSpPr txBox="1"/>
      </xdr:nvSpPr>
      <xdr:spPr>
        <a:xfrm>
          <a:off x="21075727" y="184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156227</xdr:rowOff>
    </xdr:from>
    <xdr:ext cx="469744" cy="259045"/>
    <xdr:sp macro="" textlink="">
      <xdr:nvSpPr>
        <xdr:cNvPr id="869" name="n_2mainValue【庁舎】&#10;一人当たり面積">
          <a:extLst>
            <a:ext uri="{FF2B5EF4-FFF2-40B4-BE49-F238E27FC236}">
              <a16:creationId xmlns:a16="http://schemas.microsoft.com/office/drawing/2014/main" id="{3D876E4D-4421-46F1-8D18-118231ED7FA0}"/>
            </a:ext>
          </a:extLst>
        </xdr:cNvPr>
        <xdr:cNvSpPr txBox="1"/>
      </xdr:nvSpPr>
      <xdr:spPr>
        <a:xfrm>
          <a:off x="201994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165116</xdr:rowOff>
    </xdr:from>
    <xdr:ext cx="469744" cy="259045"/>
    <xdr:sp macro="" textlink="">
      <xdr:nvSpPr>
        <xdr:cNvPr id="870" name="n_3mainValue【庁舎】&#10;一人当たり面積">
          <a:extLst>
            <a:ext uri="{FF2B5EF4-FFF2-40B4-BE49-F238E27FC236}">
              <a16:creationId xmlns:a16="http://schemas.microsoft.com/office/drawing/2014/main" id="{AA0CA6FD-F21B-4138-8E2A-FDF2F18ED7BA}"/>
            </a:ext>
          </a:extLst>
        </xdr:cNvPr>
        <xdr:cNvSpPr txBox="1"/>
      </xdr:nvSpPr>
      <xdr:spPr>
        <a:xfrm>
          <a:off x="19310427" y="1816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a:extLst>
            <a:ext uri="{FF2B5EF4-FFF2-40B4-BE49-F238E27FC236}">
              <a16:creationId xmlns:a16="http://schemas.microsoft.com/office/drawing/2014/main" id="{2ACB9F15-E795-4B78-82BF-121A602208F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a:extLst>
            <a:ext uri="{FF2B5EF4-FFF2-40B4-BE49-F238E27FC236}">
              <a16:creationId xmlns:a16="http://schemas.microsoft.com/office/drawing/2014/main" id="{B78B1F55-66B9-4F13-8F57-9BB953C54D6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a:extLst>
            <a:ext uri="{FF2B5EF4-FFF2-40B4-BE49-F238E27FC236}">
              <a16:creationId xmlns:a16="http://schemas.microsoft.com/office/drawing/2014/main" id="{6F65C1B0-EFD8-4791-93BE-4BB5EB9AB5E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類似団体と比較して有形固定資産減価償却率が高くなっている施設は、保健センター、消防施設（防火水槽）、庁舎である。保健センター、庁舎については築後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年を経過しているため、事業を継続しながら必要な改修を行う。防火水槽については、引き続き適切な維持管理を行っていく。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146,399
143,159
10.98
66,478,882
63,655,609
2,767,362
41,724,458
14,285,458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基準財政収入額は、個人市民税、固定資産税の増などにより、前年度から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％の増となった。基準財政需要額は前年度比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％の減となった。分母である基準財政需要額が減、分子の基準財政収入額が増となり、財政力指数は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ポイントの増となった。しかしながら、老朽化した施設の維持管理や更新に係る費用、社会福祉費、児童福祉費等は増加傾向にある。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市税の中でも個人市民税の割合が高く、安定した税収を保っていることから例年類似団体平均を上回り指数は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以上を保っているが、引き続き一層の行政の効率化、歳入の確保に努め、財政基盤の強化を図っていく。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153105</xdr:rowOff>
    </xdr:from>
    <xdr:to>
      <xdr:col>23</xdr:col>
      <xdr:colOff>133350</xdr:colOff>
      <xdr:row>35</xdr:row>
      <xdr:rowOff>166511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1538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166511</xdr:rowOff>
    </xdr:from>
    <xdr:to>
      <xdr:col>19</xdr:col>
      <xdr:colOff>133350</xdr:colOff>
      <xdr:row>36</xdr:row>
      <xdr:rowOff>21872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1672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21872</xdr:rowOff>
    </xdr:from>
    <xdr:to>
      <xdr:col>15</xdr:col>
      <xdr:colOff>82550</xdr:colOff>
      <xdr:row>36</xdr:row>
      <xdr:rowOff>88900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1940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129117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2611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102305</xdr:rowOff>
    </xdr:from>
    <xdr:to>
      <xdr:col>23</xdr:col>
      <xdr:colOff>184150</xdr:colOff>
      <xdr:row>36</xdr:row>
      <xdr:rowOff>32455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23582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02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115711</xdr:rowOff>
    </xdr:from>
    <xdr:to>
      <xdr:col>19</xdr:col>
      <xdr:colOff>184150</xdr:colOff>
      <xdr:row>36</xdr:row>
      <xdr:rowOff>45861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56038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88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142522</xdr:rowOff>
    </xdr:from>
    <xdr:to>
      <xdr:col>15</xdr:col>
      <xdr:colOff>133350</xdr:colOff>
      <xdr:row>36</xdr:row>
      <xdr:rowOff>72672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82849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9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78317</xdr:rowOff>
    </xdr:from>
    <xdr:to>
      <xdr:col>7</xdr:col>
      <xdr:colOff>31750</xdr:colOff>
      <xdr:row>37</xdr:row>
      <xdr:rowOff>8467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18644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や物件費、補助費等の増により分子の経常経費充当一般財源は増となった。また、分母の経常一般財源についても個人市民税、固定資産税の増により増となった。分母・分子ともに増となったが、分子の増の方が大きくなったことから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類似団体平均を下回ってはいるが、税収の大幅な伸びを見込むことは困難であり、扶助費については増加傾向にあることから、比率の低下は考えにくい。「武蔵野市行財政改革アクションプラン」を着実に実行し、義務的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56896</xdr:rowOff>
    </xdr:from>
    <xdr:to>
      <xdr:col>23</xdr:col>
      <xdr:colOff>133350</xdr:colOff>
      <xdr:row>59</xdr:row>
      <xdr:rowOff>158242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17244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165608</xdr:rowOff>
    </xdr:from>
    <xdr:to>
      <xdr:col>19</xdr:col>
      <xdr:colOff>133350</xdr:colOff>
      <xdr:row>59</xdr:row>
      <xdr:rowOff>56896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10970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165608</xdr:rowOff>
    </xdr:from>
    <xdr:to>
      <xdr:col>15</xdr:col>
      <xdr:colOff>82550</xdr:colOff>
      <xdr:row>58</xdr:row>
      <xdr:rowOff>165608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109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165608</xdr:rowOff>
    </xdr:from>
    <xdr:to>
      <xdr:col>11</xdr:col>
      <xdr:colOff>31750</xdr:colOff>
      <xdr:row>60</xdr:row>
      <xdr:rowOff>10922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10970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169435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107442</xdr:rowOff>
    </xdr:from>
    <xdr:to>
      <xdr:col>23</xdr:col>
      <xdr:colOff>184150</xdr:colOff>
      <xdr:row>60</xdr:row>
      <xdr:rowOff>37592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28719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6096</xdr:rowOff>
    </xdr:from>
    <xdr:to>
      <xdr:col>19</xdr:col>
      <xdr:colOff>184150</xdr:colOff>
      <xdr:row>59</xdr:row>
      <xdr:rowOff>107696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117873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89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114808</xdr:rowOff>
    </xdr:from>
    <xdr:to>
      <xdr:col>15</xdr:col>
      <xdr:colOff>133350</xdr:colOff>
      <xdr:row>59</xdr:row>
      <xdr:rowOff>44958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55135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114808</xdr:rowOff>
    </xdr:from>
    <xdr:to>
      <xdr:col>11</xdr:col>
      <xdr:colOff>82550</xdr:colOff>
      <xdr:row>59</xdr:row>
      <xdr:rowOff>44958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55135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131572</xdr:rowOff>
    </xdr:from>
    <xdr:to>
      <xdr:col>7</xdr:col>
      <xdr:colOff>31750</xdr:colOff>
      <xdr:row>60</xdr:row>
      <xdr:rowOff>61722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71899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人件費は、概ね微減傾向で推移してきたが、期末勤勉手当の支給月数の増や退職者数の増等により、前年度比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％の増となった。物件費については、平成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年度以降増加傾向であり、平成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年度は庁内情報システム基盤最適化事業の実施や吉祥寺図書館の指定管理者制度の導入等により、前年度比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今後も業務の外部委託化などが進めば物件費が増加していくと見込まれる。質の高い行政サービスの実施や公共施設の適切な維持管理を行っているため数値が高いが、引き続き行財政改革を推し進め、経費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2229</xdr:rowOff>
    </xdr:from>
    <xdr:to>
      <xdr:col>23</xdr:col>
      <xdr:colOff>133350</xdr:colOff>
      <xdr:row>87</xdr:row>
      <xdr:rowOff>6503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918379"/>
          <a:ext cx="8382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130890</xdr:rowOff>
    </xdr:from>
    <xdr:to>
      <xdr:col>19</xdr:col>
      <xdr:colOff>133350</xdr:colOff>
      <xdr:row>87</xdr:row>
      <xdr:rowOff>2229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875590"/>
          <a:ext cx="889000" cy="4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122777</xdr:rowOff>
    </xdr:from>
    <xdr:to>
      <xdr:col>15</xdr:col>
      <xdr:colOff>82550</xdr:colOff>
      <xdr:row>86</xdr:row>
      <xdr:rowOff>130890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867477"/>
          <a:ext cx="889000" cy="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102933</xdr:rowOff>
    </xdr:from>
    <xdr:to>
      <xdr:col>11</xdr:col>
      <xdr:colOff>31750</xdr:colOff>
      <xdr:row>86</xdr:row>
      <xdr:rowOff>122777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847633"/>
          <a:ext cx="889000" cy="1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85136</xdr:rowOff>
    </xdr:from>
    <xdr:to>
      <xdr:col>11</xdr:col>
      <xdr:colOff>82550</xdr:colOff>
      <xdr:row>84</xdr:row>
      <xdr:rowOff>15286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25463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8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131853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127153</xdr:rowOff>
    </xdr:from>
    <xdr:to>
      <xdr:col>23</xdr:col>
      <xdr:colOff>184150</xdr:colOff>
      <xdr:row>87</xdr:row>
      <xdr:rowOff>57303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87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99230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4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122879</xdr:rowOff>
    </xdr:from>
    <xdr:to>
      <xdr:col>19</xdr:col>
      <xdr:colOff>184150</xdr:colOff>
      <xdr:row>87</xdr:row>
      <xdr:rowOff>53029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86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37806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953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80090</xdr:rowOff>
    </xdr:from>
    <xdr:to>
      <xdr:col>15</xdr:col>
      <xdr:colOff>133350</xdr:colOff>
      <xdr:row>87</xdr:row>
      <xdr:rowOff>10240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8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166467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91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71977</xdr:rowOff>
    </xdr:from>
    <xdr:to>
      <xdr:col>11</xdr:col>
      <xdr:colOff>82550</xdr:colOff>
      <xdr:row>87</xdr:row>
      <xdr:rowOff>2127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81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158354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52133</xdr:rowOff>
    </xdr:from>
    <xdr:to>
      <xdr:col>7</xdr:col>
      <xdr:colOff>31750</xdr:colOff>
      <xdr:row>86</xdr:row>
      <xdr:rowOff>153733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79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138510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88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月１日より、民間・他団体との給与水準の均衡を図るため、市の独自表から都表へ移行した。また、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歳以上昇給抑制や扶養手当の減額等を実施し、給与制度の改革を行っている。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114905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12157"/>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86982</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114905</xdr:rowOff>
    </xdr:from>
    <xdr:to>
      <xdr:col>81</xdr:col>
      <xdr:colOff>133350</xdr:colOff>
      <xdr:row>88</xdr:row>
      <xdr:rowOff>114905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34471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0186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89</xdr:row>
      <xdr:rowOff>907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220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907</xdr:rowOff>
    </xdr:from>
    <xdr:to>
      <xdr:col>72</xdr:col>
      <xdr:colOff>203200</xdr:colOff>
      <xdr:row>89</xdr:row>
      <xdr:rowOff>46868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2599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73782</xdr:rowOff>
    </xdr:from>
    <xdr:to>
      <xdr:col>73</xdr:col>
      <xdr:colOff>44450</xdr:colOff>
      <xdr:row>87</xdr:row>
      <xdr:rowOff>3932</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14109</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46868</xdr:rowOff>
    </xdr:from>
    <xdr:to>
      <xdr:col>68</xdr:col>
      <xdr:colOff>152400</xdr:colOff>
      <xdr:row>89</xdr:row>
      <xdr:rowOff>92832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3059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167518</xdr:rowOff>
    </xdr:from>
    <xdr:to>
      <xdr:col>68</xdr:col>
      <xdr:colOff>203200</xdr:colOff>
      <xdr:row>89</xdr:row>
      <xdr:rowOff>97668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82445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42032</xdr:rowOff>
    </xdr:from>
    <xdr:to>
      <xdr:col>64</xdr:col>
      <xdr:colOff>152400</xdr:colOff>
      <xdr:row>89</xdr:row>
      <xdr:rowOff>143632</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128409</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健全財政を持続しつつ必要な市民サービスを維持する財源を生み出し、効果的で効率的な組織・職員体制を構築するため、「第６次職員定数適正化計画」（平成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施により職員の削減を図った。３つの基本方針「第五次武蔵野市行財政改革を推進するための基本方針」、「武蔵野市行財政改革アクションプラン」、「武蔵野市人材育成基本方針」に基づき、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～令和２年度の４か年を期間とする「第７次職員定数適正化計画」を平成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年２月に策定しており、計画期間中に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人の定数削減を目指す。</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112819</xdr:rowOff>
    </xdr:from>
    <xdr:to>
      <xdr:col>81</xdr:col>
      <xdr:colOff>44450</xdr:colOff>
      <xdr:row>62</xdr:row>
      <xdr:rowOff>130916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742719"/>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130916</xdr:rowOff>
    </xdr:from>
    <xdr:to>
      <xdr:col>77</xdr:col>
      <xdr:colOff>44450</xdr:colOff>
      <xdr:row>62</xdr:row>
      <xdr:rowOff>136948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76081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136948</xdr:rowOff>
    </xdr:from>
    <xdr:to>
      <xdr:col>72</xdr:col>
      <xdr:colOff>203200</xdr:colOff>
      <xdr:row>62</xdr:row>
      <xdr:rowOff>147003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6684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147003</xdr:rowOff>
    </xdr:from>
    <xdr:to>
      <xdr:col>68</xdr:col>
      <xdr:colOff>152400</xdr:colOff>
      <xdr:row>62</xdr:row>
      <xdr:rowOff>165100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77690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31327</xdr:rowOff>
    </xdr:from>
    <xdr:to>
      <xdr:col>68</xdr:col>
      <xdr:colOff>203200</xdr:colOff>
      <xdr:row>63</xdr:row>
      <xdr:rowOff>132927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117704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62019</xdr:rowOff>
    </xdr:from>
    <xdr:to>
      <xdr:col>81</xdr:col>
      <xdr:colOff>95250</xdr:colOff>
      <xdr:row>62</xdr:row>
      <xdr:rowOff>163619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78546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80116</xdr:rowOff>
    </xdr:from>
    <xdr:to>
      <xdr:col>77</xdr:col>
      <xdr:colOff>95250</xdr:colOff>
      <xdr:row>63</xdr:row>
      <xdr:rowOff>10266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20443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78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86148</xdr:rowOff>
    </xdr:from>
    <xdr:to>
      <xdr:col>73</xdr:col>
      <xdr:colOff>44450</xdr:colOff>
      <xdr:row>63</xdr:row>
      <xdr:rowOff>16298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26475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96203</xdr:rowOff>
    </xdr:from>
    <xdr:to>
      <xdr:col>68</xdr:col>
      <xdr:colOff>203200</xdr:colOff>
      <xdr:row>63</xdr:row>
      <xdr:rowOff>26353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36530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実質公債費比率は３か年平均の値であり、数値の低い平成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0.34359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）が抜け、新たに平成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0.54273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）が加わったため、前年度より比率がプラスとなった。平成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年度単年度については、分子は公債費に準ずる債務負担行為に係るものの増などにより増となり、分母は標準税収入額の増などにより増となり、結果として単年度の実質公債費比率は前年度比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1.26177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1.54996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0.34359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1.28901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0.71904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0.54273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11430</xdr:rowOff>
    </xdr:from>
    <xdr:to>
      <xdr:col>81</xdr:col>
      <xdr:colOff>44450</xdr:colOff>
      <xdr:row>38</xdr:row>
      <xdr:rowOff>35560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5265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11430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502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3387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5024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134620</xdr:rowOff>
    </xdr:from>
    <xdr:to>
      <xdr:col>68</xdr:col>
      <xdr:colOff>152400</xdr:colOff>
      <xdr:row>38</xdr:row>
      <xdr:rowOff>3387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4782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132080</xdr:rowOff>
    </xdr:from>
    <xdr:to>
      <xdr:col>77</xdr:col>
      <xdr:colOff>95250</xdr:colOff>
      <xdr:row>38</xdr:row>
      <xdr:rowOff>62230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72407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124037</xdr:rowOff>
    </xdr:from>
    <xdr:to>
      <xdr:col>68</xdr:col>
      <xdr:colOff>203200</xdr:colOff>
      <xdr:row>38</xdr:row>
      <xdr:rowOff>54187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64364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83820</xdr:rowOff>
    </xdr:from>
    <xdr:to>
      <xdr:col>64</xdr:col>
      <xdr:colOff>152400</xdr:colOff>
      <xdr:row>38</xdr:row>
      <xdr:rowOff>13970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24147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将来負担額に対して充当可能財源が超過しているため将来負担比率がマイナスである（平成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％、実増減数値△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標準財政規模は増となったが、地方債の現在高の減等により将来負担額が減となり、将来負担比率が前年と比べてマイナスとなった。今後、老朽化した公共施設、都市基盤の更新による市債の新規発行が見込まれるが、引き続き計画的な事業執行により財政の健全性を維持し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44521</xdr:rowOff>
    </xdr:from>
    <xdr:to>
      <xdr:col>68</xdr:col>
      <xdr:colOff>203200</xdr:colOff>
      <xdr:row>16</xdr:row>
      <xdr:rowOff>146121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156298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55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146,399
143,159
10.98
66,478,882
63,655,609
2,767,362
41,724,458
14,285,458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期末勤勉手当の増や共済組合負担金の増などにより、前年度比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％の増となった。今後も、平成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～令和２年度の４か年を期間とする「第７次職員定数適正化計画」により、計画期間中に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人の定数削減を目指す。民間・他団体との給与水準の均衡を図るため、平成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月より都表へ行こうとするとともに、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歳以上昇給抑制や扶養手当の減額等を実施し、給与制度の改革を行っている。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34</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48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66040</xdr:rowOff>
    </xdr:from>
    <xdr:to>
      <xdr:col>19</xdr:col>
      <xdr:colOff>187325</xdr:colOff>
      <xdr:row>34</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95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34</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95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35</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4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経常的経費は前年度比増となり、物件費の経常収支比率は増となった。主な増要因は、指定管理の開始による吉祥寺図書館管理運営委託の増である。物件費の比率が高いが、アウトソーシングを推進していることと、充実した施設の維持管理によるものが大きく、今後も業務の外部委託化が進めば物件費が増加していくと見込まれるが事務事業の見直し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441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138430</xdr:rowOff>
    </xdr:from>
    <xdr:to>
      <xdr:col>78</xdr:col>
      <xdr:colOff>69850</xdr:colOff>
      <xdr:row>20</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395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138430</xdr:rowOff>
    </xdr:from>
    <xdr:to>
      <xdr:col>73</xdr:col>
      <xdr:colOff>180975</xdr:colOff>
      <xdr:row>20</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95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58420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44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xdr:rowOff>
    </xdr:from>
    <xdr:to>
      <xdr:col>82</xdr:col>
      <xdr:colOff>158750</xdr:colOff>
      <xdr:row>20</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87647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4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87630</xdr:rowOff>
    </xdr:from>
    <xdr:to>
      <xdr:col>74</xdr:col>
      <xdr:colOff>31750</xdr:colOff>
      <xdr:row>20</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xdr:rowOff>
    </xdr:from>
    <xdr:to>
      <xdr:col>65</xdr:col>
      <xdr:colOff>53975</xdr:colOff>
      <xdr:row>20</xdr:row>
      <xdr:rowOff>109220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93997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て臨時福祉給付金（経済対策分）や生活保護法による扶助事業は減となったが、待機児童対策による保育所運営委託料や障害者自立支援給付費などの増により、依然増加傾向にある。今後についても、社会保障費の増加に伴い増加傾向が続くとみら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72572</xdr:rowOff>
    </xdr:from>
    <xdr:to>
      <xdr:col>24</xdr:col>
      <xdr:colOff>25400</xdr:colOff>
      <xdr:row>54</xdr:row>
      <xdr:rowOff>116115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308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72572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19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61685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65315</xdr:rowOff>
    </xdr:from>
    <xdr:to>
      <xdr:col>24</xdr:col>
      <xdr:colOff>76200</xdr:colOff>
      <xdr:row>54</xdr:row>
      <xdr:rowOff>166915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81842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21772</xdr:rowOff>
    </xdr:from>
    <xdr:to>
      <xdr:col>20</xdr:col>
      <xdr:colOff>38100</xdr:colOff>
      <xdr:row>54</xdr:row>
      <xdr:rowOff>123372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133549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のは、公営企業会計が少ないことと、分母となる歳入経常一般財源の額によるものである。国民健康保険事業会計繰出金は広域化に伴う予算の組み替えによる赤字繰入分の増に伴い増加。介護保険事業会計繰出金は保険給付費の増などにより増加。後期高齢者医療会計繰出金は療養給付費の増などにより増加。下水道事業会計繰出金は公共下水道建設事業における一般財源負担分の増などにより増加。今後も繰出金の減少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07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77470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84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54610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3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55</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38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83820</xdr:rowOff>
    </xdr:from>
    <xdr:to>
      <xdr:col>69</xdr:col>
      <xdr:colOff>142875</xdr:colOff>
      <xdr:row>57</xdr:row>
      <xdr:rowOff>13970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170197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のうち主な増要因は、保育所等運営委託事業、認可外保育施設助成事業などである。歳入経常一般財源等の増よりも補助費等の経常経費充当一般財源等の増の幅のほうが大きく、補助費等の経常収支比率は増加した。例年類似団体平均を上回っているのは補助事業の充実によるものであるが、引き続き「行財政改革を推進するための基本方針」に基づき、補助金の見直しと経費縮減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58964</xdr:rowOff>
    </xdr:from>
    <xdr:to>
      <xdr:col>82</xdr:col>
      <xdr:colOff>107950</xdr:colOff>
      <xdr:row>37</xdr:row>
      <xdr:rowOff>146050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4026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58964</xdr:rowOff>
    </xdr:from>
    <xdr:to>
      <xdr:col>78</xdr:col>
      <xdr:colOff>69850</xdr:colOff>
      <xdr:row>37</xdr:row>
      <xdr:rowOff>91622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402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80736</xdr:rowOff>
    </xdr:from>
    <xdr:to>
      <xdr:col>73</xdr:col>
      <xdr:colOff>180975</xdr:colOff>
      <xdr:row>37</xdr:row>
      <xdr:rowOff>91622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4243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80736</xdr:rowOff>
    </xdr:from>
    <xdr:to>
      <xdr:col>69</xdr:col>
      <xdr:colOff>92075</xdr:colOff>
      <xdr:row>38</xdr:row>
      <xdr:rowOff>50800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424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67327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8164</xdr:rowOff>
    </xdr:from>
    <xdr:to>
      <xdr:col>78</xdr:col>
      <xdr:colOff>120650</xdr:colOff>
      <xdr:row>37</xdr:row>
      <xdr:rowOff>109764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94542</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40822</xdr:rowOff>
    </xdr:from>
    <xdr:to>
      <xdr:col>74</xdr:col>
      <xdr:colOff>31750</xdr:colOff>
      <xdr:row>37</xdr:row>
      <xdr:rowOff>142422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29936</xdr:rowOff>
    </xdr:from>
    <xdr:to>
      <xdr:col>69</xdr:col>
      <xdr:colOff>142875</xdr:colOff>
      <xdr:row>37</xdr:row>
      <xdr:rowOff>131536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116312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86377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の償還が開始（すくすく泉公園用地買収等）されることによる増があるが、償還終了（木の花小路公園用地買収、電線地中化事業等）による減のほうが大きく、公債費は減となった。老朽化した公共施設の更新、都市基盤のリニューアルなどにより、今後中長期にわたり市債の発行増が予想される。適切な公共施設の配置や財政規律を維持しながら、計画的かつ着実に事業を実施し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111760</xdr:rowOff>
    </xdr:from>
    <xdr:to>
      <xdr:col>24</xdr:col>
      <xdr:colOff>25400</xdr:colOff>
      <xdr:row>72</xdr:row>
      <xdr:rowOff>119380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2456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119380</xdr:rowOff>
    </xdr:from>
    <xdr:to>
      <xdr:col>19</xdr:col>
      <xdr:colOff>187325</xdr:colOff>
      <xdr:row>72</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2463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127000</xdr:rowOff>
    </xdr:from>
    <xdr:to>
      <xdr:col>15</xdr:col>
      <xdr:colOff>98425</xdr:colOff>
      <xdr:row>72</xdr:row>
      <xdr:rowOff>127000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247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127000</xdr:rowOff>
    </xdr:from>
    <xdr:to>
      <xdr:col>11</xdr:col>
      <xdr:colOff>9525</xdr:colOff>
      <xdr:row>73</xdr:row>
      <xdr:rowOff>69850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247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49530</xdr:rowOff>
    </xdr:from>
    <xdr:to>
      <xdr:col>11</xdr:col>
      <xdr:colOff>60325</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60960</xdr:rowOff>
    </xdr:from>
    <xdr:to>
      <xdr:col>24</xdr:col>
      <xdr:colOff>76200</xdr:colOff>
      <xdr:row>72</xdr:row>
      <xdr:rowOff>162560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4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140987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68580</xdr:rowOff>
    </xdr:from>
    <xdr:to>
      <xdr:col>20</xdr:col>
      <xdr:colOff>38100</xdr:colOff>
      <xdr:row>72</xdr:row>
      <xdr:rowOff>170180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4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8907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18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76200</xdr:rowOff>
    </xdr:from>
    <xdr:to>
      <xdr:col>15</xdr:col>
      <xdr:colOff>149225</xdr:colOff>
      <xdr:row>73</xdr:row>
      <xdr:rowOff>6350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76200</xdr:rowOff>
    </xdr:from>
    <xdr:to>
      <xdr:col>11</xdr:col>
      <xdr:colOff>60325</xdr:colOff>
      <xdr:row>73</xdr:row>
      <xdr:rowOff>6350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19050</xdr:rowOff>
    </xdr:from>
    <xdr:to>
      <xdr:col>6</xdr:col>
      <xdr:colOff>171450</xdr:colOff>
      <xdr:row>73</xdr:row>
      <xdr:rowOff>120650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経常経費充当一般財源の増、歳入経常一般財源の増により、前年度と比べて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ポイント増となった。今後も経常的な業務の見直し等の行財政改革を推進し、経常経費の抑制に努める。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109855</xdr:rowOff>
    </xdr:from>
    <xdr:to>
      <xdr:col>82</xdr:col>
      <xdr:colOff>107950</xdr:colOff>
      <xdr:row>77</xdr:row>
      <xdr:rowOff>64136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40055"/>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29845</xdr:rowOff>
    </xdr:from>
    <xdr:to>
      <xdr:col>78</xdr:col>
      <xdr:colOff>69850</xdr:colOff>
      <xdr:row>76</xdr:row>
      <xdr:rowOff>109855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0600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31132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3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29845</xdr:rowOff>
    </xdr:from>
    <xdr:to>
      <xdr:col>73</xdr:col>
      <xdr:colOff>180975</xdr:colOff>
      <xdr:row>76</xdr:row>
      <xdr:rowOff>29845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60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19702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29845</xdr:rowOff>
    </xdr:from>
    <xdr:to>
      <xdr:col>69</xdr:col>
      <xdr:colOff>92075</xdr:colOff>
      <xdr:row>76</xdr:row>
      <xdr:rowOff>167005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06004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139065</xdr:rowOff>
    </xdr:from>
    <xdr:to>
      <xdr:col>69</xdr:col>
      <xdr:colOff>142875</xdr:colOff>
      <xdr:row>75</xdr:row>
      <xdr:rowOff>69215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82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79392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13336</xdr:rowOff>
    </xdr:from>
    <xdr:to>
      <xdr:col>82</xdr:col>
      <xdr:colOff>158750</xdr:colOff>
      <xdr:row>77</xdr:row>
      <xdr:rowOff>114936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156863</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59055</xdr:rowOff>
    </xdr:from>
    <xdr:to>
      <xdr:col>78</xdr:col>
      <xdr:colOff>120650</xdr:colOff>
      <xdr:row>76</xdr:row>
      <xdr:rowOff>160655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170832</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5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150495</xdr:rowOff>
    </xdr:from>
    <xdr:to>
      <xdr:col>74</xdr:col>
      <xdr:colOff>31750</xdr:colOff>
      <xdr:row>76</xdr:row>
      <xdr:rowOff>80645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90822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7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150495</xdr:rowOff>
    </xdr:from>
    <xdr:to>
      <xdr:col>69</xdr:col>
      <xdr:colOff>142875</xdr:colOff>
      <xdr:row>76</xdr:row>
      <xdr:rowOff>80645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65422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09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116205</xdr:rowOff>
    </xdr:from>
    <xdr:to>
      <xdr:col>65</xdr:col>
      <xdr:colOff>53975</xdr:colOff>
      <xdr:row>77</xdr:row>
      <xdr:rowOff>46355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31132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19308</xdr:rowOff>
    </xdr:from>
    <xdr:to>
      <xdr:col>29</xdr:col>
      <xdr:colOff>127000</xdr:colOff>
      <xdr:row>17</xdr:row>
      <xdr:rowOff>28092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81583"/>
          <a:ext cx="647700" cy="8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118259</xdr:rowOff>
    </xdr:from>
    <xdr:to>
      <xdr:col>26</xdr:col>
      <xdr:colOff>50800</xdr:colOff>
      <xdr:row>17</xdr:row>
      <xdr:rowOff>19308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09084"/>
          <a:ext cx="698500" cy="7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18753</xdr:rowOff>
    </xdr:from>
    <xdr:to>
      <xdr:col>22</xdr:col>
      <xdr:colOff>114300</xdr:colOff>
      <xdr:row>16</xdr:row>
      <xdr:rowOff>118259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09578"/>
          <a:ext cx="698500" cy="99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18753</xdr:rowOff>
    </xdr:from>
    <xdr:to>
      <xdr:col>18</xdr:col>
      <xdr:colOff>177800</xdr:colOff>
      <xdr:row>16</xdr:row>
      <xdr:rowOff>40208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09578"/>
          <a:ext cx="698500" cy="2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54820</xdr:rowOff>
    </xdr:from>
    <xdr:to>
      <xdr:col>19</xdr:col>
      <xdr:colOff>38100</xdr:colOff>
      <xdr:row>15</xdr:row>
      <xdr:rowOff>156420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166597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148742</xdr:rowOff>
    </xdr:from>
    <xdr:to>
      <xdr:col>29</xdr:col>
      <xdr:colOff>177800</xdr:colOff>
      <xdr:row>17</xdr:row>
      <xdr:rowOff>78892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9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120819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1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139958</xdr:rowOff>
    </xdr:from>
    <xdr:to>
      <xdr:col>26</xdr:col>
      <xdr:colOff>101600</xdr:colOff>
      <xdr:row>17</xdr:row>
      <xdr:rowOff>70108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54885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17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67459</xdr:rowOff>
    </xdr:from>
    <xdr:to>
      <xdr:col>22</xdr:col>
      <xdr:colOff>165100</xdr:colOff>
      <xdr:row>16</xdr:row>
      <xdr:rowOff>169059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5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153836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139403</xdr:rowOff>
    </xdr:from>
    <xdr:to>
      <xdr:col>19</xdr:col>
      <xdr:colOff>38100</xdr:colOff>
      <xdr:row>16</xdr:row>
      <xdr:rowOff>69553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5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54330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4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160858</xdr:rowOff>
    </xdr:from>
    <xdr:to>
      <xdr:col>15</xdr:col>
      <xdr:colOff>101600</xdr:colOff>
      <xdr:row>16</xdr:row>
      <xdr:rowOff>91008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80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75785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6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166167</xdr:rowOff>
    </xdr:from>
    <xdr:to>
      <xdr:col>29</xdr:col>
      <xdr:colOff>127000</xdr:colOff>
      <xdr:row>37</xdr:row>
      <xdr:rowOff>125361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119417"/>
          <a:ext cx="647700" cy="130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125361</xdr:rowOff>
    </xdr:from>
    <xdr:to>
      <xdr:col>26</xdr:col>
      <xdr:colOff>50800</xdr:colOff>
      <xdr:row>37</xdr:row>
      <xdr:rowOff>186017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250061"/>
          <a:ext cx="698500" cy="60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85281</xdr:rowOff>
    </xdr:from>
    <xdr:to>
      <xdr:col>22</xdr:col>
      <xdr:colOff>114300</xdr:colOff>
      <xdr:row>37</xdr:row>
      <xdr:rowOff>186017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209981"/>
          <a:ext cx="698500" cy="100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85281</xdr:rowOff>
    </xdr:from>
    <xdr:to>
      <xdr:col>18</xdr:col>
      <xdr:colOff>177800</xdr:colOff>
      <xdr:row>37</xdr:row>
      <xdr:rowOff>199542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209981"/>
          <a:ext cx="698500" cy="114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2439</xdr:rowOff>
    </xdr:from>
    <xdr:to>
      <xdr:col>19</xdr:col>
      <xdr:colOff>38100</xdr:colOff>
      <xdr:row>35</xdr:row>
      <xdr:rowOff>104039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114215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115367</xdr:rowOff>
    </xdr:from>
    <xdr:to>
      <xdr:col>29</xdr:col>
      <xdr:colOff>177800</xdr:colOff>
      <xdr:row>37</xdr:row>
      <xdr:rowOff>45517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6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87444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4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74561</xdr:rowOff>
    </xdr:from>
    <xdr:to>
      <xdr:col>26</xdr:col>
      <xdr:colOff>101600</xdr:colOff>
      <xdr:row>37</xdr:row>
      <xdr:rowOff>176161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9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160938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8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135217</xdr:rowOff>
    </xdr:from>
    <xdr:to>
      <xdr:col>22</xdr:col>
      <xdr:colOff>165100</xdr:colOff>
      <xdr:row>37</xdr:row>
      <xdr:rowOff>236817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25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221594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34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34481</xdr:rowOff>
    </xdr:from>
    <xdr:to>
      <xdr:col>19</xdr:col>
      <xdr:colOff>38100</xdr:colOff>
      <xdr:row>37</xdr:row>
      <xdr:rowOff>136081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59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120858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4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148742</xdr:rowOff>
    </xdr:from>
    <xdr:to>
      <xdr:col>15</xdr:col>
      <xdr:colOff>101600</xdr:colOff>
      <xdr:row>37</xdr:row>
      <xdr:rowOff>250342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27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235119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35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146,399
143,159
10.98
66,478,882
63,655,609
2,767,362
41,724,458
14,285,458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127453</xdr:rowOff>
    </xdr:from>
    <xdr:to>
      <xdr:col>24</xdr:col>
      <xdr:colOff>63500</xdr:colOff>
      <xdr:row>33</xdr:row>
      <xdr:rowOff>139700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785303"/>
          <a:ext cx="8382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10536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113836</xdr:rowOff>
    </xdr:from>
    <xdr:to>
      <xdr:col>19</xdr:col>
      <xdr:colOff>177800</xdr:colOff>
      <xdr:row>33</xdr:row>
      <xdr:rowOff>127453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771686"/>
          <a:ext cx="889000" cy="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137605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51460</xdr:rowOff>
    </xdr:from>
    <xdr:to>
      <xdr:col>15</xdr:col>
      <xdr:colOff>50800</xdr:colOff>
      <xdr:row>33</xdr:row>
      <xdr:rowOff>113836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709310"/>
          <a:ext cx="889000" cy="6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51460</xdr:rowOff>
    </xdr:from>
    <xdr:to>
      <xdr:col>10</xdr:col>
      <xdr:colOff>114300</xdr:colOff>
      <xdr:row>33</xdr:row>
      <xdr:rowOff>109721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709310"/>
          <a:ext cx="8890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115842</xdr:rowOff>
    </xdr:from>
    <xdr:to>
      <xdr:col>10</xdr:col>
      <xdr:colOff>165100</xdr:colOff>
      <xdr:row>34</xdr:row>
      <xdr:rowOff>45992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37119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52272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88900</xdr:rowOff>
    </xdr:from>
    <xdr:to>
      <xdr:col>24</xdr:col>
      <xdr:colOff>114300</xdr:colOff>
      <xdr:row>34</xdr:row>
      <xdr:rowOff>19050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111777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9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76653</xdr:rowOff>
    </xdr:from>
    <xdr:to>
      <xdr:col>20</xdr:col>
      <xdr:colOff>38100</xdr:colOff>
      <xdr:row>34</xdr:row>
      <xdr:rowOff>6803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3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23330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0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63036</xdr:rowOff>
    </xdr:from>
    <xdr:to>
      <xdr:col>15</xdr:col>
      <xdr:colOff>101600</xdr:colOff>
      <xdr:row>33</xdr:row>
      <xdr:rowOff>164636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2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9713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49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660</xdr:rowOff>
    </xdr:from>
    <xdr:to>
      <xdr:col>10</xdr:col>
      <xdr:colOff>165100</xdr:colOff>
      <xdr:row>33</xdr:row>
      <xdr:rowOff>102260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118787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43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58921</xdr:rowOff>
    </xdr:from>
    <xdr:to>
      <xdr:col>6</xdr:col>
      <xdr:colOff>38100</xdr:colOff>
      <xdr:row>33</xdr:row>
      <xdr:rowOff>160521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5598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49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1994</xdr:rowOff>
    </xdr:from>
    <xdr:to>
      <xdr:col>24</xdr:col>
      <xdr:colOff>63500</xdr:colOff>
      <xdr:row>54</xdr:row>
      <xdr:rowOff>5131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60294"/>
          <a:ext cx="8382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12057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84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5131</xdr:rowOff>
    </xdr:from>
    <xdr:to>
      <xdr:col>19</xdr:col>
      <xdr:colOff>177800</xdr:colOff>
      <xdr:row>54</xdr:row>
      <xdr:rowOff>71831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63431"/>
          <a:ext cx="889000" cy="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71831</xdr:rowOff>
    </xdr:from>
    <xdr:to>
      <xdr:col>15</xdr:col>
      <xdr:colOff>50800</xdr:colOff>
      <xdr:row>54</xdr:row>
      <xdr:rowOff>80721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330131"/>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80721</xdr:rowOff>
    </xdr:from>
    <xdr:to>
      <xdr:col>10</xdr:col>
      <xdr:colOff>114300</xdr:colOff>
      <xdr:row>54</xdr:row>
      <xdr:rowOff>91554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339021"/>
          <a:ext cx="889000" cy="1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21831</xdr:rowOff>
    </xdr:from>
    <xdr:to>
      <xdr:col>10</xdr:col>
      <xdr:colOff>165100</xdr:colOff>
      <xdr:row>57</xdr:row>
      <xdr:rowOff>123431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9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114558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122644</xdr:rowOff>
    </xdr:from>
    <xdr:to>
      <xdr:col>24</xdr:col>
      <xdr:colOff>114300</xdr:colOff>
      <xdr:row>54</xdr:row>
      <xdr:rowOff>52794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145521</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125781</xdr:rowOff>
    </xdr:from>
    <xdr:to>
      <xdr:col>20</xdr:col>
      <xdr:colOff>38100</xdr:colOff>
      <xdr:row>54</xdr:row>
      <xdr:rowOff>55931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72458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98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21031</xdr:rowOff>
    </xdr:from>
    <xdr:to>
      <xdr:col>15</xdr:col>
      <xdr:colOff>101600</xdr:colOff>
      <xdr:row>54</xdr:row>
      <xdr:rowOff>122631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27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139158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05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29921</xdr:rowOff>
    </xdr:from>
    <xdr:to>
      <xdr:col>10</xdr:col>
      <xdr:colOff>165100</xdr:colOff>
      <xdr:row>54</xdr:row>
      <xdr:rowOff>131521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28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148048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06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40754</xdr:rowOff>
    </xdr:from>
    <xdr:to>
      <xdr:col>6</xdr:col>
      <xdr:colOff>38100</xdr:colOff>
      <xdr:row>54</xdr:row>
      <xdr:rowOff>142354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2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158881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07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47437</xdr:rowOff>
    </xdr:from>
    <xdr:to>
      <xdr:col>24</xdr:col>
      <xdr:colOff>63500</xdr:colOff>
      <xdr:row>76</xdr:row>
      <xdr:rowOff>81818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77637"/>
          <a:ext cx="8382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94302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2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81818</xdr:rowOff>
    </xdr:from>
    <xdr:to>
      <xdr:col>19</xdr:col>
      <xdr:colOff>177800</xdr:colOff>
      <xdr:row>76</xdr:row>
      <xdr:rowOff>82184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1201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41084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4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82184</xdr:rowOff>
    </xdr:from>
    <xdr:to>
      <xdr:col>15</xdr:col>
      <xdr:colOff>50800</xdr:colOff>
      <xdr:row>76</xdr:row>
      <xdr:rowOff>114188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123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52240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5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114188</xdr:rowOff>
    </xdr:from>
    <xdr:to>
      <xdr:col>10</xdr:col>
      <xdr:colOff>114300</xdr:colOff>
      <xdr:row>76</xdr:row>
      <xdr:rowOff>143266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44388"/>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60280</xdr:rowOff>
    </xdr:from>
    <xdr:to>
      <xdr:col>10</xdr:col>
      <xdr:colOff>165100</xdr:colOff>
      <xdr:row>76</xdr:row>
      <xdr:rowOff>161880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6956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168087</xdr:rowOff>
    </xdr:from>
    <xdr:to>
      <xdr:col>24</xdr:col>
      <xdr:colOff>114300</xdr:colOff>
      <xdr:row>76</xdr:row>
      <xdr:rowOff>98237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19514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31018</xdr:rowOff>
    </xdr:from>
    <xdr:to>
      <xdr:col>20</xdr:col>
      <xdr:colOff>38100</xdr:colOff>
      <xdr:row>76</xdr:row>
      <xdr:rowOff>132618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6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149145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3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31384</xdr:rowOff>
    </xdr:from>
    <xdr:to>
      <xdr:col>15</xdr:col>
      <xdr:colOff>101600</xdr:colOff>
      <xdr:row>76</xdr:row>
      <xdr:rowOff>132984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149511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83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63388</xdr:rowOff>
    </xdr:from>
    <xdr:to>
      <xdr:col>10</xdr:col>
      <xdr:colOff>165100</xdr:colOff>
      <xdr:row>76</xdr:row>
      <xdr:rowOff>164988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156115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8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92466</xdr:rowOff>
    </xdr:from>
    <xdr:to>
      <xdr:col>6</xdr:col>
      <xdr:colOff>38100</xdr:colOff>
      <xdr:row>77</xdr:row>
      <xdr:rowOff>22616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1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136716</xdr:rowOff>
    </xdr:from>
    <xdr:to>
      <xdr:col>24</xdr:col>
      <xdr:colOff>63500</xdr:colOff>
      <xdr:row>95</xdr:row>
      <xdr:rowOff>160286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24466"/>
          <a:ext cx="838200" cy="2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160286</xdr:rowOff>
    </xdr:from>
    <xdr:to>
      <xdr:col>19</xdr:col>
      <xdr:colOff>177800</xdr:colOff>
      <xdr:row>96</xdr:row>
      <xdr:rowOff>23609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48036"/>
          <a:ext cx="889000" cy="3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23609</xdr:rowOff>
    </xdr:from>
    <xdr:to>
      <xdr:col>15</xdr:col>
      <xdr:colOff>50800</xdr:colOff>
      <xdr:row>96</xdr:row>
      <xdr:rowOff>91821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82809"/>
          <a:ext cx="889000" cy="6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91821</xdr:rowOff>
    </xdr:from>
    <xdr:to>
      <xdr:col>10</xdr:col>
      <xdr:colOff>114300</xdr:colOff>
      <xdr:row>97</xdr:row>
      <xdr:rowOff>533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51021"/>
          <a:ext cx="889000" cy="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82439</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85916</xdr:rowOff>
    </xdr:from>
    <xdr:to>
      <xdr:col>24</xdr:col>
      <xdr:colOff>114300</xdr:colOff>
      <xdr:row>96</xdr:row>
      <xdr:rowOff>16066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108793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2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109486</xdr:rowOff>
    </xdr:from>
    <xdr:to>
      <xdr:col>20</xdr:col>
      <xdr:colOff>38100</xdr:colOff>
      <xdr:row>96</xdr:row>
      <xdr:rowOff>39636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56163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17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144259</xdr:rowOff>
    </xdr:from>
    <xdr:to>
      <xdr:col>15</xdr:col>
      <xdr:colOff>101600</xdr:colOff>
      <xdr:row>96</xdr:row>
      <xdr:rowOff>74409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90936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20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41021</xdr:rowOff>
    </xdr:from>
    <xdr:to>
      <xdr:col>10</xdr:col>
      <xdr:colOff>165100</xdr:colOff>
      <xdr:row>96</xdr:row>
      <xdr:rowOff>142621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133748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5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121183</xdr:rowOff>
    </xdr:from>
    <xdr:to>
      <xdr:col>6</xdr:col>
      <xdr:colOff>38100</xdr:colOff>
      <xdr:row>97</xdr:row>
      <xdr:rowOff>51333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8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67860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5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97125</xdr:rowOff>
    </xdr:from>
    <xdr:to>
      <xdr:col>55</xdr:col>
      <xdr:colOff>0</xdr:colOff>
      <xdr:row>37</xdr:row>
      <xdr:rowOff>99398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440775"/>
          <a:ext cx="8382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75945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41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99398</xdr:rowOff>
    </xdr:from>
    <xdr:to>
      <xdr:col>50</xdr:col>
      <xdr:colOff>114300</xdr:colOff>
      <xdr:row>37</xdr:row>
      <xdr:rowOff>117073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43048"/>
          <a:ext cx="889000" cy="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117073</xdr:rowOff>
    </xdr:from>
    <xdr:to>
      <xdr:col>45</xdr:col>
      <xdr:colOff>177800</xdr:colOff>
      <xdr:row>37</xdr:row>
      <xdr:rowOff>119999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60723"/>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118618</xdr:rowOff>
    </xdr:from>
    <xdr:to>
      <xdr:col>41</xdr:col>
      <xdr:colOff>50800</xdr:colOff>
      <xdr:row>37</xdr:row>
      <xdr:rowOff>119999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62268"/>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71947</xdr:rowOff>
    </xdr:from>
    <xdr:to>
      <xdr:col>41</xdr:col>
      <xdr:colOff>101600</xdr:colOff>
      <xdr:row>38</xdr:row>
      <xdr:rowOff>2098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164674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5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34911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5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46325</xdr:rowOff>
    </xdr:from>
    <xdr:to>
      <xdr:col>55</xdr:col>
      <xdr:colOff>50800</xdr:colOff>
      <xdr:row>37</xdr:row>
      <xdr:rowOff>147925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69202</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4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48598</xdr:rowOff>
    </xdr:from>
    <xdr:to>
      <xdr:col>50</xdr:col>
      <xdr:colOff>165100</xdr:colOff>
      <xdr:row>37</xdr:row>
      <xdr:rowOff>150198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9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166725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16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66273</xdr:rowOff>
    </xdr:from>
    <xdr:to>
      <xdr:col>46</xdr:col>
      <xdr:colOff>38100</xdr:colOff>
      <xdr:row>37</xdr:row>
      <xdr:rowOff>167873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0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12950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8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69199</xdr:rowOff>
    </xdr:from>
    <xdr:to>
      <xdr:col>41</xdr:col>
      <xdr:colOff>101600</xdr:colOff>
      <xdr:row>37</xdr:row>
      <xdr:rowOff>170799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1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15876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1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67818</xdr:rowOff>
    </xdr:from>
    <xdr:to>
      <xdr:col>36</xdr:col>
      <xdr:colOff>165100</xdr:colOff>
      <xdr:row>37</xdr:row>
      <xdr:rowOff>169418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14495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18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162941</xdr:rowOff>
    </xdr:from>
    <xdr:to>
      <xdr:col>55</xdr:col>
      <xdr:colOff>0</xdr:colOff>
      <xdr:row>57</xdr:row>
      <xdr:rowOff>26711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764141"/>
          <a:ext cx="838200" cy="3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157045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5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60048</xdr:rowOff>
    </xdr:from>
    <xdr:to>
      <xdr:col>50</xdr:col>
      <xdr:colOff>114300</xdr:colOff>
      <xdr:row>56</xdr:row>
      <xdr:rowOff>162941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489798"/>
          <a:ext cx="889000" cy="27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104277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60048</xdr:rowOff>
    </xdr:from>
    <xdr:to>
      <xdr:col>45</xdr:col>
      <xdr:colOff>177800</xdr:colOff>
      <xdr:row>55</xdr:row>
      <xdr:rowOff>155770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489798"/>
          <a:ext cx="889000" cy="9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117779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155770</xdr:rowOff>
    </xdr:from>
    <xdr:to>
      <xdr:col>41</xdr:col>
      <xdr:colOff>50800</xdr:colOff>
      <xdr:row>56</xdr:row>
      <xdr:rowOff>117137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585520"/>
          <a:ext cx="889000" cy="1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65651</xdr:rowOff>
    </xdr:from>
    <xdr:to>
      <xdr:col>41</xdr:col>
      <xdr:colOff>101600</xdr:colOff>
      <xdr:row>56</xdr:row>
      <xdr:rowOff>167251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6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158378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5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20807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147361</xdr:rowOff>
    </xdr:from>
    <xdr:to>
      <xdr:col>55</xdr:col>
      <xdr:colOff>50800</xdr:colOff>
      <xdr:row>57</xdr:row>
      <xdr:rowOff>77511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170238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59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112141</xdr:rowOff>
    </xdr:from>
    <xdr:to>
      <xdr:col>50</xdr:col>
      <xdr:colOff>165100</xdr:colOff>
      <xdr:row>57</xdr:row>
      <xdr:rowOff>42291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58818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48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9248</xdr:rowOff>
    </xdr:from>
    <xdr:to>
      <xdr:col>46</xdr:col>
      <xdr:colOff>38100</xdr:colOff>
      <xdr:row>55</xdr:row>
      <xdr:rowOff>110848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43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127375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21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104970</xdr:rowOff>
    </xdr:from>
    <xdr:to>
      <xdr:col>41</xdr:col>
      <xdr:colOff>101600</xdr:colOff>
      <xdr:row>56</xdr:row>
      <xdr:rowOff>35120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51647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0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66337</xdr:rowOff>
    </xdr:from>
    <xdr:to>
      <xdr:col>36</xdr:col>
      <xdr:colOff>165100</xdr:colOff>
      <xdr:row>56</xdr:row>
      <xdr:rowOff>167937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13014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4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10401</xdr:rowOff>
    </xdr:from>
    <xdr:to>
      <xdr:col>55</xdr:col>
      <xdr:colOff>0</xdr:colOff>
      <xdr:row>79</xdr:row>
      <xdr:rowOff>40360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54951"/>
          <a:ext cx="838200" cy="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10401</xdr:rowOff>
    </xdr:from>
    <xdr:to>
      <xdr:col>50</xdr:col>
      <xdr:colOff>114300</xdr:colOff>
      <xdr:row>79</xdr:row>
      <xdr:rowOff>19202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54951"/>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98616</xdr:rowOff>
    </xdr:from>
    <xdr:to>
      <xdr:col>45</xdr:col>
      <xdr:colOff>177800</xdr:colOff>
      <xdr:row>79</xdr:row>
      <xdr:rowOff>19202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471716"/>
          <a:ext cx="889000" cy="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70065</xdr:rowOff>
    </xdr:from>
    <xdr:to>
      <xdr:col>41</xdr:col>
      <xdr:colOff>50800</xdr:colOff>
      <xdr:row>78</xdr:row>
      <xdr:rowOff>98616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43165"/>
          <a:ext cx="889000" cy="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51308</xdr:rowOff>
    </xdr:from>
    <xdr:to>
      <xdr:col>41</xdr:col>
      <xdr:colOff>101600</xdr:colOff>
      <xdr:row>77</xdr:row>
      <xdr:rowOff>152908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169435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2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161010</xdr:rowOff>
    </xdr:from>
    <xdr:to>
      <xdr:col>55</xdr:col>
      <xdr:colOff>50800</xdr:colOff>
      <xdr:row>79</xdr:row>
      <xdr:rowOff>91160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75937</xdr:rowOff>
    </xdr:from>
    <xdr:ext cx="378565"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49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131051</xdr:rowOff>
    </xdr:from>
    <xdr:to>
      <xdr:col>50</xdr:col>
      <xdr:colOff>165100</xdr:colOff>
      <xdr:row>79</xdr:row>
      <xdr:rowOff>61201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52328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9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139852</xdr:rowOff>
    </xdr:from>
    <xdr:to>
      <xdr:col>46</xdr:col>
      <xdr:colOff>38100</xdr:colOff>
      <xdr:row>79</xdr:row>
      <xdr:rowOff>70002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61129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0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47816</xdr:rowOff>
    </xdr:from>
    <xdr:to>
      <xdr:col>41</xdr:col>
      <xdr:colOff>101600</xdr:colOff>
      <xdr:row>78</xdr:row>
      <xdr:rowOff>149416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140543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19265</xdr:rowOff>
    </xdr:from>
    <xdr:to>
      <xdr:col>36</xdr:col>
      <xdr:colOff>165100</xdr:colOff>
      <xdr:row>78</xdr:row>
      <xdr:rowOff>120865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9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111992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94464</xdr:rowOff>
    </xdr:from>
    <xdr:to>
      <xdr:col>55</xdr:col>
      <xdr:colOff>0</xdr:colOff>
      <xdr:row>97</xdr:row>
      <xdr:rowOff>105080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725114"/>
          <a:ext cx="8382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34300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167269</xdr:rowOff>
    </xdr:from>
    <xdr:to>
      <xdr:col>50</xdr:col>
      <xdr:colOff>114300</xdr:colOff>
      <xdr:row>97</xdr:row>
      <xdr:rowOff>94464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283569"/>
          <a:ext cx="889000" cy="44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151361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167269</xdr:rowOff>
    </xdr:from>
    <xdr:to>
      <xdr:col>45</xdr:col>
      <xdr:colOff>177800</xdr:colOff>
      <xdr:row>96</xdr:row>
      <xdr:rowOff>97775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283569"/>
          <a:ext cx="889000" cy="2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151680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97775</xdr:rowOff>
    </xdr:from>
    <xdr:to>
      <xdr:col>41</xdr:col>
      <xdr:colOff>50800</xdr:colOff>
      <xdr:row>97</xdr:row>
      <xdr:rowOff>122637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556975"/>
          <a:ext cx="889000" cy="19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55059</xdr:rowOff>
    </xdr:from>
    <xdr:to>
      <xdr:col>41</xdr:col>
      <xdr:colOff>101600</xdr:colOff>
      <xdr:row>97</xdr:row>
      <xdr:rowOff>156659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8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147786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77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54280</xdr:rowOff>
    </xdr:from>
    <xdr:to>
      <xdr:col>55</xdr:col>
      <xdr:colOff>50800</xdr:colOff>
      <xdr:row>97</xdr:row>
      <xdr:rowOff>155880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77157</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3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43664</xdr:rowOff>
    </xdr:from>
    <xdr:to>
      <xdr:col>50</xdr:col>
      <xdr:colOff>165100</xdr:colOff>
      <xdr:row>97</xdr:row>
      <xdr:rowOff>145264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161791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4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116469</xdr:rowOff>
    </xdr:from>
    <xdr:to>
      <xdr:col>46</xdr:col>
      <xdr:colOff>38100</xdr:colOff>
      <xdr:row>95</xdr:row>
      <xdr:rowOff>46619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23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63146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00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46975</xdr:rowOff>
    </xdr:from>
    <xdr:to>
      <xdr:col>41</xdr:col>
      <xdr:colOff>101600</xdr:colOff>
      <xdr:row>96</xdr:row>
      <xdr:rowOff>148575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0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165102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2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71837</xdr:rowOff>
    </xdr:from>
    <xdr:to>
      <xdr:col>36</xdr:col>
      <xdr:colOff>165100</xdr:colOff>
      <xdr:row>98</xdr:row>
      <xdr:rowOff>1987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164564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105816</xdr:rowOff>
    </xdr:from>
    <xdr:to>
      <xdr:col>72</xdr:col>
      <xdr:colOff>38100</xdr:colOff>
      <xdr:row>39</xdr:row>
      <xdr:rowOff>35966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52493</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3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143339</xdr:rowOff>
    </xdr:from>
    <xdr:to>
      <xdr:col>85</xdr:col>
      <xdr:colOff>127000</xdr:colOff>
      <xdr:row>77</xdr:row>
      <xdr:rowOff>147358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344989"/>
          <a:ext cx="8382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136367</xdr:rowOff>
    </xdr:from>
    <xdr:to>
      <xdr:col>81</xdr:col>
      <xdr:colOff>50800</xdr:colOff>
      <xdr:row>77</xdr:row>
      <xdr:rowOff>143339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338017"/>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131471</xdr:rowOff>
    </xdr:from>
    <xdr:to>
      <xdr:col>76</xdr:col>
      <xdr:colOff>114300</xdr:colOff>
      <xdr:row>77</xdr:row>
      <xdr:rowOff>136367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333121"/>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64719</xdr:rowOff>
    </xdr:from>
    <xdr:to>
      <xdr:col>71</xdr:col>
      <xdr:colOff>177800</xdr:colOff>
      <xdr:row>77</xdr:row>
      <xdr:rowOff>131471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66369"/>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99301</xdr:rowOff>
    </xdr:from>
    <xdr:to>
      <xdr:col>72</xdr:col>
      <xdr:colOff>38100</xdr:colOff>
      <xdr:row>75</xdr:row>
      <xdr:rowOff>29451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45978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5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96558</xdr:rowOff>
    </xdr:from>
    <xdr:to>
      <xdr:col>85</xdr:col>
      <xdr:colOff>177800</xdr:colOff>
      <xdr:row>78</xdr:row>
      <xdr:rowOff>26708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11485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1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92539</xdr:rowOff>
    </xdr:from>
    <xdr:to>
      <xdr:col>81</xdr:col>
      <xdr:colOff>101600</xdr:colOff>
      <xdr:row>78</xdr:row>
      <xdr:rowOff>22689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13816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85567</xdr:rowOff>
    </xdr:from>
    <xdr:to>
      <xdr:col>76</xdr:col>
      <xdr:colOff>165100</xdr:colOff>
      <xdr:row>78</xdr:row>
      <xdr:rowOff>15717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6844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80671</xdr:rowOff>
    </xdr:from>
    <xdr:to>
      <xdr:col>72</xdr:col>
      <xdr:colOff>38100</xdr:colOff>
      <xdr:row>78</xdr:row>
      <xdr:rowOff>10821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1948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13919</xdr:rowOff>
    </xdr:from>
    <xdr:to>
      <xdr:col>67</xdr:col>
      <xdr:colOff>101600</xdr:colOff>
      <xdr:row>77</xdr:row>
      <xdr:rowOff>115519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106646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91802</xdr:rowOff>
    </xdr:from>
    <xdr:to>
      <xdr:col>85</xdr:col>
      <xdr:colOff>127000</xdr:colOff>
      <xdr:row>98</xdr:row>
      <xdr:rowOff>103487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893902"/>
          <a:ext cx="8382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67960</xdr:rowOff>
    </xdr:from>
    <xdr:to>
      <xdr:col>81</xdr:col>
      <xdr:colOff>50800</xdr:colOff>
      <xdr:row>98</xdr:row>
      <xdr:rowOff>91802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870060"/>
          <a:ext cx="889000" cy="2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151189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9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67960</xdr:rowOff>
    </xdr:from>
    <xdr:to>
      <xdr:col>76</xdr:col>
      <xdr:colOff>114300</xdr:colOff>
      <xdr:row>98</xdr:row>
      <xdr:rowOff>81356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70060"/>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159247</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81356</xdr:rowOff>
    </xdr:from>
    <xdr:to>
      <xdr:col>71</xdr:col>
      <xdr:colOff>177800</xdr:colOff>
      <xdr:row>98</xdr:row>
      <xdr:rowOff>91596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883456"/>
          <a:ext cx="889000" cy="1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58620</xdr:rowOff>
    </xdr:from>
    <xdr:to>
      <xdr:col>72</xdr:col>
      <xdr:colOff>38100</xdr:colOff>
      <xdr:row>98</xdr:row>
      <xdr:rowOff>160220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151347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158414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52687</xdr:rowOff>
    </xdr:from>
    <xdr:to>
      <xdr:col>85</xdr:col>
      <xdr:colOff>177800</xdr:colOff>
      <xdr:row>98</xdr:row>
      <xdr:rowOff>154287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5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41002</xdr:rowOff>
    </xdr:from>
    <xdr:to>
      <xdr:col>81</xdr:col>
      <xdr:colOff>101600</xdr:colOff>
      <xdr:row>98</xdr:row>
      <xdr:rowOff>142602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159129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61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17160</xdr:rowOff>
    </xdr:from>
    <xdr:to>
      <xdr:col>76</xdr:col>
      <xdr:colOff>165100</xdr:colOff>
      <xdr:row>98</xdr:row>
      <xdr:rowOff>118760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135287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9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30556</xdr:rowOff>
    </xdr:from>
    <xdr:to>
      <xdr:col>72</xdr:col>
      <xdr:colOff>38100</xdr:colOff>
      <xdr:row>98</xdr:row>
      <xdr:rowOff>132156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148683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40796</xdr:rowOff>
    </xdr:from>
    <xdr:to>
      <xdr:col>67</xdr:col>
      <xdr:colOff>101600</xdr:colOff>
      <xdr:row>98</xdr:row>
      <xdr:rowOff>142396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158923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89509</xdr:rowOff>
    </xdr:from>
    <xdr:to>
      <xdr:col>102</xdr:col>
      <xdr:colOff>165100</xdr:colOff>
      <xdr:row>39</xdr:row>
      <xdr:rowOff>19659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36187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96331</xdr:rowOff>
    </xdr:from>
    <xdr:to>
      <xdr:col>116</xdr:col>
      <xdr:colOff>63500</xdr:colOff>
      <xdr:row>59</xdr:row>
      <xdr:rowOff>96625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211881"/>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96070</xdr:rowOff>
    </xdr:from>
    <xdr:to>
      <xdr:col>111</xdr:col>
      <xdr:colOff>177800</xdr:colOff>
      <xdr:row>59</xdr:row>
      <xdr:rowOff>96625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1620"/>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83693</xdr:rowOff>
    </xdr:from>
    <xdr:to>
      <xdr:col>107</xdr:col>
      <xdr:colOff>50800</xdr:colOff>
      <xdr:row>59</xdr:row>
      <xdr:rowOff>96070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27793"/>
          <a:ext cx="889000" cy="18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156061</xdr:rowOff>
    </xdr:from>
    <xdr:to>
      <xdr:col>102</xdr:col>
      <xdr:colOff>114300</xdr:colOff>
      <xdr:row>58</xdr:row>
      <xdr:rowOff>83693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928711"/>
          <a:ext cx="889000" cy="9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162575</xdr:rowOff>
    </xdr:from>
    <xdr:to>
      <xdr:col>102</xdr:col>
      <xdr:colOff>165100</xdr:colOff>
      <xdr:row>58</xdr:row>
      <xdr:rowOff>92725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109252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118109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45531</xdr:rowOff>
    </xdr:from>
    <xdr:to>
      <xdr:col>116</xdr:col>
      <xdr:colOff>114300</xdr:colOff>
      <xdr:row>59</xdr:row>
      <xdr:rowOff>147131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131908</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6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45825</xdr:rowOff>
    </xdr:from>
    <xdr:to>
      <xdr:col>112</xdr:col>
      <xdr:colOff>38100</xdr:colOff>
      <xdr:row>59</xdr:row>
      <xdr:rowOff>147425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138552</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66333" y="10254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45270</xdr:rowOff>
    </xdr:from>
    <xdr:to>
      <xdr:col>107</xdr:col>
      <xdr:colOff>101600</xdr:colOff>
      <xdr:row>59</xdr:row>
      <xdr:rowOff>146870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137997</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77333" y="10253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32893</xdr:rowOff>
    </xdr:from>
    <xdr:to>
      <xdr:col>102</xdr:col>
      <xdr:colOff>165100</xdr:colOff>
      <xdr:row>58</xdr:row>
      <xdr:rowOff>134493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125620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06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105261</xdr:rowOff>
    </xdr:from>
    <xdr:to>
      <xdr:col>98</xdr:col>
      <xdr:colOff>38100</xdr:colOff>
      <xdr:row>58</xdr:row>
      <xdr:rowOff>35411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7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51938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65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162070</xdr:rowOff>
    </xdr:from>
    <xdr:to>
      <xdr:col>116</xdr:col>
      <xdr:colOff>63500</xdr:colOff>
      <xdr:row>74</xdr:row>
      <xdr:rowOff>48750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77920"/>
          <a:ext cx="8382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48750</xdr:rowOff>
    </xdr:from>
    <xdr:to>
      <xdr:col>111</xdr:col>
      <xdr:colOff>177800</xdr:colOff>
      <xdr:row>74</xdr:row>
      <xdr:rowOff>49436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3605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49436</xdr:rowOff>
    </xdr:from>
    <xdr:to>
      <xdr:col>107</xdr:col>
      <xdr:colOff>50800</xdr:colOff>
      <xdr:row>74</xdr:row>
      <xdr:rowOff>62564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36736"/>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25204</xdr:rowOff>
    </xdr:from>
    <xdr:to>
      <xdr:col>102</xdr:col>
      <xdr:colOff>114300</xdr:colOff>
      <xdr:row>74</xdr:row>
      <xdr:rowOff>62564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712504"/>
          <a:ext cx="889000" cy="3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154377</xdr:rowOff>
    </xdr:from>
    <xdr:to>
      <xdr:col>102</xdr:col>
      <xdr:colOff>165100</xdr:colOff>
      <xdr:row>73</xdr:row>
      <xdr:rowOff>84527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4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101054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2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111270</xdr:rowOff>
    </xdr:from>
    <xdr:to>
      <xdr:col>116</xdr:col>
      <xdr:colOff>114300</xdr:colOff>
      <xdr:row>74</xdr:row>
      <xdr:rowOff>41420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134147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169400</xdr:rowOff>
    </xdr:from>
    <xdr:to>
      <xdr:col>112</xdr:col>
      <xdr:colOff>38100</xdr:colOff>
      <xdr:row>74</xdr:row>
      <xdr:rowOff>99550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8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90677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7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170086</xdr:rowOff>
    </xdr:from>
    <xdr:to>
      <xdr:col>107</xdr:col>
      <xdr:colOff>101600</xdr:colOff>
      <xdr:row>74</xdr:row>
      <xdr:rowOff>100236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8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91363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7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11764</xdr:rowOff>
    </xdr:from>
    <xdr:to>
      <xdr:col>102</xdr:col>
      <xdr:colOff>165100</xdr:colOff>
      <xdr:row>74</xdr:row>
      <xdr:rowOff>113364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9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104491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145854</xdr:rowOff>
    </xdr:from>
    <xdr:to>
      <xdr:col>98</xdr:col>
      <xdr:colOff>38100</xdr:colOff>
      <xdr:row>74</xdr:row>
      <xdr:rowOff>76004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67131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5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106,735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100,843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べて高い水準にある。アウトソーシングを推進していることと、充実した施設の維持管理によるものが大きく、今後も業務の外部委託化が進めば物件費は増加していくと見込まれるが、事務事業の見直し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・公債費は類似団体と比べて低い水準を保っているが、今後は小中学校をはじめとする公共施設の更新等に伴い、公債費の増加が予想される。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146,399
143,159
10.98
66,478,882
63,655,609
2,767,362
41,724,458
14,285,458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17780</xdr:rowOff>
    </xdr:from>
    <xdr:to>
      <xdr:col>24</xdr:col>
      <xdr:colOff>63500</xdr:colOff>
      <xdr:row>34</xdr:row>
      <xdr:rowOff>27686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4708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160291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5588</xdr:rowOff>
    </xdr:from>
    <xdr:to>
      <xdr:col>19</xdr:col>
      <xdr:colOff>177800</xdr:colOff>
      <xdr:row>34</xdr:row>
      <xdr:rowOff>27686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3488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77978</xdr:rowOff>
    </xdr:from>
    <xdr:to>
      <xdr:col>15</xdr:col>
      <xdr:colOff>50800</xdr:colOff>
      <xdr:row>34</xdr:row>
      <xdr:rowOff>5588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35828"/>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77978</xdr:rowOff>
    </xdr:from>
    <xdr:to>
      <xdr:col>10</xdr:col>
      <xdr:colOff>114300</xdr:colOff>
      <xdr:row>34</xdr:row>
      <xdr:rowOff>89408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3582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138430</xdr:rowOff>
    </xdr:from>
    <xdr:to>
      <xdr:col>24</xdr:col>
      <xdr:colOff>114300</xdr:colOff>
      <xdr:row>34</xdr:row>
      <xdr:rowOff>68580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161307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148336</xdr:rowOff>
    </xdr:from>
    <xdr:to>
      <xdr:col>20</xdr:col>
      <xdr:colOff>38100</xdr:colOff>
      <xdr:row>34</xdr:row>
      <xdr:rowOff>78486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95013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8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126238</xdr:rowOff>
    </xdr:from>
    <xdr:to>
      <xdr:col>15</xdr:col>
      <xdr:colOff>101600</xdr:colOff>
      <xdr:row>34</xdr:row>
      <xdr:rowOff>56388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72915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5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27178</xdr:rowOff>
    </xdr:from>
    <xdr:to>
      <xdr:col>10</xdr:col>
      <xdr:colOff>165100</xdr:colOff>
      <xdr:row>33</xdr:row>
      <xdr:rowOff>128778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145305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38608</xdr:rowOff>
    </xdr:from>
    <xdr:to>
      <xdr:col>6</xdr:col>
      <xdr:colOff>38100</xdr:colOff>
      <xdr:row>34</xdr:row>
      <xdr:rowOff>140208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156735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92553</xdr:rowOff>
    </xdr:from>
    <xdr:to>
      <xdr:col>24</xdr:col>
      <xdr:colOff>63500</xdr:colOff>
      <xdr:row>58</xdr:row>
      <xdr:rowOff>105465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36653"/>
          <a:ext cx="838200" cy="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37209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81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41168</xdr:rowOff>
    </xdr:from>
    <xdr:to>
      <xdr:col>19</xdr:col>
      <xdr:colOff>177800</xdr:colOff>
      <xdr:row>58</xdr:row>
      <xdr:rowOff>92553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85268"/>
          <a:ext cx="889000" cy="5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167509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1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41168</xdr:rowOff>
    </xdr:from>
    <xdr:to>
      <xdr:col>15</xdr:col>
      <xdr:colOff>50800</xdr:colOff>
      <xdr:row>58</xdr:row>
      <xdr:rowOff>78092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85268"/>
          <a:ext cx="889000" cy="3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1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78092</xdr:rowOff>
    </xdr:from>
    <xdr:to>
      <xdr:col>10</xdr:col>
      <xdr:colOff>114300</xdr:colOff>
      <xdr:row>58</xdr:row>
      <xdr:rowOff>95817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2192"/>
          <a:ext cx="889000" cy="1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65632</xdr:rowOff>
    </xdr:from>
    <xdr:to>
      <xdr:col>10</xdr:col>
      <xdr:colOff>165100</xdr:colOff>
      <xdr:row>58</xdr:row>
      <xdr:rowOff>167232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0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158359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170033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54665</xdr:rowOff>
    </xdr:from>
    <xdr:to>
      <xdr:col>24</xdr:col>
      <xdr:colOff>114300</xdr:colOff>
      <xdr:row>58</xdr:row>
      <xdr:rowOff>156265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14042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41753</xdr:rowOff>
    </xdr:from>
    <xdr:to>
      <xdr:col>20</xdr:col>
      <xdr:colOff>38100</xdr:colOff>
      <xdr:row>58</xdr:row>
      <xdr:rowOff>143353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159880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6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161818</xdr:rowOff>
    </xdr:from>
    <xdr:to>
      <xdr:col>15</xdr:col>
      <xdr:colOff>101600</xdr:colOff>
      <xdr:row>58</xdr:row>
      <xdr:rowOff>91968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108495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70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27292</xdr:rowOff>
    </xdr:from>
    <xdr:to>
      <xdr:col>10</xdr:col>
      <xdr:colOff>165100</xdr:colOff>
      <xdr:row>58</xdr:row>
      <xdr:rowOff>128892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145419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4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45017</xdr:rowOff>
    </xdr:from>
    <xdr:to>
      <xdr:col>6</xdr:col>
      <xdr:colOff>38100</xdr:colOff>
      <xdr:row>58</xdr:row>
      <xdr:rowOff>146617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163144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6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101709</xdr:rowOff>
    </xdr:from>
    <xdr:to>
      <xdr:col>24</xdr:col>
      <xdr:colOff>63500</xdr:colOff>
      <xdr:row>72</xdr:row>
      <xdr:rowOff>153470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46109"/>
          <a:ext cx="8382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101709</xdr:rowOff>
    </xdr:from>
    <xdr:to>
      <xdr:col>19</xdr:col>
      <xdr:colOff>177800</xdr:colOff>
      <xdr:row>73</xdr:row>
      <xdr:rowOff>142312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46109"/>
          <a:ext cx="889000" cy="21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142312</xdr:rowOff>
    </xdr:from>
    <xdr:to>
      <xdr:col>15</xdr:col>
      <xdr:colOff>50800</xdr:colOff>
      <xdr:row>74</xdr:row>
      <xdr:rowOff>67582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58162"/>
          <a:ext cx="889000" cy="9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67582</xdr:rowOff>
    </xdr:from>
    <xdr:to>
      <xdr:col>10</xdr:col>
      <xdr:colOff>114300</xdr:colOff>
      <xdr:row>74</xdr:row>
      <xdr:rowOff>101643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54882"/>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103029</xdr:rowOff>
    </xdr:from>
    <xdr:to>
      <xdr:col>10</xdr:col>
      <xdr:colOff>165100</xdr:colOff>
      <xdr:row>75</xdr:row>
      <xdr:rowOff>33179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24306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8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102670</xdr:rowOff>
    </xdr:from>
    <xdr:to>
      <xdr:col>24</xdr:col>
      <xdr:colOff>114300</xdr:colOff>
      <xdr:row>73</xdr:row>
      <xdr:rowOff>32820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125547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29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50909</xdr:rowOff>
    </xdr:from>
    <xdr:to>
      <xdr:col>20</xdr:col>
      <xdr:colOff>38100</xdr:colOff>
      <xdr:row>72</xdr:row>
      <xdr:rowOff>152509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39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169036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7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91512</xdr:rowOff>
    </xdr:from>
    <xdr:to>
      <xdr:col>15</xdr:col>
      <xdr:colOff>101600</xdr:colOff>
      <xdr:row>74</xdr:row>
      <xdr:rowOff>21662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38189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8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16782</xdr:rowOff>
    </xdr:from>
    <xdr:to>
      <xdr:col>10</xdr:col>
      <xdr:colOff>165100</xdr:colOff>
      <xdr:row>74</xdr:row>
      <xdr:rowOff>118382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134909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7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50843</xdr:rowOff>
    </xdr:from>
    <xdr:to>
      <xdr:col>6</xdr:col>
      <xdr:colOff>38100</xdr:colOff>
      <xdr:row>74</xdr:row>
      <xdr:rowOff>152443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168970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1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19838</xdr:rowOff>
    </xdr:from>
    <xdr:to>
      <xdr:col>24</xdr:col>
      <xdr:colOff>63500</xdr:colOff>
      <xdr:row>96</xdr:row>
      <xdr:rowOff>58953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79038"/>
          <a:ext cx="838200" cy="3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96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14515</xdr:rowOff>
    </xdr:from>
    <xdr:to>
      <xdr:col>19</xdr:col>
      <xdr:colOff>177800</xdr:colOff>
      <xdr:row>96</xdr:row>
      <xdr:rowOff>58953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130815"/>
          <a:ext cx="889000" cy="38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8538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14515</xdr:rowOff>
    </xdr:from>
    <xdr:to>
      <xdr:col>15</xdr:col>
      <xdr:colOff>50800</xdr:colOff>
      <xdr:row>94</xdr:row>
      <xdr:rowOff>95225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30815"/>
          <a:ext cx="889000" cy="8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95225</xdr:rowOff>
    </xdr:from>
    <xdr:to>
      <xdr:col>10</xdr:col>
      <xdr:colOff>114300</xdr:colOff>
      <xdr:row>95</xdr:row>
      <xdr:rowOff>123800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2115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82359</xdr:rowOff>
    </xdr:from>
    <xdr:to>
      <xdr:col>10</xdr:col>
      <xdr:colOff>165100</xdr:colOff>
      <xdr:row>97</xdr:row>
      <xdr:rowOff>12509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3636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140488</xdr:rowOff>
    </xdr:from>
    <xdr:to>
      <xdr:col>24</xdr:col>
      <xdr:colOff>114300</xdr:colOff>
      <xdr:row>96</xdr:row>
      <xdr:rowOff>70638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163365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7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8153</xdr:rowOff>
    </xdr:from>
    <xdr:to>
      <xdr:col>20</xdr:col>
      <xdr:colOff>38100</xdr:colOff>
      <xdr:row>96</xdr:row>
      <xdr:rowOff>109753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6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126280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4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135165</xdr:rowOff>
    </xdr:from>
    <xdr:to>
      <xdr:col>15</xdr:col>
      <xdr:colOff>101600</xdr:colOff>
      <xdr:row>94</xdr:row>
      <xdr:rowOff>65315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0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81842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8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44425</xdr:rowOff>
    </xdr:from>
    <xdr:to>
      <xdr:col>10</xdr:col>
      <xdr:colOff>165100</xdr:colOff>
      <xdr:row>94</xdr:row>
      <xdr:rowOff>146025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162552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93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73000</xdr:rowOff>
    </xdr:from>
    <xdr:to>
      <xdr:col>6</xdr:col>
      <xdr:colOff>38100</xdr:colOff>
      <xdr:row>96</xdr:row>
      <xdr:rowOff>3150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19677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3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34087</xdr:rowOff>
    </xdr:from>
    <xdr:to>
      <xdr:col>55</xdr:col>
      <xdr:colOff>0</xdr:colOff>
      <xdr:row>34</xdr:row>
      <xdr:rowOff>71577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863387"/>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30294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02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52832</xdr:rowOff>
    </xdr:from>
    <xdr:to>
      <xdr:col>50</xdr:col>
      <xdr:colOff>114300</xdr:colOff>
      <xdr:row>34</xdr:row>
      <xdr:rowOff>71577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88213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89273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52375</xdr:rowOff>
    </xdr:from>
    <xdr:to>
      <xdr:col>45</xdr:col>
      <xdr:colOff>177800</xdr:colOff>
      <xdr:row>34</xdr:row>
      <xdr:rowOff>52832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88167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111675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52375</xdr:rowOff>
    </xdr:from>
    <xdr:to>
      <xdr:col>41</xdr:col>
      <xdr:colOff>50800</xdr:colOff>
      <xdr:row>34</xdr:row>
      <xdr:rowOff>54204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88167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53238</xdr:rowOff>
    </xdr:from>
    <xdr:to>
      <xdr:col>41</xdr:col>
      <xdr:colOff>101600</xdr:colOff>
      <xdr:row>34</xdr:row>
      <xdr:rowOff>154838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145965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154737</xdr:rowOff>
    </xdr:from>
    <xdr:to>
      <xdr:col>55</xdr:col>
      <xdr:colOff>50800</xdr:colOff>
      <xdr:row>34</xdr:row>
      <xdr:rowOff>84887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6164</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66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20777</xdr:rowOff>
    </xdr:from>
    <xdr:to>
      <xdr:col>50</xdr:col>
      <xdr:colOff>165100</xdr:colOff>
      <xdr:row>34</xdr:row>
      <xdr:rowOff>122377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8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138904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62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2032</xdr:rowOff>
    </xdr:from>
    <xdr:to>
      <xdr:col>46</xdr:col>
      <xdr:colOff>38100</xdr:colOff>
      <xdr:row>34</xdr:row>
      <xdr:rowOff>103632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8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120159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60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1575</xdr:rowOff>
    </xdr:from>
    <xdr:to>
      <xdr:col>41</xdr:col>
      <xdr:colOff>101600</xdr:colOff>
      <xdr:row>34</xdr:row>
      <xdr:rowOff>103175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8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119702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6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3404</xdr:rowOff>
    </xdr:from>
    <xdr:to>
      <xdr:col>36</xdr:col>
      <xdr:colOff>165100</xdr:colOff>
      <xdr:row>34</xdr:row>
      <xdr:rowOff>105004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8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96131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9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109434</xdr:rowOff>
    </xdr:from>
    <xdr:to>
      <xdr:col>55</xdr:col>
      <xdr:colOff>0</xdr:colOff>
      <xdr:row>58</xdr:row>
      <xdr:rowOff>117983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53534"/>
          <a:ext cx="8382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109434</xdr:rowOff>
    </xdr:from>
    <xdr:to>
      <xdr:col>50</xdr:col>
      <xdr:colOff>114300</xdr:colOff>
      <xdr:row>58</xdr:row>
      <xdr:rowOff>119629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53534"/>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116108</xdr:rowOff>
    </xdr:from>
    <xdr:to>
      <xdr:col>45</xdr:col>
      <xdr:colOff>177800</xdr:colOff>
      <xdr:row>58</xdr:row>
      <xdr:rowOff>119629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60208"/>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116108</xdr:rowOff>
    </xdr:from>
    <xdr:to>
      <xdr:col>41</xdr:col>
      <xdr:colOff>50800</xdr:colOff>
      <xdr:row>58</xdr:row>
      <xdr:rowOff>119355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60208"/>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48164</xdr:rowOff>
    </xdr:from>
    <xdr:to>
      <xdr:col>41</xdr:col>
      <xdr:colOff>101600</xdr:colOff>
      <xdr:row>55</xdr:row>
      <xdr:rowOff>149764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166291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2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67183</xdr:rowOff>
    </xdr:from>
    <xdr:to>
      <xdr:col>55</xdr:col>
      <xdr:colOff>50800</xdr:colOff>
      <xdr:row>58</xdr:row>
      <xdr:rowOff>168783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153560</xdr:rowOff>
    </xdr:from>
    <xdr:ext cx="378565"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26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58634</xdr:rowOff>
    </xdr:from>
    <xdr:to>
      <xdr:col>50</xdr:col>
      <xdr:colOff>165100</xdr:colOff>
      <xdr:row>58</xdr:row>
      <xdr:rowOff>160234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151361</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50017" y="1009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68829</xdr:rowOff>
    </xdr:from>
    <xdr:to>
      <xdr:col>46</xdr:col>
      <xdr:colOff>38100</xdr:colOff>
      <xdr:row>58</xdr:row>
      <xdr:rowOff>170429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1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161556</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61017" y="1010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65308</xdr:rowOff>
    </xdr:from>
    <xdr:to>
      <xdr:col>41</xdr:col>
      <xdr:colOff>101600</xdr:colOff>
      <xdr:row>58</xdr:row>
      <xdr:rowOff>166908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158035</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2017" y="1010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68555</xdr:rowOff>
    </xdr:from>
    <xdr:to>
      <xdr:col>36</xdr:col>
      <xdr:colOff>165100</xdr:colOff>
      <xdr:row>58</xdr:row>
      <xdr:rowOff>170155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161282</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3017" y="1010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169549</xdr:rowOff>
    </xdr:from>
    <xdr:to>
      <xdr:col>55</xdr:col>
      <xdr:colOff>0</xdr:colOff>
      <xdr:row>79</xdr:row>
      <xdr:rowOff>3324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42649"/>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169549</xdr:rowOff>
    </xdr:from>
    <xdr:to>
      <xdr:col>50</xdr:col>
      <xdr:colOff>114300</xdr:colOff>
      <xdr:row>79</xdr:row>
      <xdr:rowOff>5676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42649"/>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157107</xdr:rowOff>
    </xdr:from>
    <xdr:to>
      <xdr:col>45</xdr:col>
      <xdr:colOff>177800</xdr:colOff>
      <xdr:row>79</xdr:row>
      <xdr:rowOff>5676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30207"/>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157107</xdr:rowOff>
    </xdr:from>
    <xdr:to>
      <xdr:col>41</xdr:col>
      <xdr:colOff>50800</xdr:colOff>
      <xdr:row>79</xdr:row>
      <xdr:rowOff>7601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30207"/>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3893</xdr:rowOff>
    </xdr:from>
    <xdr:to>
      <xdr:col>41</xdr:col>
      <xdr:colOff>101600</xdr:colOff>
      <xdr:row>77</xdr:row>
      <xdr:rowOff>105493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122020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123974</xdr:rowOff>
    </xdr:from>
    <xdr:to>
      <xdr:col>55</xdr:col>
      <xdr:colOff>50800</xdr:colOff>
      <xdr:row>79</xdr:row>
      <xdr:rowOff>54124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38901</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1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118749</xdr:rowOff>
    </xdr:from>
    <xdr:to>
      <xdr:col>50</xdr:col>
      <xdr:colOff>165100</xdr:colOff>
      <xdr:row>79</xdr:row>
      <xdr:rowOff>48899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40026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8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126326</xdr:rowOff>
    </xdr:from>
    <xdr:to>
      <xdr:col>46</xdr:col>
      <xdr:colOff>38100</xdr:colOff>
      <xdr:row>79</xdr:row>
      <xdr:rowOff>56476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47603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9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106307</xdr:rowOff>
    </xdr:from>
    <xdr:to>
      <xdr:col>41</xdr:col>
      <xdr:colOff>101600</xdr:colOff>
      <xdr:row>79</xdr:row>
      <xdr:rowOff>36457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27584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7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128251</xdr:rowOff>
    </xdr:from>
    <xdr:to>
      <xdr:col>36</xdr:col>
      <xdr:colOff>165100</xdr:colOff>
      <xdr:row>79</xdr:row>
      <xdr:rowOff>58401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49528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9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92173</xdr:rowOff>
    </xdr:from>
    <xdr:to>
      <xdr:col>55</xdr:col>
      <xdr:colOff>0</xdr:colOff>
      <xdr:row>97</xdr:row>
      <xdr:rowOff>20120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51373"/>
          <a:ext cx="838200" cy="9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118511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7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135302</xdr:rowOff>
    </xdr:from>
    <xdr:to>
      <xdr:col>50</xdr:col>
      <xdr:colOff>114300</xdr:colOff>
      <xdr:row>97</xdr:row>
      <xdr:rowOff>20120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94502"/>
          <a:ext cx="889000" cy="5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88826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112551</xdr:rowOff>
    </xdr:from>
    <xdr:to>
      <xdr:col>45</xdr:col>
      <xdr:colOff>177800</xdr:colOff>
      <xdr:row>96</xdr:row>
      <xdr:rowOff>135302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400301"/>
          <a:ext cx="889000" cy="19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89555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112551</xdr:rowOff>
    </xdr:from>
    <xdr:to>
      <xdr:col>41</xdr:col>
      <xdr:colOff>50800</xdr:colOff>
      <xdr:row>95</xdr:row>
      <xdr:rowOff>118342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40030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109550</xdr:rowOff>
    </xdr:from>
    <xdr:to>
      <xdr:col>41</xdr:col>
      <xdr:colOff>101600</xdr:colOff>
      <xdr:row>97</xdr:row>
      <xdr:rowOff>39700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30827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39753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41373</xdr:rowOff>
    </xdr:from>
    <xdr:to>
      <xdr:col>55</xdr:col>
      <xdr:colOff>50800</xdr:colOff>
      <xdr:row>96</xdr:row>
      <xdr:rowOff>142973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64250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140770</xdr:rowOff>
    </xdr:from>
    <xdr:to>
      <xdr:col>50</xdr:col>
      <xdr:colOff>165100</xdr:colOff>
      <xdr:row>97</xdr:row>
      <xdr:rowOff>70920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9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87447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84502</xdr:rowOff>
    </xdr:from>
    <xdr:to>
      <xdr:col>46</xdr:col>
      <xdr:colOff>38100</xdr:colOff>
      <xdr:row>97</xdr:row>
      <xdr:rowOff>14652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31179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1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61751</xdr:rowOff>
    </xdr:from>
    <xdr:to>
      <xdr:col>41</xdr:col>
      <xdr:colOff>101600</xdr:colOff>
      <xdr:row>95</xdr:row>
      <xdr:rowOff>163351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8428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12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67542</xdr:rowOff>
    </xdr:from>
    <xdr:to>
      <xdr:col>36</xdr:col>
      <xdr:colOff>165100</xdr:colOff>
      <xdr:row>95</xdr:row>
      <xdr:rowOff>169142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5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14219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13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70866</xdr:rowOff>
    </xdr:from>
    <xdr:to>
      <xdr:col>85</xdr:col>
      <xdr:colOff>127000</xdr:colOff>
      <xdr:row>35</xdr:row>
      <xdr:rowOff>147574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071616"/>
          <a:ext cx="838200" cy="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62120</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62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93218</xdr:rowOff>
    </xdr:from>
    <xdr:to>
      <xdr:col>81</xdr:col>
      <xdr:colOff>50800</xdr:colOff>
      <xdr:row>35</xdr:row>
      <xdr:rowOff>147574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093968"/>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93218</xdr:rowOff>
    </xdr:from>
    <xdr:to>
      <xdr:col>76</xdr:col>
      <xdr:colOff>114300</xdr:colOff>
      <xdr:row>35</xdr:row>
      <xdr:rowOff>97917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93968"/>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24274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97917</xdr:rowOff>
    </xdr:from>
    <xdr:to>
      <xdr:col>71</xdr:col>
      <xdr:colOff>177800</xdr:colOff>
      <xdr:row>35</xdr:row>
      <xdr:rowOff>98298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09866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128397</xdr:rowOff>
    </xdr:from>
    <xdr:to>
      <xdr:col>72</xdr:col>
      <xdr:colOff>38100</xdr:colOff>
      <xdr:row>34</xdr:row>
      <xdr:rowOff>58547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7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75074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5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20066</xdr:rowOff>
    </xdr:from>
    <xdr:to>
      <xdr:col>85</xdr:col>
      <xdr:colOff>177800</xdr:colOff>
      <xdr:row>35</xdr:row>
      <xdr:rowOff>121666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42943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96774</xdr:rowOff>
    </xdr:from>
    <xdr:to>
      <xdr:col>81</xdr:col>
      <xdr:colOff>101600</xdr:colOff>
      <xdr:row>36</xdr:row>
      <xdr:rowOff>26924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18051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42418</xdr:rowOff>
    </xdr:from>
    <xdr:to>
      <xdr:col>76</xdr:col>
      <xdr:colOff>165100</xdr:colOff>
      <xdr:row>35</xdr:row>
      <xdr:rowOff>144018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160545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1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47117</xdr:rowOff>
    </xdr:from>
    <xdr:to>
      <xdr:col>72</xdr:col>
      <xdr:colOff>38100</xdr:colOff>
      <xdr:row>35</xdr:row>
      <xdr:rowOff>148717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139844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1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47498</xdr:rowOff>
    </xdr:from>
    <xdr:to>
      <xdr:col>67</xdr:col>
      <xdr:colOff>101600</xdr:colOff>
      <xdr:row>35</xdr:row>
      <xdr:rowOff>149098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140225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4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90342</xdr:rowOff>
    </xdr:from>
    <xdr:to>
      <xdr:col>85</xdr:col>
      <xdr:colOff>127000</xdr:colOff>
      <xdr:row>55</xdr:row>
      <xdr:rowOff>40297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348642"/>
          <a:ext cx="838200" cy="12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90342</xdr:rowOff>
    </xdr:from>
    <xdr:to>
      <xdr:col>81</xdr:col>
      <xdr:colOff>50800</xdr:colOff>
      <xdr:row>55</xdr:row>
      <xdr:rowOff>75444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348642"/>
          <a:ext cx="889000" cy="15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75444</xdr:rowOff>
    </xdr:from>
    <xdr:to>
      <xdr:col>76</xdr:col>
      <xdr:colOff>114300</xdr:colOff>
      <xdr:row>55</xdr:row>
      <xdr:rowOff>120231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05194"/>
          <a:ext cx="889000" cy="4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73023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8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62852</xdr:rowOff>
    </xdr:from>
    <xdr:to>
      <xdr:col>71</xdr:col>
      <xdr:colOff>177800</xdr:colOff>
      <xdr:row>55</xdr:row>
      <xdr:rowOff>120231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492602"/>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122218</xdr:rowOff>
    </xdr:from>
    <xdr:to>
      <xdr:col>72</xdr:col>
      <xdr:colOff>38100</xdr:colOff>
      <xdr:row>56</xdr:row>
      <xdr:rowOff>52368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43495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116552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160947</xdr:rowOff>
    </xdr:from>
    <xdr:to>
      <xdr:col>85</xdr:col>
      <xdr:colOff>177800</xdr:colOff>
      <xdr:row>55</xdr:row>
      <xdr:rowOff>91097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41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12374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2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39542</xdr:rowOff>
    </xdr:from>
    <xdr:to>
      <xdr:col>81</xdr:col>
      <xdr:colOff>101600</xdr:colOff>
      <xdr:row>54</xdr:row>
      <xdr:rowOff>141142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2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157669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07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24644</xdr:rowOff>
    </xdr:from>
    <xdr:to>
      <xdr:col>76</xdr:col>
      <xdr:colOff>165100</xdr:colOff>
      <xdr:row>55</xdr:row>
      <xdr:rowOff>126244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142771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69431</xdr:rowOff>
    </xdr:from>
    <xdr:to>
      <xdr:col>72</xdr:col>
      <xdr:colOff>38100</xdr:colOff>
      <xdr:row>55</xdr:row>
      <xdr:rowOff>171031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16108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2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12052</xdr:rowOff>
    </xdr:from>
    <xdr:to>
      <xdr:col>67</xdr:col>
      <xdr:colOff>101600</xdr:colOff>
      <xdr:row>55</xdr:row>
      <xdr:rowOff>113652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4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130179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105817</xdr:rowOff>
    </xdr:from>
    <xdr:to>
      <xdr:col>72</xdr:col>
      <xdr:colOff>38100</xdr:colOff>
      <xdr:row>79</xdr:row>
      <xdr:rowOff>35967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52494</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5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143339</xdr:rowOff>
    </xdr:from>
    <xdr:to>
      <xdr:col>85</xdr:col>
      <xdr:colOff>127000</xdr:colOff>
      <xdr:row>97</xdr:row>
      <xdr:rowOff>147358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73989"/>
          <a:ext cx="8382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136367</xdr:rowOff>
    </xdr:from>
    <xdr:to>
      <xdr:col>81</xdr:col>
      <xdr:colOff>50800</xdr:colOff>
      <xdr:row>97</xdr:row>
      <xdr:rowOff>143339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67017"/>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131471</xdr:rowOff>
    </xdr:from>
    <xdr:to>
      <xdr:col>76</xdr:col>
      <xdr:colOff>114300</xdr:colOff>
      <xdr:row>97</xdr:row>
      <xdr:rowOff>136367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62121"/>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64719</xdr:rowOff>
    </xdr:from>
    <xdr:to>
      <xdr:col>71</xdr:col>
      <xdr:colOff>177800</xdr:colOff>
      <xdr:row>97</xdr:row>
      <xdr:rowOff>131471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95369"/>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99282</xdr:rowOff>
    </xdr:from>
    <xdr:to>
      <xdr:col>72</xdr:col>
      <xdr:colOff>38100</xdr:colOff>
      <xdr:row>95</xdr:row>
      <xdr:rowOff>29432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45959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5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96558</xdr:rowOff>
    </xdr:from>
    <xdr:to>
      <xdr:col>85</xdr:col>
      <xdr:colOff>177800</xdr:colOff>
      <xdr:row>98</xdr:row>
      <xdr:rowOff>26708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11485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92539</xdr:rowOff>
    </xdr:from>
    <xdr:to>
      <xdr:col>81</xdr:col>
      <xdr:colOff>101600</xdr:colOff>
      <xdr:row>98</xdr:row>
      <xdr:rowOff>22689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13816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85567</xdr:rowOff>
    </xdr:from>
    <xdr:to>
      <xdr:col>76</xdr:col>
      <xdr:colOff>165100</xdr:colOff>
      <xdr:row>98</xdr:row>
      <xdr:rowOff>15717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6844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80671</xdr:rowOff>
    </xdr:from>
    <xdr:to>
      <xdr:col>72</xdr:col>
      <xdr:colOff>38100</xdr:colOff>
      <xdr:row>98</xdr:row>
      <xdr:rowOff>10821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1948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13919</xdr:rowOff>
    </xdr:from>
    <xdr:to>
      <xdr:col>67</xdr:col>
      <xdr:colOff>101600</xdr:colOff>
      <xdr:row>97</xdr:row>
      <xdr:rowOff>115519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106646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3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60897</xdr:rowOff>
    </xdr:from>
    <xdr:to>
      <xdr:col>102</xdr:col>
      <xdr:colOff>165100</xdr:colOff>
      <xdr:row>37</xdr:row>
      <xdr:rowOff>162497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4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7574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7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195,235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円減少したものの、類似団体と比べて高い水準にある。前年度からの減要因としては、保育施設用地購入費の減、民間保育所施設整備補助金の減などが挙げられる。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56,218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円となっており、類似団体の中でも高い水準にある。平成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年度以降は体育施設改修工事や吉祥寺図書館リニューアル工事といった投資的経費の増が平均を上回った要因であると考えられる。平成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年度は改修工事の減などにより減少したが、今後は学校給食施設の改築工事や小中学校校舎の改築工事が予定されており、教育費の増加が見込まれる。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・公債費は類似団体と比べて低い水準を保っているが、今後は小中学校をはじめとする公共施設の更新等に伴い、公債費の増加が予想される。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歳入総額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万円の減）、歳出総額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万円の減）、歳入歳出差引額は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万円の減）となった。実質収支額は前年度の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万円となり約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標準財政規模は固定資産税（土地家屋）の増などにより前年度の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万円となり約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分子にあたる実質収支額が減、分母にあたる標準財政規模が増したため、実質収支比率は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分母にあたる標準財政規模が増（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+194,331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分子の実質収支額・剰余額については、介護保険事業会計、後期高齢者医療会計、下水道事業会計では増となったが、一般会計、国民健康保険事業会計、水道事業会計で減となり、全体として減（△</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175,486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結果として、連結実質赤字比率は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-11.93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ポイントプラスとなった。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年度までの直近５年間の平均は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-11.56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％であり、保険給付費の増や下水道設備の予防保全による投資の増が見込まれるが、プラス（赤字）に転じることはないと思われる。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
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
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
81</v>
      </c>
      <c r="C3" s="646"/>
      <c r="D3" s="646"/>
      <c r="E3" s="647"/>
      <c r="F3" s="647"/>
      <c r="G3" s="647"/>
      <c r="H3" s="647"/>
      <c r="I3" s="647"/>
      <c r="J3" s="647"/>
      <c r="K3" s="647"/>
      <c r="L3" s="647" t="s">
        <v>
82</v>
      </c>
      <c r="M3" s="647"/>
      <c r="N3" s="647"/>
      <c r="O3" s="647"/>
      <c r="P3" s="647"/>
      <c r="Q3" s="647"/>
      <c r="R3" s="650"/>
      <c r="S3" s="650"/>
      <c r="T3" s="650"/>
      <c r="U3" s="650"/>
      <c r="V3" s="651"/>
      <c r="W3" s="544" t="s">
        <v>
83</v>
      </c>
      <c r="X3" s="545"/>
      <c r="Y3" s="545"/>
      <c r="Z3" s="545"/>
      <c r="AA3" s="545"/>
      <c r="AB3" s="646"/>
      <c r="AC3" s="650" t="s">
        <v>
84</v>
      </c>
      <c r="AD3" s="545"/>
      <c r="AE3" s="545"/>
      <c r="AF3" s="545"/>
      <c r="AG3" s="545"/>
      <c r="AH3" s="545"/>
      <c r="AI3" s="545"/>
      <c r="AJ3" s="545"/>
      <c r="AK3" s="545"/>
      <c r="AL3" s="612"/>
      <c r="AM3" s="544" t="s">
        <v>
85</v>
      </c>
      <c r="AN3" s="545"/>
      <c r="AO3" s="545"/>
      <c r="AP3" s="545"/>
      <c r="AQ3" s="545"/>
      <c r="AR3" s="545"/>
      <c r="AS3" s="545"/>
      <c r="AT3" s="545"/>
      <c r="AU3" s="545"/>
      <c r="AV3" s="545"/>
      <c r="AW3" s="545"/>
      <c r="AX3" s="612"/>
      <c r="AY3" s="604" t="s">
        <v>
1</v>
      </c>
      <c r="AZ3" s="605"/>
      <c r="BA3" s="605"/>
      <c r="BB3" s="605"/>
      <c r="BC3" s="605"/>
      <c r="BD3" s="605"/>
      <c r="BE3" s="605"/>
      <c r="BF3" s="605"/>
      <c r="BG3" s="605"/>
      <c r="BH3" s="605"/>
      <c r="BI3" s="605"/>
      <c r="BJ3" s="605"/>
      <c r="BK3" s="605"/>
      <c r="BL3" s="605"/>
      <c r="BM3" s="654"/>
      <c r="BN3" s="544" t="s">
        <v>
86</v>
      </c>
      <c r="BO3" s="545"/>
      <c r="BP3" s="545"/>
      <c r="BQ3" s="545"/>
      <c r="BR3" s="545"/>
      <c r="BS3" s="545"/>
      <c r="BT3" s="545"/>
      <c r="BU3" s="612"/>
      <c r="BV3" s="544" t="s">
        <v>
87</v>
      </c>
      <c r="BW3" s="545"/>
      <c r="BX3" s="545"/>
      <c r="BY3" s="545"/>
      <c r="BZ3" s="545"/>
      <c r="CA3" s="545"/>
      <c r="CB3" s="545"/>
      <c r="CC3" s="612"/>
      <c r="CD3" s="604" t="s">
        <v>
1</v>
      </c>
      <c r="CE3" s="605"/>
      <c r="CF3" s="605"/>
      <c r="CG3" s="605"/>
      <c r="CH3" s="605"/>
      <c r="CI3" s="605"/>
      <c r="CJ3" s="605"/>
      <c r="CK3" s="605"/>
      <c r="CL3" s="605"/>
      <c r="CM3" s="605"/>
      <c r="CN3" s="605"/>
      <c r="CO3" s="605"/>
      <c r="CP3" s="605"/>
      <c r="CQ3" s="605"/>
      <c r="CR3" s="605"/>
      <c r="CS3" s="654"/>
      <c r="CT3" s="544" t="s">
        <v>
88</v>
      </c>
      <c r="CU3" s="545"/>
      <c r="CV3" s="545"/>
      <c r="CW3" s="545"/>
      <c r="CX3" s="545"/>
      <c r="CY3" s="545"/>
      <c r="CZ3" s="545"/>
      <c r="DA3" s="612"/>
      <c r="DB3" s="544" t="s">
        <v>
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
90</v>
      </c>
      <c r="AZ4" s="458"/>
      <c r="BA4" s="458"/>
      <c r="BB4" s="458"/>
      <c r="BC4" s="458"/>
      <c r="BD4" s="458"/>
      <c r="BE4" s="458"/>
      <c r="BF4" s="458"/>
      <c r="BG4" s="458"/>
      <c r="BH4" s="458"/>
      <c r="BI4" s="458"/>
      <c r="BJ4" s="458"/>
      <c r="BK4" s="458"/>
      <c r="BL4" s="458"/>
      <c r="BM4" s="459"/>
      <c r="BN4" s="460">
        <v>
66478882</v>
      </c>
      <c r="BO4" s="461"/>
      <c r="BP4" s="461"/>
      <c r="BQ4" s="461"/>
      <c r="BR4" s="461"/>
      <c r="BS4" s="461"/>
      <c r="BT4" s="461"/>
      <c r="BU4" s="462"/>
      <c r="BV4" s="460">
        <v>
66685275</v>
      </c>
      <c r="BW4" s="461"/>
      <c r="BX4" s="461"/>
      <c r="BY4" s="461"/>
      <c r="BZ4" s="461"/>
      <c r="CA4" s="461"/>
      <c r="CB4" s="461"/>
      <c r="CC4" s="462"/>
      <c r="CD4" s="638" t="s">
        <v>
91</v>
      </c>
      <c r="CE4" s="639"/>
      <c r="CF4" s="639"/>
      <c r="CG4" s="639"/>
      <c r="CH4" s="639"/>
      <c r="CI4" s="639"/>
      <c r="CJ4" s="639"/>
      <c r="CK4" s="639"/>
      <c r="CL4" s="639"/>
      <c r="CM4" s="639"/>
      <c r="CN4" s="639"/>
      <c r="CO4" s="639"/>
      <c r="CP4" s="639"/>
      <c r="CQ4" s="639"/>
      <c r="CR4" s="639"/>
      <c r="CS4" s="640"/>
      <c r="CT4" s="641">
        <v>
6.6</v>
      </c>
      <c r="CU4" s="642"/>
      <c r="CV4" s="642"/>
      <c r="CW4" s="642"/>
      <c r="CX4" s="642"/>
      <c r="CY4" s="642"/>
      <c r="CZ4" s="642"/>
      <c r="DA4" s="643"/>
      <c r="DB4" s="641">
        <v>
6.9</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
92</v>
      </c>
      <c r="AN5" s="439"/>
      <c r="AO5" s="439"/>
      <c r="AP5" s="439"/>
      <c r="AQ5" s="439"/>
      <c r="AR5" s="439"/>
      <c r="AS5" s="439"/>
      <c r="AT5" s="440"/>
      <c r="AU5" s="522" t="s">
        <v>
93</v>
      </c>
      <c r="AV5" s="523"/>
      <c r="AW5" s="523"/>
      <c r="AX5" s="523"/>
      <c r="AY5" s="445" t="s">
        <v>
94</v>
      </c>
      <c r="AZ5" s="446"/>
      <c r="BA5" s="446"/>
      <c r="BB5" s="446"/>
      <c r="BC5" s="446"/>
      <c r="BD5" s="446"/>
      <c r="BE5" s="446"/>
      <c r="BF5" s="446"/>
      <c r="BG5" s="446"/>
      <c r="BH5" s="446"/>
      <c r="BI5" s="446"/>
      <c r="BJ5" s="446"/>
      <c r="BK5" s="446"/>
      <c r="BL5" s="446"/>
      <c r="BM5" s="447"/>
      <c r="BN5" s="465">
        <v>
63655609</v>
      </c>
      <c r="BO5" s="466"/>
      <c r="BP5" s="466"/>
      <c r="BQ5" s="466"/>
      <c r="BR5" s="466"/>
      <c r="BS5" s="466"/>
      <c r="BT5" s="466"/>
      <c r="BU5" s="467"/>
      <c r="BV5" s="465">
        <v>
63809604</v>
      </c>
      <c r="BW5" s="466"/>
      <c r="BX5" s="466"/>
      <c r="BY5" s="466"/>
      <c r="BZ5" s="466"/>
      <c r="CA5" s="466"/>
      <c r="CB5" s="466"/>
      <c r="CC5" s="467"/>
      <c r="CD5" s="474" t="s">
        <v>
95</v>
      </c>
      <c r="CE5" s="475"/>
      <c r="CF5" s="475"/>
      <c r="CG5" s="475"/>
      <c r="CH5" s="475"/>
      <c r="CI5" s="475"/>
      <c r="CJ5" s="475"/>
      <c r="CK5" s="475"/>
      <c r="CL5" s="475"/>
      <c r="CM5" s="475"/>
      <c r="CN5" s="475"/>
      <c r="CO5" s="475"/>
      <c r="CP5" s="475"/>
      <c r="CQ5" s="475"/>
      <c r="CR5" s="475"/>
      <c r="CS5" s="476"/>
      <c r="CT5" s="435">
        <v>
84.2</v>
      </c>
      <c r="CU5" s="436"/>
      <c r="CV5" s="436"/>
      <c r="CW5" s="436"/>
      <c r="CX5" s="436"/>
      <c r="CY5" s="436"/>
      <c r="CZ5" s="436"/>
      <c r="DA5" s="437"/>
      <c r="DB5" s="435">
        <v>
82.1</v>
      </c>
      <c r="DC5" s="436"/>
      <c r="DD5" s="436"/>
      <c r="DE5" s="436"/>
      <c r="DF5" s="436"/>
      <c r="DG5" s="436"/>
      <c r="DH5" s="436"/>
      <c r="DI5" s="437"/>
      <c r="DJ5" s="185"/>
      <c r="DK5" s="185"/>
      <c r="DL5" s="185"/>
      <c r="DM5" s="185"/>
      <c r="DN5" s="185"/>
      <c r="DO5" s="185"/>
    </row>
    <row r="6" spans="1:119" ht="18.75" customHeight="1" x14ac:dyDescent="0.2">
      <c r="A6" s="186"/>
      <c r="B6" s="618" t="s">
        <v>
96</v>
      </c>
      <c r="C6" s="479"/>
      <c r="D6" s="479"/>
      <c r="E6" s="619"/>
      <c r="F6" s="619"/>
      <c r="G6" s="619"/>
      <c r="H6" s="619"/>
      <c r="I6" s="619"/>
      <c r="J6" s="619"/>
      <c r="K6" s="619"/>
      <c r="L6" s="619" t="s">
        <v>
97</v>
      </c>
      <c r="M6" s="619"/>
      <c r="N6" s="619"/>
      <c r="O6" s="619"/>
      <c r="P6" s="619"/>
      <c r="Q6" s="619"/>
      <c r="R6" s="503"/>
      <c r="S6" s="503"/>
      <c r="T6" s="503"/>
      <c r="U6" s="503"/>
      <c r="V6" s="625"/>
      <c r="W6" s="556" t="s">
        <v>
98</v>
      </c>
      <c r="X6" s="478"/>
      <c r="Y6" s="478"/>
      <c r="Z6" s="478"/>
      <c r="AA6" s="478"/>
      <c r="AB6" s="479"/>
      <c r="AC6" s="630" t="s">
        <v>
99</v>
      </c>
      <c r="AD6" s="631"/>
      <c r="AE6" s="631"/>
      <c r="AF6" s="631"/>
      <c r="AG6" s="631"/>
      <c r="AH6" s="631"/>
      <c r="AI6" s="631"/>
      <c r="AJ6" s="631"/>
      <c r="AK6" s="631"/>
      <c r="AL6" s="632"/>
      <c r="AM6" s="534" t="s">
        <v>
100</v>
      </c>
      <c r="AN6" s="439"/>
      <c r="AO6" s="439"/>
      <c r="AP6" s="439"/>
      <c r="AQ6" s="439"/>
      <c r="AR6" s="439"/>
      <c r="AS6" s="439"/>
      <c r="AT6" s="440"/>
      <c r="AU6" s="522" t="s">
        <v>
101</v>
      </c>
      <c r="AV6" s="523"/>
      <c r="AW6" s="523"/>
      <c r="AX6" s="523"/>
      <c r="AY6" s="445" t="s">
        <v>
102</v>
      </c>
      <c r="AZ6" s="446"/>
      <c r="BA6" s="446"/>
      <c r="BB6" s="446"/>
      <c r="BC6" s="446"/>
      <c r="BD6" s="446"/>
      <c r="BE6" s="446"/>
      <c r="BF6" s="446"/>
      <c r="BG6" s="446"/>
      <c r="BH6" s="446"/>
      <c r="BI6" s="446"/>
      <c r="BJ6" s="446"/>
      <c r="BK6" s="446"/>
      <c r="BL6" s="446"/>
      <c r="BM6" s="447"/>
      <c r="BN6" s="465">
        <v>
2823273</v>
      </c>
      <c r="BO6" s="466"/>
      <c r="BP6" s="466"/>
      <c r="BQ6" s="466"/>
      <c r="BR6" s="466"/>
      <c r="BS6" s="466"/>
      <c r="BT6" s="466"/>
      <c r="BU6" s="467"/>
      <c r="BV6" s="465">
        <v>
2875671</v>
      </c>
      <c r="BW6" s="466"/>
      <c r="BX6" s="466"/>
      <c r="BY6" s="466"/>
      <c r="BZ6" s="466"/>
      <c r="CA6" s="466"/>
      <c r="CB6" s="466"/>
      <c r="CC6" s="467"/>
      <c r="CD6" s="474" t="s">
        <v>
103</v>
      </c>
      <c r="CE6" s="475"/>
      <c r="CF6" s="475"/>
      <c r="CG6" s="475"/>
      <c r="CH6" s="475"/>
      <c r="CI6" s="475"/>
      <c r="CJ6" s="475"/>
      <c r="CK6" s="475"/>
      <c r="CL6" s="475"/>
      <c r="CM6" s="475"/>
      <c r="CN6" s="475"/>
      <c r="CO6" s="475"/>
      <c r="CP6" s="475"/>
      <c r="CQ6" s="475"/>
      <c r="CR6" s="475"/>
      <c r="CS6" s="476"/>
      <c r="CT6" s="615">
        <v>
84.2</v>
      </c>
      <c r="CU6" s="616"/>
      <c r="CV6" s="616"/>
      <c r="CW6" s="616"/>
      <c r="CX6" s="616"/>
      <c r="CY6" s="616"/>
      <c r="CZ6" s="616"/>
      <c r="DA6" s="617"/>
      <c r="DB6" s="615">
        <v>
82.1</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
104</v>
      </c>
      <c r="AN7" s="439"/>
      <c r="AO7" s="439"/>
      <c r="AP7" s="439"/>
      <c r="AQ7" s="439"/>
      <c r="AR7" s="439"/>
      <c r="AS7" s="439"/>
      <c r="AT7" s="440"/>
      <c r="AU7" s="522" t="s">
        <v>
105</v>
      </c>
      <c r="AV7" s="523"/>
      <c r="AW7" s="523"/>
      <c r="AX7" s="523"/>
      <c r="AY7" s="445" t="s">
        <v>
106</v>
      </c>
      <c r="AZ7" s="446"/>
      <c r="BA7" s="446"/>
      <c r="BB7" s="446"/>
      <c r="BC7" s="446"/>
      <c r="BD7" s="446"/>
      <c r="BE7" s="446"/>
      <c r="BF7" s="446"/>
      <c r="BG7" s="446"/>
      <c r="BH7" s="446"/>
      <c r="BI7" s="446"/>
      <c r="BJ7" s="446"/>
      <c r="BK7" s="446"/>
      <c r="BL7" s="446"/>
      <c r="BM7" s="447"/>
      <c r="BN7" s="465">
        <v>
55911</v>
      </c>
      <c r="BO7" s="466"/>
      <c r="BP7" s="466"/>
      <c r="BQ7" s="466"/>
      <c r="BR7" s="466"/>
      <c r="BS7" s="466"/>
      <c r="BT7" s="466"/>
      <c r="BU7" s="467"/>
      <c r="BV7" s="465">
        <v>
14514</v>
      </c>
      <c r="BW7" s="466"/>
      <c r="BX7" s="466"/>
      <c r="BY7" s="466"/>
      <c r="BZ7" s="466"/>
      <c r="CA7" s="466"/>
      <c r="CB7" s="466"/>
      <c r="CC7" s="467"/>
      <c r="CD7" s="474" t="s">
        <v>
107</v>
      </c>
      <c r="CE7" s="475"/>
      <c r="CF7" s="475"/>
      <c r="CG7" s="475"/>
      <c r="CH7" s="475"/>
      <c r="CI7" s="475"/>
      <c r="CJ7" s="475"/>
      <c r="CK7" s="475"/>
      <c r="CL7" s="475"/>
      <c r="CM7" s="475"/>
      <c r="CN7" s="475"/>
      <c r="CO7" s="475"/>
      <c r="CP7" s="475"/>
      <c r="CQ7" s="475"/>
      <c r="CR7" s="475"/>
      <c r="CS7" s="476"/>
      <c r="CT7" s="465">
        <v>
41724458</v>
      </c>
      <c r="CU7" s="466"/>
      <c r="CV7" s="466"/>
      <c r="CW7" s="466"/>
      <c r="CX7" s="466"/>
      <c r="CY7" s="466"/>
      <c r="CZ7" s="466"/>
      <c r="DA7" s="467"/>
      <c r="DB7" s="465">
        <v>
41530127</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
108</v>
      </c>
      <c r="AN8" s="439"/>
      <c r="AO8" s="439"/>
      <c r="AP8" s="439"/>
      <c r="AQ8" s="439"/>
      <c r="AR8" s="439"/>
      <c r="AS8" s="439"/>
      <c r="AT8" s="440"/>
      <c r="AU8" s="522" t="s">
        <v>
109</v>
      </c>
      <c r="AV8" s="523"/>
      <c r="AW8" s="523"/>
      <c r="AX8" s="523"/>
      <c r="AY8" s="445" t="s">
        <v>
110</v>
      </c>
      <c r="AZ8" s="446"/>
      <c r="BA8" s="446"/>
      <c r="BB8" s="446"/>
      <c r="BC8" s="446"/>
      <c r="BD8" s="446"/>
      <c r="BE8" s="446"/>
      <c r="BF8" s="446"/>
      <c r="BG8" s="446"/>
      <c r="BH8" s="446"/>
      <c r="BI8" s="446"/>
      <c r="BJ8" s="446"/>
      <c r="BK8" s="446"/>
      <c r="BL8" s="446"/>
      <c r="BM8" s="447"/>
      <c r="BN8" s="465">
        <v>
2767362</v>
      </c>
      <c r="BO8" s="466"/>
      <c r="BP8" s="466"/>
      <c r="BQ8" s="466"/>
      <c r="BR8" s="466"/>
      <c r="BS8" s="466"/>
      <c r="BT8" s="466"/>
      <c r="BU8" s="467"/>
      <c r="BV8" s="465">
        <v>
2861157</v>
      </c>
      <c r="BW8" s="466"/>
      <c r="BX8" s="466"/>
      <c r="BY8" s="466"/>
      <c r="BZ8" s="466"/>
      <c r="CA8" s="466"/>
      <c r="CB8" s="466"/>
      <c r="CC8" s="467"/>
      <c r="CD8" s="474" t="s">
        <v>
111</v>
      </c>
      <c r="CE8" s="475"/>
      <c r="CF8" s="475"/>
      <c r="CG8" s="475"/>
      <c r="CH8" s="475"/>
      <c r="CI8" s="475"/>
      <c r="CJ8" s="475"/>
      <c r="CK8" s="475"/>
      <c r="CL8" s="475"/>
      <c r="CM8" s="475"/>
      <c r="CN8" s="475"/>
      <c r="CO8" s="475"/>
      <c r="CP8" s="475"/>
      <c r="CQ8" s="475"/>
      <c r="CR8" s="475"/>
      <c r="CS8" s="476"/>
      <c r="CT8" s="578">
        <v>
1.52</v>
      </c>
      <c r="CU8" s="579"/>
      <c r="CV8" s="579"/>
      <c r="CW8" s="579"/>
      <c r="CX8" s="579"/>
      <c r="CY8" s="579"/>
      <c r="CZ8" s="579"/>
      <c r="DA8" s="580"/>
      <c r="DB8" s="578">
        <v>
1.51</v>
      </c>
      <c r="DC8" s="579"/>
      <c r="DD8" s="579"/>
      <c r="DE8" s="579"/>
      <c r="DF8" s="579"/>
      <c r="DG8" s="579"/>
      <c r="DH8" s="579"/>
      <c r="DI8" s="580"/>
      <c r="DJ8" s="185"/>
      <c r="DK8" s="185"/>
      <c r="DL8" s="185"/>
      <c r="DM8" s="185"/>
      <c r="DN8" s="185"/>
      <c r="DO8" s="185"/>
    </row>
    <row r="9" spans="1:119" ht="18.75" customHeight="1" thickBot="1" x14ac:dyDescent="0.25">
      <c r="A9" s="186"/>
      <c r="B9" s="604" t="s">
        <v>
112</v>
      </c>
      <c r="C9" s="605"/>
      <c r="D9" s="605"/>
      <c r="E9" s="605"/>
      <c r="F9" s="605"/>
      <c r="G9" s="605"/>
      <c r="H9" s="605"/>
      <c r="I9" s="605"/>
      <c r="J9" s="605"/>
      <c r="K9" s="528"/>
      <c r="L9" s="606" t="s">
        <v>
113</v>
      </c>
      <c r="M9" s="607"/>
      <c r="N9" s="607"/>
      <c r="O9" s="607"/>
      <c r="P9" s="607"/>
      <c r="Q9" s="608"/>
      <c r="R9" s="609">
        <v>
144730</v>
      </c>
      <c r="S9" s="610"/>
      <c r="T9" s="610"/>
      <c r="U9" s="610"/>
      <c r="V9" s="611"/>
      <c r="W9" s="544" t="s">
        <v>
114</v>
      </c>
      <c r="X9" s="545"/>
      <c r="Y9" s="545"/>
      <c r="Z9" s="545"/>
      <c r="AA9" s="545"/>
      <c r="AB9" s="545"/>
      <c r="AC9" s="545"/>
      <c r="AD9" s="545"/>
      <c r="AE9" s="545"/>
      <c r="AF9" s="545"/>
      <c r="AG9" s="545"/>
      <c r="AH9" s="545"/>
      <c r="AI9" s="545"/>
      <c r="AJ9" s="545"/>
      <c r="AK9" s="545"/>
      <c r="AL9" s="612"/>
      <c r="AM9" s="534" t="s">
        <v>
115</v>
      </c>
      <c r="AN9" s="439"/>
      <c r="AO9" s="439"/>
      <c r="AP9" s="439"/>
      <c r="AQ9" s="439"/>
      <c r="AR9" s="439"/>
      <c r="AS9" s="439"/>
      <c r="AT9" s="440"/>
      <c r="AU9" s="522" t="s">
        <v>
109</v>
      </c>
      <c r="AV9" s="523"/>
      <c r="AW9" s="523"/>
      <c r="AX9" s="523"/>
      <c r="AY9" s="445" t="s">
        <v>
116</v>
      </c>
      <c r="AZ9" s="446"/>
      <c r="BA9" s="446"/>
      <c r="BB9" s="446"/>
      <c r="BC9" s="446"/>
      <c r="BD9" s="446"/>
      <c r="BE9" s="446"/>
      <c r="BF9" s="446"/>
      <c r="BG9" s="446"/>
      <c r="BH9" s="446"/>
      <c r="BI9" s="446"/>
      <c r="BJ9" s="446"/>
      <c r="BK9" s="446"/>
      <c r="BL9" s="446"/>
      <c r="BM9" s="447"/>
      <c r="BN9" s="465">
        <v>
-93795</v>
      </c>
      <c r="BO9" s="466"/>
      <c r="BP9" s="466"/>
      <c r="BQ9" s="466"/>
      <c r="BR9" s="466"/>
      <c r="BS9" s="466"/>
      <c r="BT9" s="466"/>
      <c r="BU9" s="467"/>
      <c r="BV9" s="465">
        <v>
563429</v>
      </c>
      <c r="BW9" s="466"/>
      <c r="BX9" s="466"/>
      <c r="BY9" s="466"/>
      <c r="BZ9" s="466"/>
      <c r="CA9" s="466"/>
      <c r="CB9" s="466"/>
      <c r="CC9" s="467"/>
      <c r="CD9" s="474" t="s">
        <v>
117</v>
      </c>
      <c r="CE9" s="475"/>
      <c r="CF9" s="475"/>
      <c r="CG9" s="475"/>
      <c r="CH9" s="475"/>
      <c r="CI9" s="475"/>
      <c r="CJ9" s="475"/>
      <c r="CK9" s="475"/>
      <c r="CL9" s="475"/>
      <c r="CM9" s="475"/>
      <c r="CN9" s="475"/>
      <c r="CO9" s="475"/>
      <c r="CP9" s="475"/>
      <c r="CQ9" s="475"/>
      <c r="CR9" s="475"/>
      <c r="CS9" s="476"/>
      <c r="CT9" s="435">
        <v>
3.8</v>
      </c>
      <c r="CU9" s="436"/>
      <c r="CV9" s="436"/>
      <c r="CW9" s="436"/>
      <c r="CX9" s="436"/>
      <c r="CY9" s="436"/>
      <c r="CZ9" s="436"/>
      <c r="DA9" s="437"/>
      <c r="DB9" s="435">
        <v>
3.9</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
118</v>
      </c>
      <c r="M10" s="439"/>
      <c r="N10" s="439"/>
      <c r="O10" s="439"/>
      <c r="P10" s="439"/>
      <c r="Q10" s="440"/>
      <c r="R10" s="441">
        <v>
138734</v>
      </c>
      <c r="S10" s="442"/>
      <c r="T10" s="442"/>
      <c r="U10" s="442"/>
      <c r="V10" s="444"/>
      <c r="W10" s="613"/>
      <c r="X10" s="427"/>
      <c r="Y10" s="427"/>
      <c r="Z10" s="427"/>
      <c r="AA10" s="427"/>
      <c r="AB10" s="427"/>
      <c r="AC10" s="427"/>
      <c r="AD10" s="427"/>
      <c r="AE10" s="427"/>
      <c r="AF10" s="427"/>
      <c r="AG10" s="427"/>
      <c r="AH10" s="427"/>
      <c r="AI10" s="427"/>
      <c r="AJ10" s="427"/>
      <c r="AK10" s="427"/>
      <c r="AL10" s="614"/>
      <c r="AM10" s="534" t="s">
        <v>
119</v>
      </c>
      <c r="AN10" s="439"/>
      <c r="AO10" s="439"/>
      <c r="AP10" s="439"/>
      <c r="AQ10" s="439"/>
      <c r="AR10" s="439"/>
      <c r="AS10" s="439"/>
      <c r="AT10" s="440"/>
      <c r="AU10" s="522" t="s">
        <v>
120</v>
      </c>
      <c r="AV10" s="523"/>
      <c r="AW10" s="523"/>
      <c r="AX10" s="523"/>
      <c r="AY10" s="445" t="s">
        <v>
121</v>
      </c>
      <c r="AZ10" s="446"/>
      <c r="BA10" s="446"/>
      <c r="BB10" s="446"/>
      <c r="BC10" s="446"/>
      <c r="BD10" s="446"/>
      <c r="BE10" s="446"/>
      <c r="BF10" s="446"/>
      <c r="BG10" s="446"/>
      <c r="BH10" s="446"/>
      <c r="BI10" s="446"/>
      <c r="BJ10" s="446"/>
      <c r="BK10" s="446"/>
      <c r="BL10" s="446"/>
      <c r="BM10" s="447"/>
      <c r="BN10" s="465">
        <v>
2157</v>
      </c>
      <c r="BO10" s="466"/>
      <c r="BP10" s="466"/>
      <c r="BQ10" s="466"/>
      <c r="BR10" s="466"/>
      <c r="BS10" s="466"/>
      <c r="BT10" s="466"/>
      <c r="BU10" s="467"/>
      <c r="BV10" s="465">
        <v>
1336</v>
      </c>
      <c r="BW10" s="466"/>
      <c r="BX10" s="466"/>
      <c r="BY10" s="466"/>
      <c r="BZ10" s="466"/>
      <c r="CA10" s="466"/>
      <c r="CB10" s="466"/>
      <c r="CC10" s="467"/>
      <c r="CD10" s="190" t="s">
        <v>
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
123</v>
      </c>
      <c r="M11" s="512"/>
      <c r="N11" s="512"/>
      <c r="O11" s="512"/>
      <c r="P11" s="512"/>
      <c r="Q11" s="513"/>
      <c r="R11" s="601" t="s">
        <v>
124</v>
      </c>
      <c r="S11" s="602"/>
      <c r="T11" s="602"/>
      <c r="U11" s="602"/>
      <c r="V11" s="603"/>
      <c r="W11" s="613"/>
      <c r="X11" s="427"/>
      <c r="Y11" s="427"/>
      <c r="Z11" s="427"/>
      <c r="AA11" s="427"/>
      <c r="AB11" s="427"/>
      <c r="AC11" s="427"/>
      <c r="AD11" s="427"/>
      <c r="AE11" s="427"/>
      <c r="AF11" s="427"/>
      <c r="AG11" s="427"/>
      <c r="AH11" s="427"/>
      <c r="AI11" s="427"/>
      <c r="AJ11" s="427"/>
      <c r="AK11" s="427"/>
      <c r="AL11" s="614"/>
      <c r="AM11" s="534" t="s">
        <v>
125</v>
      </c>
      <c r="AN11" s="439"/>
      <c r="AO11" s="439"/>
      <c r="AP11" s="439"/>
      <c r="AQ11" s="439"/>
      <c r="AR11" s="439"/>
      <c r="AS11" s="439"/>
      <c r="AT11" s="440"/>
      <c r="AU11" s="522" t="s">
        <v>
126</v>
      </c>
      <c r="AV11" s="523"/>
      <c r="AW11" s="523"/>
      <c r="AX11" s="523"/>
      <c r="AY11" s="445" t="s">
        <v>
127</v>
      </c>
      <c r="AZ11" s="446"/>
      <c r="BA11" s="446"/>
      <c r="BB11" s="446"/>
      <c r="BC11" s="446"/>
      <c r="BD11" s="446"/>
      <c r="BE11" s="446"/>
      <c r="BF11" s="446"/>
      <c r="BG11" s="446"/>
      <c r="BH11" s="446"/>
      <c r="BI11" s="446"/>
      <c r="BJ11" s="446"/>
      <c r="BK11" s="446"/>
      <c r="BL11" s="446"/>
      <c r="BM11" s="447"/>
      <c r="BN11" s="465">
        <v>
0</v>
      </c>
      <c r="BO11" s="466"/>
      <c r="BP11" s="466"/>
      <c r="BQ11" s="466"/>
      <c r="BR11" s="466"/>
      <c r="BS11" s="466"/>
      <c r="BT11" s="466"/>
      <c r="BU11" s="467"/>
      <c r="BV11" s="465">
        <v>
0</v>
      </c>
      <c r="BW11" s="466"/>
      <c r="BX11" s="466"/>
      <c r="BY11" s="466"/>
      <c r="BZ11" s="466"/>
      <c r="CA11" s="466"/>
      <c r="CB11" s="466"/>
      <c r="CC11" s="467"/>
      <c r="CD11" s="474" t="s">
        <v>
128</v>
      </c>
      <c r="CE11" s="475"/>
      <c r="CF11" s="475"/>
      <c r="CG11" s="475"/>
      <c r="CH11" s="475"/>
      <c r="CI11" s="475"/>
      <c r="CJ11" s="475"/>
      <c r="CK11" s="475"/>
      <c r="CL11" s="475"/>
      <c r="CM11" s="475"/>
      <c r="CN11" s="475"/>
      <c r="CO11" s="475"/>
      <c r="CP11" s="475"/>
      <c r="CQ11" s="475"/>
      <c r="CR11" s="475"/>
      <c r="CS11" s="476"/>
      <c r="CT11" s="578" t="s">
        <v>
129</v>
      </c>
      <c r="CU11" s="579"/>
      <c r="CV11" s="579"/>
      <c r="CW11" s="579"/>
      <c r="CX11" s="579"/>
      <c r="CY11" s="579"/>
      <c r="CZ11" s="579"/>
      <c r="DA11" s="580"/>
      <c r="DB11" s="578" t="s">
        <v>
130</v>
      </c>
      <c r="DC11" s="579"/>
      <c r="DD11" s="579"/>
      <c r="DE11" s="579"/>
      <c r="DF11" s="579"/>
      <c r="DG11" s="579"/>
      <c r="DH11" s="579"/>
      <c r="DI11" s="580"/>
      <c r="DJ11" s="185"/>
      <c r="DK11" s="185"/>
      <c r="DL11" s="185"/>
      <c r="DM11" s="185"/>
      <c r="DN11" s="185"/>
      <c r="DO11" s="185"/>
    </row>
    <row r="12" spans="1:119" ht="18.75" customHeight="1" x14ac:dyDescent="0.2">
      <c r="A12" s="186"/>
      <c r="B12" s="581" t="s">
        <v>
131</v>
      </c>
      <c r="C12" s="582"/>
      <c r="D12" s="582"/>
      <c r="E12" s="582"/>
      <c r="F12" s="582"/>
      <c r="G12" s="582"/>
      <c r="H12" s="582"/>
      <c r="I12" s="582"/>
      <c r="J12" s="582"/>
      <c r="K12" s="583"/>
      <c r="L12" s="590" t="s">
        <v>
132</v>
      </c>
      <c r="M12" s="591"/>
      <c r="N12" s="591"/>
      <c r="O12" s="591"/>
      <c r="P12" s="591"/>
      <c r="Q12" s="592"/>
      <c r="R12" s="593">
        <v>
146399</v>
      </c>
      <c r="S12" s="594"/>
      <c r="T12" s="594"/>
      <c r="U12" s="594"/>
      <c r="V12" s="595"/>
      <c r="W12" s="596" t="s">
        <v>
1</v>
      </c>
      <c r="X12" s="523"/>
      <c r="Y12" s="523"/>
      <c r="Z12" s="523"/>
      <c r="AA12" s="523"/>
      <c r="AB12" s="597"/>
      <c r="AC12" s="522" t="s">
        <v>
133</v>
      </c>
      <c r="AD12" s="523"/>
      <c r="AE12" s="523"/>
      <c r="AF12" s="523"/>
      <c r="AG12" s="597"/>
      <c r="AH12" s="522" t="s">
        <v>
134</v>
      </c>
      <c r="AI12" s="523"/>
      <c r="AJ12" s="523"/>
      <c r="AK12" s="523"/>
      <c r="AL12" s="598"/>
      <c r="AM12" s="534" t="s">
        <v>
135</v>
      </c>
      <c r="AN12" s="439"/>
      <c r="AO12" s="439"/>
      <c r="AP12" s="439"/>
      <c r="AQ12" s="439"/>
      <c r="AR12" s="439"/>
      <c r="AS12" s="439"/>
      <c r="AT12" s="440"/>
      <c r="AU12" s="522" t="s">
        <v>
126</v>
      </c>
      <c r="AV12" s="523"/>
      <c r="AW12" s="523"/>
      <c r="AX12" s="523"/>
      <c r="AY12" s="445" t="s">
        <v>
136</v>
      </c>
      <c r="AZ12" s="446"/>
      <c r="BA12" s="446"/>
      <c r="BB12" s="446"/>
      <c r="BC12" s="446"/>
      <c r="BD12" s="446"/>
      <c r="BE12" s="446"/>
      <c r="BF12" s="446"/>
      <c r="BG12" s="446"/>
      <c r="BH12" s="446"/>
      <c r="BI12" s="446"/>
      <c r="BJ12" s="446"/>
      <c r="BK12" s="446"/>
      <c r="BL12" s="446"/>
      <c r="BM12" s="447"/>
      <c r="BN12" s="465">
        <v>
0</v>
      </c>
      <c r="BO12" s="466"/>
      <c r="BP12" s="466"/>
      <c r="BQ12" s="466"/>
      <c r="BR12" s="466"/>
      <c r="BS12" s="466"/>
      <c r="BT12" s="466"/>
      <c r="BU12" s="467"/>
      <c r="BV12" s="465">
        <v>
0</v>
      </c>
      <c r="BW12" s="466"/>
      <c r="BX12" s="466"/>
      <c r="BY12" s="466"/>
      <c r="BZ12" s="466"/>
      <c r="CA12" s="466"/>
      <c r="CB12" s="466"/>
      <c r="CC12" s="467"/>
      <c r="CD12" s="474" t="s">
        <v>
137</v>
      </c>
      <c r="CE12" s="475"/>
      <c r="CF12" s="475"/>
      <c r="CG12" s="475"/>
      <c r="CH12" s="475"/>
      <c r="CI12" s="475"/>
      <c r="CJ12" s="475"/>
      <c r="CK12" s="475"/>
      <c r="CL12" s="475"/>
      <c r="CM12" s="475"/>
      <c r="CN12" s="475"/>
      <c r="CO12" s="475"/>
      <c r="CP12" s="475"/>
      <c r="CQ12" s="475"/>
      <c r="CR12" s="475"/>
      <c r="CS12" s="476"/>
      <c r="CT12" s="578" t="s">
        <v>
138</v>
      </c>
      <c r="CU12" s="579"/>
      <c r="CV12" s="579"/>
      <c r="CW12" s="579"/>
      <c r="CX12" s="579"/>
      <c r="CY12" s="579"/>
      <c r="CZ12" s="579"/>
      <c r="DA12" s="580"/>
      <c r="DB12" s="578" t="s">
        <v>
138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
139</v>
      </c>
      <c r="N13" s="566"/>
      <c r="O13" s="566"/>
      <c r="P13" s="566"/>
      <c r="Q13" s="567"/>
      <c r="R13" s="568">
        <v>
143159</v>
      </c>
      <c r="S13" s="569"/>
      <c r="T13" s="569"/>
      <c r="U13" s="569"/>
      <c r="V13" s="570"/>
      <c r="W13" s="556" t="s">
        <v>
140</v>
      </c>
      <c r="X13" s="478"/>
      <c r="Y13" s="478"/>
      <c r="Z13" s="478"/>
      <c r="AA13" s="478"/>
      <c r="AB13" s="479"/>
      <c r="AC13" s="441">
        <v>
231</v>
      </c>
      <c r="AD13" s="442"/>
      <c r="AE13" s="442"/>
      <c r="AF13" s="442"/>
      <c r="AG13" s="443"/>
      <c r="AH13" s="441">
        <v>
225</v>
      </c>
      <c r="AI13" s="442"/>
      <c r="AJ13" s="442"/>
      <c r="AK13" s="442"/>
      <c r="AL13" s="444"/>
      <c r="AM13" s="534" t="s">
        <v>
141</v>
      </c>
      <c r="AN13" s="439"/>
      <c r="AO13" s="439"/>
      <c r="AP13" s="439"/>
      <c r="AQ13" s="439"/>
      <c r="AR13" s="439"/>
      <c r="AS13" s="439"/>
      <c r="AT13" s="440"/>
      <c r="AU13" s="522" t="s">
        <v>
101</v>
      </c>
      <c r="AV13" s="523"/>
      <c r="AW13" s="523"/>
      <c r="AX13" s="523"/>
      <c r="AY13" s="445" t="s">
        <v>
142</v>
      </c>
      <c r="AZ13" s="446"/>
      <c r="BA13" s="446"/>
      <c r="BB13" s="446"/>
      <c r="BC13" s="446"/>
      <c r="BD13" s="446"/>
      <c r="BE13" s="446"/>
      <c r="BF13" s="446"/>
      <c r="BG13" s="446"/>
      <c r="BH13" s="446"/>
      <c r="BI13" s="446"/>
      <c r="BJ13" s="446"/>
      <c r="BK13" s="446"/>
      <c r="BL13" s="446"/>
      <c r="BM13" s="447"/>
      <c r="BN13" s="465">
        <v>
-91638</v>
      </c>
      <c r="BO13" s="466"/>
      <c r="BP13" s="466"/>
      <c r="BQ13" s="466"/>
      <c r="BR13" s="466"/>
      <c r="BS13" s="466"/>
      <c r="BT13" s="466"/>
      <c r="BU13" s="467"/>
      <c r="BV13" s="465">
        <v>
564765</v>
      </c>
      <c r="BW13" s="466"/>
      <c r="BX13" s="466"/>
      <c r="BY13" s="466"/>
      <c r="BZ13" s="466"/>
      <c r="CA13" s="466"/>
      <c r="CB13" s="466"/>
      <c r="CC13" s="467"/>
      <c r="CD13" s="474" t="s">
        <v>
143</v>
      </c>
      <c r="CE13" s="475"/>
      <c r="CF13" s="475"/>
      <c r="CG13" s="475"/>
      <c r="CH13" s="475"/>
      <c r="CI13" s="475"/>
      <c r="CJ13" s="475"/>
      <c r="CK13" s="475"/>
      <c r="CL13" s="475"/>
      <c r="CM13" s="475"/>
      <c r="CN13" s="475"/>
      <c r="CO13" s="475"/>
      <c r="CP13" s="475"/>
      <c r="CQ13" s="475"/>
      <c r="CR13" s="475"/>
      <c r="CS13" s="476"/>
      <c r="CT13" s="435">
        <v>
-0.4</v>
      </c>
      <c r="CU13" s="436"/>
      <c r="CV13" s="436"/>
      <c r="CW13" s="436"/>
      <c r="CX13" s="436"/>
      <c r="CY13" s="436"/>
      <c r="CZ13" s="436"/>
      <c r="DA13" s="437"/>
      <c r="DB13" s="435">
        <v>
-0.7</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
144</v>
      </c>
      <c r="M14" s="599"/>
      <c r="N14" s="599"/>
      <c r="O14" s="599"/>
      <c r="P14" s="599"/>
      <c r="Q14" s="600"/>
      <c r="R14" s="568">
        <v>
144902</v>
      </c>
      <c r="S14" s="569"/>
      <c r="T14" s="569"/>
      <c r="U14" s="569"/>
      <c r="V14" s="570"/>
      <c r="W14" s="571"/>
      <c r="X14" s="481"/>
      <c r="Y14" s="481"/>
      <c r="Z14" s="481"/>
      <c r="AA14" s="481"/>
      <c r="AB14" s="482"/>
      <c r="AC14" s="561">
        <v>
0.4</v>
      </c>
      <c r="AD14" s="562"/>
      <c r="AE14" s="562"/>
      <c r="AF14" s="562"/>
      <c r="AG14" s="563"/>
      <c r="AH14" s="561">
        <v>
0.4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
145</v>
      </c>
      <c r="CE14" s="472"/>
      <c r="CF14" s="472"/>
      <c r="CG14" s="472"/>
      <c r="CH14" s="472"/>
      <c r="CI14" s="472"/>
      <c r="CJ14" s="472"/>
      <c r="CK14" s="472"/>
      <c r="CL14" s="472"/>
      <c r="CM14" s="472"/>
      <c r="CN14" s="472"/>
      <c r="CO14" s="472"/>
      <c r="CP14" s="472"/>
      <c r="CQ14" s="472"/>
      <c r="CR14" s="472"/>
      <c r="CS14" s="473"/>
      <c r="CT14" s="572" t="s">
        <v>
138</v>
      </c>
      <c r="CU14" s="573"/>
      <c r="CV14" s="573"/>
      <c r="CW14" s="573"/>
      <c r="CX14" s="573"/>
      <c r="CY14" s="573"/>
      <c r="CZ14" s="573"/>
      <c r="DA14" s="574"/>
      <c r="DB14" s="572" t="s">
        <v>
130</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
146</v>
      </c>
      <c r="N15" s="566"/>
      <c r="O15" s="566"/>
      <c r="P15" s="566"/>
      <c r="Q15" s="567"/>
      <c r="R15" s="568">
        <v>
141864</v>
      </c>
      <c r="S15" s="569"/>
      <c r="T15" s="569"/>
      <c r="U15" s="569"/>
      <c r="V15" s="570"/>
      <c r="W15" s="556" t="s">
        <v>
147</v>
      </c>
      <c r="X15" s="478"/>
      <c r="Y15" s="478"/>
      <c r="Z15" s="478"/>
      <c r="AA15" s="478"/>
      <c r="AB15" s="479"/>
      <c r="AC15" s="441">
        <v>
8087</v>
      </c>
      <c r="AD15" s="442"/>
      <c r="AE15" s="442"/>
      <c r="AF15" s="442"/>
      <c r="AG15" s="443"/>
      <c r="AH15" s="441">
        <v>
7277</v>
      </c>
      <c r="AI15" s="442"/>
      <c r="AJ15" s="442"/>
      <c r="AK15" s="442"/>
      <c r="AL15" s="444"/>
      <c r="AM15" s="534"/>
      <c r="AN15" s="439"/>
      <c r="AO15" s="439"/>
      <c r="AP15" s="439"/>
      <c r="AQ15" s="439"/>
      <c r="AR15" s="439"/>
      <c r="AS15" s="439"/>
      <c r="AT15" s="440"/>
      <c r="AU15" s="522"/>
      <c r="AV15" s="523"/>
      <c r="AW15" s="523"/>
      <c r="AX15" s="523"/>
      <c r="AY15" s="457" t="s">
        <v>
148</v>
      </c>
      <c r="AZ15" s="458"/>
      <c r="BA15" s="458"/>
      <c r="BB15" s="458"/>
      <c r="BC15" s="458"/>
      <c r="BD15" s="458"/>
      <c r="BE15" s="458"/>
      <c r="BF15" s="458"/>
      <c r="BG15" s="458"/>
      <c r="BH15" s="458"/>
      <c r="BI15" s="458"/>
      <c r="BJ15" s="458"/>
      <c r="BK15" s="458"/>
      <c r="BL15" s="458"/>
      <c r="BM15" s="459"/>
      <c r="BN15" s="460">
        <v>
31409871</v>
      </c>
      <c r="BO15" s="461"/>
      <c r="BP15" s="461"/>
      <c r="BQ15" s="461"/>
      <c r="BR15" s="461"/>
      <c r="BS15" s="461"/>
      <c r="BT15" s="461"/>
      <c r="BU15" s="462"/>
      <c r="BV15" s="460">
        <v>
31338219</v>
      </c>
      <c r="BW15" s="461"/>
      <c r="BX15" s="461"/>
      <c r="BY15" s="461"/>
      <c r="BZ15" s="461"/>
      <c r="CA15" s="461"/>
      <c r="CB15" s="461"/>
      <c r="CC15" s="462"/>
      <c r="CD15" s="575" t="s">
        <v>
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
150</v>
      </c>
      <c r="M16" s="559"/>
      <c r="N16" s="559"/>
      <c r="O16" s="559"/>
      <c r="P16" s="559"/>
      <c r="Q16" s="560"/>
      <c r="R16" s="553" t="s">
        <v>
151</v>
      </c>
      <c r="S16" s="554"/>
      <c r="T16" s="554"/>
      <c r="U16" s="554"/>
      <c r="V16" s="555"/>
      <c r="W16" s="571"/>
      <c r="X16" s="481"/>
      <c r="Y16" s="481"/>
      <c r="Z16" s="481"/>
      <c r="AA16" s="481"/>
      <c r="AB16" s="482"/>
      <c r="AC16" s="561">
        <v>
13.4</v>
      </c>
      <c r="AD16" s="562"/>
      <c r="AE16" s="562"/>
      <c r="AF16" s="562"/>
      <c r="AG16" s="563"/>
      <c r="AH16" s="561">
        <v>
12.8</v>
      </c>
      <c r="AI16" s="562"/>
      <c r="AJ16" s="562"/>
      <c r="AK16" s="562"/>
      <c r="AL16" s="564"/>
      <c r="AM16" s="534"/>
      <c r="AN16" s="439"/>
      <c r="AO16" s="439"/>
      <c r="AP16" s="439"/>
      <c r="AQ16" s="439"/>
      <c r="AR16" s="439"/>
      <c r="AS16" s="439"/>
      <c r="AT16" s="440"/>
      <c r="AU16" s="522"/>
      <c r="AV16" s="523"/>
      <c r="AW16" s="523"/>
      <c r="AX16" s="523"/>
      <c r="AY16" s="445" t="s">
        <v>
152</v>
      </c>
      <c r="AZ16" s="446"/>
      <c r="BA16" s="446"/>
      <c r="BB16" s="446"/>
      <c r="BC16" s="446"/>
      <c r="BD16" s="446"/>
      <c r="BE16" s="446"/>
      <c r="BF16" s="446"/>
      <c r="BG16" s="446"/>
      <c r="BH16" s="446"/>
      <c r="BI16" s="446"/>
      <c r="BJ16" s="446"/>
      <c r="BK16" s="446"/>
      <c r="BL16" s="446"/>
      <c r="BM16" s="447"/>
      <c r="BN16" s="465">
        <v>
20662906</v>
      </c>
      <c r="BO16" s="466"/>
      <c r="BP16" s="466"/>
      <c r="BQ16" s="466"/>
      <c r="BR16" s="466"/>
      <c r="BS16" s="466"/>
      <c r="BT16" s="466"/>
      <c r="BU16" s="467"/>
      <c r="BV16" s="465">
        <v>
20777970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
153</v>
      </c>
      <c r="N17" s="551"/>
      <c r="O17" s="551"/>
      <c r="P17" s="551"/>
      <c r="Q17" s="552"/>
      <c r="R17" s="553" t="s">
        <v>
154</v>
      </c>
      <c r="S17" s="554"/>
      <c r="T17" s="554"/>
      <c r="U17" s="554"/>
      <c r="V17" s="555"/>
      <c r="W17" s="556" t="s">
        <v>
155</v>
      </c>
      <c r="X17" s="478"/>
      <c r="Y17" s="478"/>
      <c r="Z17" s="478"/>
      <c r="AA17" s="478"/>
      <c r="AB17" s="479"/>
      <c r="AC17" s="441">
        <v>
51979</v>
      </c>
      <c r="AD17" s="442"/>
      <c r="AE17" s="442"/>
      <c r="AF17" s="442"/>
      <c r="AG17" s="443"/>
      <c r="AH17" s="441">
        <v>
49129</v>
      </c>
      <c r="AI17" s="442"/>
      <c r="AJ17" s="442"/>
      <c r="AK17" s="442"/>
      <c r="AL17" s="444"/>
      <c r="AM17" s="534"/>
      <c r="AN17" s="439"/>
      <c r="AO17" s="439"/>
      <c r="AP17" s="439"/>
      <c r="AQ17" s="439"/>
      <c r="AR17" s="439"/>
      <c r="AS17" s="439"/>
      <c r="AT17" s="440"/>
      <c r="AU17" s="522"/>
      <c r="AV17" s="523"/>
      <c r="AW17" s="523"/>
      <c r="AX17" s="523"/>
      <c r="AY17" s="445" t="s">
        <v>
156</v>
      </c>
      <c r="AZ17" s="446"/>
      <c r="BA17" s="446"/>
      <c r="BB17" s="446"/>
      <c r="BC17" s="446"/>
      <c r="BD17" s="446"/>
      <c r="BE17" s="446"/>
      <c r="BF17" s="446"/>
      <c r="BG17" s="446"/>
      <c r="BH17" s="446"/>
      <c r="BI17" s="446"/>
      <c r="BJ17" s="446"/>
      <c r="BK17" s="446"/>
      <c r="BL17" s="446"/>
      <c r="BM17" s="447"/>
      <c r="BN17" s="465">
        <v>
41724458</v>
      </c>
      <c r="BO17" s="466"/>
      <c r="BP17" s="466"/>
      <c r="BQ17" s="466"/>
      <c r="BR17" s="466"/>
      <c r="BS17" s="466"/>
      <c r="BT17" s="466"/>
      <c r="BU17" s="467"/>
      <c r="BV17" s="465">
        <v>
41530127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
157</v>
      </c>
      <c r="C18" s="528"/>
      <c r="D18" s="528"/>
      <c r="E18" s="529"/>
      <c r="F18" s="529"/>
      <c r="G18" s="529"/>
      <c r="H18" s="529"/>
      <c r="I18" s="529"/>
      <c r="J18" s="529"/>
      <c r="K18" s="529"/>
      <c r="L18" s="530">
        <v>
10.98</v>
      </c>
      <c r="M18" s="530"/>
      <c r="N18" s="530"/>
      <c r="O18" s="530"/>
      <c r="P18" s="530"/>
      <c r="Q18" s="530"/>
      <c r="R18" s="531"/>
      <c r="S18" s="531"/>
      <c r="T18" s="531"/>
      <c r="U18" s="531"/>
      <c r="V18" s="532"/>
      <c r="W18" s="546"/>
      <c r="X18" s="547"/>
      <c r="Y18" s="547"/>
      <c r="Z18" s="547"/>
      <c r="AA18" s="547"/>
      <c r="AB18" s="557"/>
      <c r="AC18" s="429">
        <v>
86.2</v>
      </c>
      <c r="AD18" s="430"/>
      <c r="AE18" s="430"/>
      <c r="AF18" s="430"/>
      <c r="AG18" s="533"/>
      <c r="AH18" s="429">
        <v>
86.8</v>
      </c>
      <c r="AI18" s="430"/>
      <c r="AJ18" s="430"/>
      <c r="AK18" s="430"/>
      <c r="AL18" s="431"/>
      <c r="AM18" s="534"/>
      <c r="AN18" s="439"/>
      <c r="AO18" s="439"/>
      <c r="AP18" s="439"/>
      <c r="AQ18" s="439"/>
      <c r="AR18" s="439"/>
      <c r="AS18" s="439"/>
      <c r="AT18" s="440"/>
      <c r="AU18" s="522"/>
      <c r="AV18" s="523"/>
      <c r="AW18" s="523"/>
      <c r="AX18" s="523"/>
      <c r="AY18" s="445" t="s">
        <v>
158</v>
      </c>
      <c r="AZ18" s="446"/>
      <c r="BA18" s="446"/>
      <c r="BB18" s="446"/>
      <c r="BC18" s="446"/>
      <c r="BD18" s="446"/>
      <c r="BE18" s="446"/>
      <c r="BF18" s="446"/>
      <c r="BG18" s="446"/>
      <c r="BH18" s="446"/>
      <c r="BI18" s="446"/>
      <c r="BJ18" s="446"/>
      <c r="BK18" s="446"/>
      <c r="BL18" s="446"/>
      <c r="BM18" s="447"/>
      <c r="BN18" s="465">
        <v>
35588532</v>
      </c>
      <c r="BO18" s="466"/>
      <c r="BP18" s="466"/>
      <c r="BQ18" s="466"/>
      <c r="BR18" s="466"/>
      <c r="BS18" s="466"/>
      <c r="BT18" s="466"/>
      <c r="BU18" s="467"/>
      <c r="BV18" s="465">
        <v>
34631144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
159</v>
      </c>
      <c r="C19" s="528"/>
      <c r="D19" s="528"/>
      <c r="E19" s="529"/>
      <c r="F19" s="529"/>
      <c r="G19" s="529"/>
      <c r="H19" s="529"/>
      <c r="I19" s="529"/>
      <c r="J19" s="529"/>
      <c r="K19" s="529"/>
      <c r="L19" s="535">
        <v>
13181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
160</v>
      </c>
      <c r="AZ19" s="446"/>
      <c r="BA19" s="446"/>
      <c r="BB19" s="446"/>
      <c r="BC19" s="446"/>
      <c r="BD19" s="446"/>
      <c r="BE19" s="446"/>
      <c r="BF19" s="446"/>
      <c r="BG19" s="446"/>
      <c r="BH19" s="446"/>
      <c r="BI19" s="446"/>
      <c r="BJ19" s="446"/>
      <c r="BK19" s="446"/>
      <c r="BL19" s="446"/>
      <c r="BM19" s="447"/>
      <c r="BN19" s="465">
        <v>
48296156</v>
      </c>
      <c r="BO19" s="466"/>
      <c r="BP19" s="466"/>
      <c r="BQ19" s="466"/>
      <c r="BR19" s="466"/>
      <c r="BS19" s="466"/>
      <c r="BT19" s="466"/>
      <c r="BU19" s="467"/>
      <c r="BV19" s="465">
        <v>
47885109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
161</v>
      </c>
      <c r="C20" s="528"/>
      <c r="D20" s="528"/>
      <c r="E20" s="529"/>
      <c r="F20" s="529"/>
      <c r="G20" s="529"/>
      <c r="H20" s="529"/>
      <c r="I20" s="529"/>
      <c r="J20" s="529"/>
      <c r="K20" s="529"/>
      <c r="L20" s="535">
        <v>
74022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
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
163</v>
      </c>
      <c r="C22" s="495"/>
      <c r="D22" s="496"/>
      <c r="E22" s="503" t="s">
        <v>
1</v>
      </c>
      <c r="F22" s="478"/>
      <c r="G22" s="478"/>
      <c r="H22" s="478"/>
      <c r="I22" s="478"/>
      <c r="J22" s="478"/>
      <c r="K22" s="479"/>
      <c r="L22" s="503" t="s">
        <v>
164</v>
      </c>
      <c r="M22" s="478"/>
      <c r="N22" s="478"/>
      <c r="O22" s="478"/>
      <c r="P22" s="479"/>
      <c r="Q22" s="488" t="s">
        <v>
165</v>
      </c>
      <c r="R22" s="489"/>
      <c r="S22" s="489"/>
      <c r="T22" s="489"/>
      <c r="U22" s="489"/>
      <c r="V22" s="504"/>
      <c r="W22" s="506" t="s">
        <v>
166</v>
      </c>
      <c r="X22" s="495"/>
      <c r="Y22" s="496"/>
      <c r="Z22" s="503" t="s">
        <v>
1</v>
      </c>
      <c r="AA22" s="478"/>
      <c r="AB22" s="478"/>
      <c r="AC22" s="478"/>
      <c r="AD22" s="478"/>
      <c r="AE22" s="478"/>
      <c r="AF22" s="478"/>
      <c r="AG22" s="479"/>
      <c r="AH22" s="477" t="s">
        <v>
167</v>
      </c>
      <c r="AI22" s="478"/>
      <c r="AJ22" s="478"/>
      <c r="AK22" s="478"/>
      <c r="AL22" s="479"/>
      <c r="AM22" s="477" t="s">
        <v>
168</v>
      </c>
      <c r="AN22" s="483"/>
      <c r="AO22" s="483"/>
      <c r="AP22" s="483"/>
      <c r="AQ22" s="483"/>
      <c r="AR22" s="484"/>
      <c r="AS22" s="488" t="s">
        <v>
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
169</v>
      </c>
      <c r="AZ23" s="458"/>
      <c r="BA23" s="458"/>
      <c r="BB23" s="458"/>
      <c r="BC23" s="458"/>
      <c r="BD23" s="458"/>
      <c r="BE23" s="458"/>
      <c r="BF23" s="458"/>
      <c r="BG23" s="458"/>
      <c r="BH23" s="458"/>
      <c r="BI23" s="458"/>
      <c r="BJ23" s="458"/>
      <c r="BK23" s="458"/>
      <c r="BL23" s="458"/>
      <c r="BM23" s="459"/>
      <c r="BN23" s="465">
        <v>
14285458</v>
      </c>
      <c r="BO23" s="466"/>
      <c r="BP23" s="466"/>
      <c r="BQ23" s="466"/>
      <c r="BR23" s="466"/>
      <c r="BS23" s="466"/>
      <c r="BT23" s="466"/>
      <c r="BU23" s="467"/>
      <c r="BV23" s="465">
        <v>
15899833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
170</v>
      </c>
      <c r="F24" s="439"/>
      <c r="G24" s="439"/>
      <c r="H24" s="439"/>
      <c r="I24" s="439"/>
      <c r="J24" s="439"/>
      <c r="K24" s="440"/>
      <c r="L24" s="441">
        <v>
1</v>
      </c>
      <c r="M24" s="442"/>
      <c r="N24" s="442"/>
      <c r="O24" s="442"/>
      <c r="P24" s="443"/>
      <c r="Q24" s="441">
        <v>
10300</v>
      </c>
      <c r="R24" s="442"/>
      <c r="S24" s="442"/>
      <c r="T24" s="442"/>
      <c r="U24" s="442"/>
      <c r="V24" s="443"/>
      <c r="W24" s="507"/>
      <c r="X24" s="498"/>
      <c r="Y24" s="499"/>
      <c r="Z24" s="438" t="s">
        <v>
171</v>
      </c>
      <c r="AA24" s="439"/>
      <c r="AB24" s="439"/>
      <c r="AC24" s="439"/>
      <c r="AD24" s="439"/>
      <c r="AE24" s="439"/>
      <c r="AF24" s="439"/>
      <c r="AG24" s="440"/>
      <c r="AH24" s="441">
        <v>
837</v>
      </c>
      <c r="AI24" s="442"/>
      <c r="AJ24" s="442"/>
      <c r="AK24" s="442"/>
      <c r="AL24" s="443"/>
      <c r="AM24" s="441">
        <v>
2735316</v>
      </c>
      <c r="AN24" s="442"/>
      <c r="AO24" s="442"/>
      <c r="AP24" s="442"/>
      <c r="AQ24" s="442"/>
      <c r="AR24" s="443"/>
      <c r="AS24" s="441">
        <v>
3268</v>
      </c>
      <c r="AT24" s="442"/>
      <c r="AU24" s="442"/>
      <c r="AV24" s="442"/>
      <c r="AW24" s="442"/>
      <c r="AX24" s="444"/>
      <c r="AY24" s="432" t="s">
        <v>
172</v>
      </c>
      <c r="AZ24" s="433"/>
      <c r="BA24" s="433"/>
      <c r="BB24" s="433"/>
      <c r="BC24" s="433"/>
      <c r="BD24" s="433"/>
      <c r="BE24" s="433"/>
      <c r="BF24" s="433"/>
      <c r="BG24" s="433"/>
      <c r="BH24" s="433"/>
      <c r="BI24" s="433"/>
      <c r="BJ24" s="433"/>
      <c r="BK24" s="433"/>
      <c r="BL24" s="433"/>
      <c r="BM24" s="434"/>
      <c r="BN24" s="465">
        <v>
8280283</v>
      </c>
      <c r="BO24" s="466"/>
      <c r="BP24" s="466"/>
      <c r="BQ24" s="466"/>
      <c r="BR24" s="466"/>
      <c r="BS24" s="466"/>
      <c r="BT24" s="466"/>
      <c r="BU24" s="467"/>
      <c r="BV24" s="465">
        <v>
9352600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
173</v>
      </c>
      <c r="F25" s="439"/>
      <c r="G25" s="439"/>
      <c r="H25" s="439"/>
      <c r="I25" s="439"/>
      <c r="J25" s="439"/>
      <c r="K25" s="440"/>
      <c r="L25" s="441">
        <v>
2</v>
      </c>
      <c r="M25" s="442"/>
      <c r="N25" s="442"/>
      <c r="O25" s="442"/>
      <c r="P25" s="443"/>
      <c r="Q25" s="441">
        <v>
8650</v>
      </c>
      <c r="R25" s="442"/>
      <c r="S25" s="442"/>
      <c r="T25" s="442"/>
      <c r="U25" s="442"/>
      <c r="V25" s="443"/>
      <c r="W25" s="507"/>
      <c r="X25" s="498"/>
      <c r="Y25" s="499"/>
      <c r="Z25" s="438" t="s">
        <v>
174</v>
      </c>
      <c r="AA25" s="439"/>
      <c r="AB25" s="439"/>
      <c r="AC25" s="439"/>
      <c r="AD25" s="439"/>
      <c r="AE25" s="439"/>
      <c r="AF25" s="439"/>
      <c r="AG25" s="440"/>
      <c r="AH25" s="441" t="s">
        <v>
175</v>
      </c>
      <c r="AI25" s="442"/>
      <c r="AJ25" s="442"/>
      <c r="AK25" s="442"/>
      <c r="AL25" s="443"/>
      <c r="AM25" s="441" t="s">
        <v>
175</v>
      </c>
      <c r="AN25" s="442"/>
      <c r="AO25" s="442"/>
      <c r="AP25" s="442"/>
      <c r="AQ25" s="442"/>
      <c r="AR25" s="443"/>
      <c r="AS25" s="441" t="s">
        <v>
138</v>
      </c>
      <c r="AT25" s="442"/>
      <c r="AU25" s="442"/>
      <c r="AV25" s="442"/>
      <c r="AW25" s="442"/>
      <c r="AX25" s="444"/>
      <c r="AY25" s="457" t="s">
        <v>
176</v>
      </c>
      <c r="AZ25" s="458"/>
      <c r="BA25" s="458"/>
      <c r="BB25" s="458"/>
      <c r="BC25" s="458"/>
      <c r="BD25" s="458"/>
      <c r="BE25" s="458"/>
      <c r="BF25" s="458"/>
      <c r="BG25" s="458"/>
      <c r="BH25" s="458"/>
      <c r="BI25" s="458"/>
      <c r="BJ25" s="458"/>
      <c r="BK25" s="458"/>
      <c r="BL25" s="458"/>
      <c r="BM25" s="459"/>
      <c r="BN25" s="460">
        <v>
25354394</v>
      </c>
      <c r="BO25" s="461"/>
      <c r="BP25" s="461"/>
      <c r="BQ25" s="461"/>
      <c r="BR25" s="461"/>
      <c r="BS25" s="461"/>
      <c r="BT25" s="461"/>
      <c r="BU25" s="462"/>
      <c r="BV25" s="460">
        <v>
31518755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
177</v>
      </c>
      <c r="F26" s="439"/>
      <c r="G26" s="439"/>
      <c r="H26" s="439"/>
      <c r="I26" s="439"/>
      <c r="J26" s="439"/>
      <c r="K26" s="440"/>
      <c r="L26" s="441">
        <v>
1</v>
      </c>
      <c r="M26" s="442"/>
      <c r="N26" s="442"/>
      <c r="O26" s="442"/>
      <c r="P26" s="443"/>
      <c r="Q26" s="441">
        <v>
8100</v>
      </c>
      <c r="R26" s="442"/>
      <c r="S26" s="442"/>
      <c r="T26" s="442"/>
      <c r="U26" s="442"/>
      <c r="V26" s="443"/>
      <c r="W26" s="507"/>
      <c r="X26" s="498"/>
      <c r="Y26" s="499"/>
      <c r="Z26" s="438" t="s">
        <v>
178</v>
      </c>
      <c r="AA26" s="520"/>
      <c r="AB26" s="520"/>
      <c r="AC26" s="520"/>
      <c r="AD26" s="520"/>
      <c r="AE26" s="520"/>
      <c r="AF26" s="520"/>
      <c r="AG26" s="521"/>
      <c r="AH26" s="441">
        <v>
16</v>
      </c>
      <c r="AI26" s="442"/>
      <c r="AJ26" s="442"/>
      <c r="AK26" s="442"/>
      <c r="AL26" s="443"/>
      <c r="AM26" s="441">
        <v>
56656</v>
      </c>
      <c r="AN26" s="442"/>
      <c r="AO26" s="442"/>
      <c r="AP26" s="442"/>
      <c r="AQ26" s="442"/>
      <c r="AR26" s="443"/>
      <c r="AS26" s="441">
        <v>
3541</v>
      </c>
      <c r="AT26" s="442"/>
      <c r="AU26" s="442"/>
      <c r="AV26" s="442"/>
      <c r="AW26" s="442"/>
      <c r="AX26" s="444"/>
      <c r="AY26" s="474" t="s">
        <v>
179</v>
      </c>
      <c r="AZ26" s="475"/>
      <c r="BA26" s="475"/>
      <c r="BB26" s="475"/>
      <c r="BC26" s="475"/>
      <c r="BD26" s="475"/>
      <c r="BE26" s="475"/>
      <c r="BF26" s="475"/>
      <c r="BG26" s="475"/>
      <c r="BH26" s="475"/>
      <c r="BI26" s="475"/>
      <c r="BJ26" s="475"/>
      <c r="BK26" s="475"/>
      <c r="BL26" s="475"/>
      <c r="BM26" s="476"/>
      <c r="BN26" s="465">
        <v>
19000</v>
      </c>
      <c r="BO26" s="466"/>
      <c r="BP26" s="466"/>
      <c r="BQ26" s="466"/>
      <c r="BR26" s="466"/>
      <c r="BS26" s="466"/>
      <c r="BT26" s="466"/>
      <c r="BU26" s="467"/>
      <c r="BV26" s="465">
        <v>
27000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
180</v>
      </c>
      <c r="F27" s="439"/>
      <c r="G27" s="439"/>
      <c r="H27" s="439"/>
      <c r="I27" s="439"/>
      <c r="J27" s="439"/>
      <c r="K27" s="440"/>
      <c r="L27" s="441">
        <v>
1</v>
      </c>
      <c r="M27" s="442"/>
      <c r="N27" s="442"/>
      <c r="O27" s="442"/>
      <c r="P27" s="443"/>
      <c r="Q27" s="441">
        <v>
6700</v>
      </c>
      <c r="R27" s="442"/>
      <c r="S27" s="442"/>
      <c r="T27" s="442"/>
      <c r="U27" s="442"/>
      <c r="V27" s="443"/>
      <c r="W27" s="507"/>
      <c r="X27" s="498"/>
      <c r="Y27" s="499"/>
      <c r="Z27" s="438" t="s">
        <v>
181</v>
      </c>
      <c r="AA27" s="439"/>
      <c r="AB27" s="439"/>
      <c r="AC27" s="439"/>
      <c r="AD27" s="439"/>
      <c r="AE27" s="439"/>
      <c r="AF27" s="439"/>
      <c r="AG27" s="440"/>
      <c r="AH27" s="441">
        <v>
3</v>
      </c>
      <c r="AI27" s="442"/>
      <c r="AJ27" s="442"/>
      <c r="AK27" s="442"/>
      <c r="AL27" s="443"/>
      <c r="AM27" s="441">
        <v>
12677</v>
      </c>
      <c r="AN27" s="442"/>
      <c r="AO27" s="442"/>
      <c r="AP27" s="442"/>
      <c r="AQ27" s="442"/>
      <c r="AR27" s="443"/>
      <c r="AS27" s="441">
        <v>
4226</v>
      </c>
      <c r="AT27" s="442"/>
      <c r="AU27" s="442"/>
      <c r="AV27" s="442"/>
      <c r="AW27" s="442"/>
      <c r="AX27" s="444"/>
      <c r="AY27" s="471" t="s">
        <v>
182</v>
      </c>
      <c r="AZ27" s="472"/>
      <c r="BA27" s="472"/>
      <c r="BB27" s="472"/>
      <c r="BC27" s="472"/>
      <c r="BD27" s="472"/>
      <c r="BE27" s="472"/>
      <c r="BF27" s="472"/>
      <c r="BG27" s="472"/>
      <c r="BH27" s="472"/>
      <c r="BI27" s="472"/>
      <c r="BJ27" s="472"/>
      <c r="BK27" s="472"/>
      <c r="BL27" s="472"/>
      <c r="BM27" s="473"/>
      <c r="BN27" s="468" t="s">
        <v>
175</v>
      </c>
      <c r="BO27" s="469"/>
      <c r="BP27" s="469"/>
      <c r="BQ27" s="469"/>
      <c r="BR27" s="469"/>
      <c r="BS27" s="469"/>
      <c r="BT27" s="469"/>
      <c r="BU27" s="470"/>
      <c r="BV27" s="468" t="s">
        <v>
129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
183</v>
      </c>
      <c r="F28" s="439"/>
      <c r="G28" s="439"/>
      <c r="H28" s="439"/>
      <c r="I28" s="439"/>
      <c r="J28" s="439"/>
      <c r="K28" s="440"/>
      <c r="L28" s="441">
        <v>
1</v>
      </c>
      <c r="M28" s="442"/>
      <c r="N28" s="442"/>
      <c r="O28" s="442"/>
      <c r="P28" s="443"/>
      <c r="Q28" s="441">
        <v>
6000</v>
      </c>
      <c r="R28" s="442"/>
      <c r="S28" s="442"/>
      <c r="T28" s="442"/>
      <c r="U28" s="442"/>
      <c r="V28" s="443"/>
      <c r="W28" s="507"/>
      <c r="X28" s="498"/>
      <c r="Y28" s="499"/>
      <c r="Z28" s="438" t="s">
        <v>
184</v>
      </c>
      <c r="AA28" s="439"/>
      <c r="AB28" s="439"/>
      <c r="AC28" s="439"/>
      <c r="AD28" s="439"/>
      <c r="AE28" s="439"/>
      <c r="AF28" s="439"/>
      <c r="AG28" s="440"/>
      <c r="AH28" s="441" t="s">
        <v>
129</v>
      </c>
      <c r="AI28" s="442"/>
      <c r="AJ28" s="442"/>
      <c r="AK28" s="442"/>
      <c r="AL28" s="443"/>
      <c r="AM28" s="441" t="s">
        <v>
138</v>
      </c>
      <c r="AN28" s="442"/>
      <c r="AO28" s="442"/>
      <c r="AP28" s="442"/>
      <c r="AQ28" s="442"/>
      <c r="AR28" s="443"/>
      <c r="AS28" s="441" t="s">
        <v>
175</v>
      </c>
      <c r="AT28" s="442"/>
      <c r="AU28" s="442"/>
      <c r="AV28" s="442"/>
      <c r="AW28" s="442"/>
      <c r="AX28" s="444"/>
      <c r="AY28" s="448" t="s">
        <v>
185</v>
      </c>
      <c r="AZ28" s="449"/>
      <c r="BA28" s="449"/>
      <c r="BB28" s="450"/>
      <c r="BC28" s="457" t="s">
        <v>
47</v>
      </c>
      <c r="BD28" s="458"/>
      <c r="BE28" s="458"/>
      <c r="BF28" s="458"/>
      <c r="BG28" s="458"/>
      <c r="BH28" s="458"/>
      <c r="BI28" s="458"/>
      <c r="BJ28" s="458"/>
      <c r="BK28" s="458"/>
      <c r="BL28" s="458"/>
      <c r="BM28" s="459"/>
      <c r="BN28" s="460">
        <v>
6104310</v>
      </c>
      <c r="BO28" s="461"/>
      <c r="BP28" s="461"/>
      <c r="BQ28" s="461"/>
      <c r="BR28" s="461"/>
      <c r="BS28" s="461"/>
      <c r="BT28" s="461"/>
      <c r="BU28" s="462"/>
      <c r="BV28" s="460">
        <v>
6102153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
186</v>
      </c>
      <c r="F29" s="439"/>
      <c r="G29" s="439"/>
      <c r="H29" s="439"/>
      <c r="I29" s="439"/>
      <c r="J29" s="439"/>
      <c r="K29" s="440"/>
      <c r="L29" s="441">
        <v>
24</v>
      </c>
      <c r="M29" s="442"/>
      <c r="N29" s="442"/>
      <c r="O29" s="442"/>
      <c r="P29" s="443"/>
      <c r="Q29" s="441">
        <v>
5500</v>
      </c>
      <c r="R29" s="442"/>
      <c r="S29" s="442"/>
      <c r="T29" s="442"/>
      <c r="U29" s="442"/>
      <c r="V29" s="443"/>
      <c r="W29" s="508"/>
      <c r="X29" s="509"/>
      <c r="Y29" s="510"/>
      <c r="Z29" s="438" t="s">
        <v>
187</v>
      </c>
      <c r="AA29" s="439"/>
      <c r="AB29" s="439"/>
      <c r="AC29" s="439"/>
      <c r="AD29" s="439"/>
      <c r="AE29" s="439"/>
      <c r="AF29" s="439"/>
      <c r="AG29" s="440"/>
      <c r="AH29" s="441">
        <v>
840</v>
      </c>
      <c r="AI29" s="442"/>
      <c r="AJ29" s="442"/>
      <c r="AK29" s="442"/>
      <c r="AL29" s="443"/>
      <c r="AM29" s="441">
        <v>
2747993</v>
      </c>
      <c r="AN29" s="442"/>
      <c r="AO29" s="442"/>
      <c r="AP29" s="442"/>
      <c r="AQ29" s="442"/>
      <c r="AR29" s="443"/>
      <c r="AS29" s="441">
        <v>
3271</v>
      </c>
      <c r="AT29" s="442"/>
      <c r="AU29" s="442"/>
      <c r="AV29" s="442"/>
      <c r="AW29" s="442"/>
      <c r="AX29" s="444"/>
      <c r="AY29" s="451"/>
      <c r="AZ29" s="452"/>
      <c r="BA29" s="452"/>
      <c r="BB29" s="453"/>
      <c r="BC29" s="445" t="s">
        <v>
188</v>
      </c>
      <c r="BD29" s="446"/>
      <c r="BE29" s="446"/>
      <c r="BF29" s="446"/>
      <c r="BG29" s="446"/>
      <c r="BH29" s="446"/>
      <c r="BI29" s="446"/>
      <c r="BJ29" s="446"/>
      <c r="BK29" s="446"/>
      <c r="BL29" s="446"/>
      <c r="BM29" s="447"/>
      <c r="BN29" s="465" t="s">
        <v>
129</v>
      </c>
      <c r="BO29" s="466"/>
      <c r="BP29" s="466"/>
      <c r="BQ29" s="466"/>
      <c r="BR29" s="466"/>
      <c r="BS29" s="466"/>
      <c r="BT29" s="466"/>
      <c r="BU29" s="467"/>
      <c r="BV29" s="465" t="s">
        <v>
175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
189</v>
      </c>
      <c r="X30" s="518"/>
      <c r="Y30" s="518"/>
      <c r="Z30" s="518"/>
      <c r="AA30" s="518"/>
      <c r="AB30" s="518"/>
      <c r="AC30" s="518"/>
      <c r="AD30" s="518"/>
      <c r="AE30" s="518"/>
      <c r="AF30" s="518"/>
      <c r="AG30" s="519"/>
      <c r="AH30" s="429">
        <v>
101.1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
49</v>
      </c>
      <c r="BD30" s="433"/>
      <c r="BE30" s="433"/>
      <c r="BF30" s="433"/>
      <c r="BG30" s="433"/>
      <c r="BH30" s="433"/>
      <c r="BI30" s="433"/>
      <c r="BJ30" s="433"/>
      <c r="BK30" s="433"/>
      <c r="BL30" s="433"/>
      <c r="BM30" s="434"/>
      <c r="BN30" s="468">
        <v>
37138632</v>
      </c>
      <c r="BO30" s="469"/>
      <c r="BP30" s="469"/>
      <c r="BQ30" s="469"/>
      <c r="BR30" s="469"/>
      <c r="BS30" s="469"/>
      <c r="BT30" s="469"/>
      <c r="BU30" s="470"/>
      <c r="BV30" s="468">
        <v>
35312737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190</v>
      </c>
      <c r="D32" s="213"/>
      <c r="E32" s="213"/>
      <c r="F32" s="210"/>
      <c r="G32" s="210"/>
      <c r="H32" s="210"/>
      <c r="I32" s="210"/>
      <c r="J32" s="210"/>
      <c r="K32" s="210"/>
      <c r="L32" s="210"/>
      <c r="M32" s="210"/>
      <c r="N32" s="210"/>
      <c r="O32" s="210"/>
      <c r="P32" s="210"/>
      <c r="Q32" s="210"/>
      <c r="R32" s="210"/>
      <c r="S32" s="210"/>
      <c r="T32" s="210"/>
      <c r="U32" s="210" t="s">
        <v>
191</v>
      </c>
      <c r="V32" s="210"/>
      <c r="W32" s="210"/>
      <c r="X32" s="210"/>
      <c r="Y32" s="210"/>
      <c r="Z32" s="210"/>
      <c r="AA32" s="210"/>
      <c r="AB32" s="210"/>
      <c r="AC32" s="210"/>
      <c r="AD32" s="210"/>
      <c r="AE32" s="210"/>
      <c r="AF32" s="210"/>
      <c r="AG32" s="210"/>
      <c r="AH32" s="210"/>
      <c r="AI32" s="210"/>
      <c r="AJ32" s="210"/>
      <c r="AK32" s="210"/>
      <c r="AL32" s="210"/>
      <c r="AM32" s="214" t="s">
        <v>
192</v>
      </c>
      <c r="AN32" s="210"/>
      <c r="AO32" s="210"/>
      <c r="AP32" s="210"/>
      <c r="AQ32" s="210"/>
      <c r="AR32" s="210"/>
      <c r="AS32" s="214"/>
      <c r="AT32" s="214"/>
      <c r="AU32" s="214"/>
      <c r="AV32" s="214"/>
      <c r="AW32" s="214"/>
      <c r="AX32" s="214"/>
      <c r="AY32" s="214"/>
      <c r="AZ32" s="214"/>
      <c r="BA32" s="214"/>
      <c r="BB32" s="210"/>
      <c r="BC32" s="214"/>
      <c r="BD32" s="210"/>
      <c r="BE32" s="214" t="s">
        <v>
193</v>
      </c>
      <c r="BF32" s="210"/>
      <c r="BG32" s="210"/>
      <c r="BH32" s="210"/>
      <c r="BI32" s="210"/>
      <c r="BJ32" s="214"/>
      <c r="BK32" s="214"/>
      <c r="BL32" s="214"/>
      <c r="BM32" s="214"/>
      <c r="BN32" s="214"/>
      <c r="BO32" s="214"/>
      <c r="BP32" s="214"/>
      <c r="BQ32" s="214"/>
      <c r="BR32" s="210"/>
      <c r="BS32" s="210"/>
      <c r="BT32" s="210"/>
      <c r="BU32" s="210"/>
      <c r="BV32" s="210"/>
      <c r="BW32" s="210" t="s">
        <v>
194</v>
      </c>
      <c r="BX32" s="210"/>
      <c r="BY32" s="210"/>
      <c r="BZ32" s="210"/>
      <c r="CA32" s="210"/>
      <c r="CB32" s="214"/>
      <c r="CC32" s="214"/>
      <c r="CD32" s="214"/>
      <c r="CE32" s="214"/>
      <c r="CF32" s="214"/>
      <c r="CG32" s="214"/>
      <c r="CH32" s="214"/>
      <c r="CI32" s="214"/>
      <c r="CJ32" s="214"/>
      <c r="CK32" s="214"/>
      <c r="CL32" s="214"/>
      <c r="CM32" s="214"/>
      <c r="CN32" s="214"/>
      <c r="CO32" s="214" t="s">
        <v>
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
196</v>
      </c>
      <c r="D33" s="428"/>
      <c r="E33" s="427" t="s">
        <v>
197</v>
      </c>
      <c r="F33" s="427"/>
      <c r="G33" s="427"/>
      <c r="H33" s="427"/>
      <c r="I33" s="427"/>
      <c r="J33" s="427"/>
      <c r="K33" s="427"/>
      <c r="L33" s="427"/>
      <c r="M33" s="427"/>
      <c r="N33" s="427"/>
      <c r="O33" s="427"/>
      <c r="P33" s="427"/>
      <c r="Q33" s="427"/>
      <c r="R33" s="427"/>
      <c r="S33" s="427"/>
      <c r="T33" s="215"/>
      <c r="U33" s="428" t="s">
        <v>
198</v>
      </c>
      <c r="V33" s="428"/>
      <c r="W33" s="427" t="s">
        <v>
199</v>
      </c>
      <c r="X33" s="427"/>
      <c r="Y33" s="427"/>
      <c r="Z33" s="427"/>
      <c r="AA33" s="427"/>
      <c r="AB33" s="427"/>
      <c r="AC33" s="427"/>
      <c r="AD33" s="427"/>
      <c r="AE33" s="427"/>
      <c r="AF33" s="427"/>
      <c r="AG33" s="427"/>
      <c r="AH33" s="427"/>
      <c r="AI33" s="427"/>
      <c r="AJ33" s="427"/>
      <c r="AK33" s="427"/>
      <c r="AL33" s="215"/>
      <c r="AM33" s="428" t="s">
        <v>
196</v>
      </c>
      <c r="AN33" s="428"/>
      <c r="AO33" s="427" t="s">
        <v>
200</v>
      </c>
      <c r="AP33" s="427"/>
      <c r="AQ33" s="427"/>
      <c r="AR33" s="427"/>
      <c r="AS33" s="427"/>
      <c r="AT33" s="427"/>
      <c r="AU33" s="427"/>
      <c r="AV33" s="427"/>
      <c r="AW33" s="427"/>
      <c r="AX33" s="427"/>
      <c r="AY33" s="427"/>
      <c r="AZ33" s="427"/>
      <c r="BA33" s="427"/>
      <c r="BB33" s="427"/>
      <c r="BC33" s="427"/>
      <c r="BD33" s="216"/>
      <c r="BE33" s="427" t="s">
        <v>
201</v>
      </c>
      <c r="BF33" s="427"/>
      <c r="BG33" s="427" t="s">
        <v>
202</v>
      </c>
      <c r="BH33" s="427"/>
      <c r="BI33" s="427"/>
      <c r="BJ33" s="427"/>
      <c r="BK33" s="427"/>
      <c r="BL33" s="427"/>
      <c r="BM33" s="427"/>
      <c r="BN33" s="427"/>
      <c r="BO33" s="427"/>
      <c r="BP33" s="427"/>
      <c r="BQ33" s="427"/>
      <c r="BR33" s="427"/>
      <c r="BS33" s="427"/>
      <c r="BT33" s="427"/>
      <c r="BU33" s="427"/>
      <c r="BV33" s="216"/>
      <c r="BW33" s="428" t="s">
        <v>
201</v>
      </c>
      <c r="BX33" s="428"/>
      <c r="BY33" s="427" t="s">
        <v>
203</v>
      </c>
      <c r="BZ33" s="427"/>
      <c r="CA33" s="427"/>
      <c r="CB33" s="427"/>
      <c r="CC33" s="427"/>
      <c r="CD33" s="427"/>
      <c r="CE33" s="427"/>
      <c r="CF33" s="427"/>
      <c r="CG33" s="427"/>
      <c r="CH33" s="427"/>
      <c r="CI33" s="427"/>
      <c r="CJ33" s="427"/>
      <c r="CK33" s="427"/>
      <c r="CL33" s="427"/>
      <c r="CM33" s="427"/>
      <c r="CN33" s="215"/>
      <c r="CO33" s="428" t="s">
        <v>
204</v>
      </c>
      <c r="CP33" s="428"/>
      <c r="CQ33" s="427" t="s">
        <v>
205</v>
      </c>
      <c r="CR33" s="427"/>
      <c r="CS33" s="427"/>
      <c r="CT33" s="427"/>
      <c r="CU33" s="427"/>
      <c r="CV33" s="427"/>
      <c r="CW33" s="427"/>
      <c r="CX33" s="427"/>
      <c r="CY33" s="427"/>
      <c r="CZ33" s="427"/>
      <c r="DA33" s="427"/>
      <c r="DB33" s="427"/>
      <c r="DC33" s="427"/>
      <c r="DD33" s="427"/>
      <c r="DE33" s="427"/>
      <c r="DF33" s="215"/>
      <c r="DG33" s="426" t="s">
        <v>
206</v>
      </c>
      <c r="DH33" s="426"/>
      <c r="DI33" s="217"/>
      <c r="DJ33" s="185"/>
      <c r="DK33" s="185"/>
      <c r="DL33" s="185"/>
      <c r="DM33" s="185"/>
      <c r="DN33" s="185"/>
      <c r="DO33" s="185"/>
    </row>
    <row r="34" spans="1:119" ht="32.25" customHeight="1" x14ac:dyDescent="0.2">
      <c r="A34" s="186"/>
      <c r="B34" s="212"/>
      <c r="C34" s="424">
        <f>
IF(E34="","",1)</f>
        <v>
1</v>
      </c>
      <c r="D34" s="424"/>
      <c r="E34" s="423" t="str">
        <f>
IF('各会計、関係団体の財政状況及び健全化判断比率'!B7="","",'各会計、関係団体の財政状況及び健全化判断比率'!B7)</f>
        <v>
一般会計</v>
      </c>
      <c r="F34" s="423"/>
      <c r="G34" s="423"/>
      <c r="H34" s="423"/>
      <c r="I34" s="423"/>
      <c r="J34" s="423"/>
      <c r="K34" s="423"/>
      <c r="L34" s="423"/>
      <c r="M34" s="423"/>
      <c r="N34" s="423"/>
      <c r="O34" s="423"/>
      <c r="P34" s="423"/>
      <c r="Q34" s="423"/>
      <c r="R34" s="423"/>
      <c r="S34" s="423"/>
      <c r="T34" s="213"/>
      <c r="U34" s="424">
        <f>
IF(W34="","",MAX(C34:D43)+1)</f>
        <v>
2</v>
      </c>
      <c r="V34" s="424"/>
      <c r="W34" s="423" t="str">
        <f>
IF('各会計、関係団体の財政状況及び健全化判断比率'!B28="","",'各会計、関係団体の財政状況及び健全化判断比率'!B28)</f>
        <v>
国民健康保険事業会計</v>
      </c>
      <c r="X34" s="423"/>
      <c r="Y34" s="423"/>
      <c r="Z34" s="423"/>
      <c r="AA34" s="423"/>
      <c r="AB34" s="423"/>
      <c r="AC34" s="423"/>
      <c r="AD34" s="423"/>
      <c r="AE34" s="423"/>
      <c r="AF34" s="423"/>
      <c r="AG34" s="423"/>
      <c r="AH34" s="423"/>
      <c r="AI34" s="423"/>
      <c r="AJ34" s="423"/>
      <c r="AK34" s="423"/>
      <c r="AL34" s="213"/>
      <c r="AM34" s="424">
        <f>
IF(AO34="","",MAX(C34:D43,U34:V43)+1)</f>
        <v>
5</v>
      </c>
      <c r="AN34" s="424"/>
      <c r="AO34" s="423" t="str">
        <f>
IF('各会計、関係団体の財政状況及び健全化判断比率'!B31="","",'各会計、関係団体の財政状況及び健全化判断比率'!B31)</f>
        <v>
水道事業</v>
      </c>
      <c r="AP34" s="423"/>
      <c r="AQ34" s="423"/>
      <c r="AR34" s="423"/>
      <c r="AS34" s="423"/>
      <c r="AT34" s="423"/>
      <c r="AU34" s="423"/>
      <c r="AV34" s="423"/>
      <c r="AW34" s="423"/>
      <c r="AX34" s="423"/>
      <c r="AY34" s="423"/>
      <c r="AZ34" s="423"/>
      <c r="BA34" s="423"/>
      <c r="BB34" s="423"/>
      <c r="BC34" s="423"/>
      <c r="BD34" s="213"/>
      <c r="BE34" s="424">
        <f>
IF(BG34="","",MAX(C34:D43,U34:V43,AM34:AN43)+1)</f>
        <v>
6</v>
      </c>
      <c r="BF34" s="424"/>
      <c r="BG34" s="423" t="str">
        <f>
IF('各会計、関係団体の財政状況及び健全化判断比率'!B32="","",'各会計、関係団体の財政状況及び健全化判断比率'!B32)</f>
        <v>
下水道事業</v>
      </c>
      <c r="BH34" s="423"/>
      <c r="BI34" s="423"/>
      <c r="BJ34" s="423"/>
      <c r="BK34" s="423"/>
      <c r="BL34" s="423"/>
      <c r="BM34" s="423"/>
      <c r="BN34" s="423"/>
      <c r="BO34" s="423"/>
      <c r="BP34" s="423"/>
      <c r="BQ34" s="423"/>
      <c r="BR34" s="423"/>
      <c r="BS34" s="423"/>
      <c r="BT34" s="423"/>
      <c r="BU34" s="423"/>
      <c r="BV34" s="213"/>
      <c r="BW34" s="424">
        <f>
IF(BY34="","",MAX(C34:D43,U34:V43,AM34:AN43,BE34:BF43)+1)</f>
        <v>
7</v>
      </c>
      <c r="BX34" s="424"/>
      <c r="BY34" s="423" t="str">
        <f>
IF('各会計、関係団体の財政状況及び健全化判断比率'!B68="","",'各会計、関係団体の財政状況及び健全化判断比率'!B68)</f>
        <v>
東京たま広域資源循環組合</v>
      </c>
      <c r="BZ34" s="423"/>
      <c r="CA34" s="423"/>
      <c r="CB34" s="423"/>
      <c r="CC34" s="423"/>
      <c r="CD34" s="423"/>
      <c r="CE34" s="423"/>
      <c r="CF34" s="423"/>
      <c r="CG34" s="423"/>
      <c r="CH34" s="423"/>
      <c r="CI34" s="423"/>
      <c r="CJ34" s="423"/>
      <c r="CK34" s="423"/>
      <c r="CL34" s="423"/>
      <c r="CM34" s="423"/>
      <c r="CN34" s="213"/>
      <c r="CO34" s="424">
        <f>
IF(CQ34="","",MAX(C34:D43,U34:V43,AM34:AN43,BE34:BF43,BW34:BX43)+1)</f>
        <v>
15</v>
      </c>
      <c r="CP34" s="424"/>
      <c r="CQ34" s="423" t="str">
        <f>
IF('各会計、関係団体の財政状況及び健全化判断比率'!BS7="","",'各会計、関係団体の財政状況及び健全化判断比率'!BS7)</f>
        <v>
武蔵野市開発公社</v>
      </c>
      <c r="CR34" s="423"/>
      <c r="CS34" s="423"/>
      <c r="CT34" s="423"/>
      <c r="CU34" s="423"/>
      <c r="CV34" s="423"/>
      <c r="CW34" s="423"/>
      <c r="CX34" s="423"/>
      <c r="CY34" s="423"/>
      <c r="CZ34" s="423"/>
      <c r="DA34" s="423"/>
      <c r="DB34" s="423"/>
      <c r="DC34" s="423"/>
      <c r="DD34" s="423"/>
      <c r="DE34" s="423"/>
      <c r="DF34" s="210"/>
      <c r="DG34" s="425" t="str">
        <f>
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
IF(E35="","",C34+1)</f>
        <v/>
      </c>
      <c r="D35" s="424"/>
      <c r="E35" s="423" t="str">
        <f>
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
IF(W35="","",U34+1)</f>
        <v>
3</v>
      </c>
      <c r="V35" s="424"/>
      <c r="W35" s="423" t="str">
        <f>
IF('各会計、関係団体の財政状況及び健全化判断比率'!B29="","",'各会計、関係団体の財政状況及び健全化判断比率'!B29)</f>
        <v>
介護保険事業会計</v>
      </c>
      <c r="X35" s="423"/>
      <c r="Y35" s="423"/>
      <c r="Z35" s="423"/>
      <c r="AA35" s="423"/>
      <c r="AB35" s="423"/>
      <c r="AC35" s="423"/>
      <c r="AD35" s="423"/>
      <c r="AE35" s="423"/>
      <c r="AF35" s="423"/>
      <c r="AG35" s="423"/>
      <c r="AH35" s="423"/>
      <c r="AI35" s="423"/>
      <c r="AJ35" s="423"/>
      <c r="AK35" s="423"/>
      <c r="AL35" s="213"/>
      <c r="AM35" s="424" t="str">
        <f t="shared" ref="AM35:AM43" si="0">
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
IF(BG35="","",BE34+1)</f>
        <v/>
      </c>
      <c r="BF35" s="424"/>
      <c r="BG35" s="423"/>
      <c r="BH35" s="423"/>
      <c r="BI35" s="423"/>
      <c r="BJ35" s="423"/>
      <c r="BK35" s="423"/>
      <c r="BL35" s="423"/>
      <c r="BM35" s="423"/>
      <c r="BN35" s="423"/>
      <c r="BO35" s="423"/>
      <c r="BP35" s="423"/>
      <c r="BQ35" s="423"/>
      <c r="BR35" s="423"/>
      <c r="BS35" s="423"/>
      <c r="BT35" s="423"/>
      <c r="BU35" s="423"/>
      <c r="BV35" s="213"/>
      <c r="BW35" s="424">
        <f t="shared" ref="BW35:BW43" si="2">
IF(BY35="","",BW34+1)</f>
        <v>
8</v>
      </c>
      <c r="BX35" s="424"/>
      <c r="BY35" s="423" t="str">
        <f>
IF('各会計、関係団体の財政状況及び健全化判断比率'!B69="","",'各会計、関係団体の財政状況及び健全化判断比率'!B69)</f>
        <v>
湖南衛生組合</v>
      </c>
      <c r="BZ35" s="423"/>
      <c r="CA35" s="423"/>
      <c r="CB35" s="423"/>
      <c r="CC35" s="423"/>
      <c r="CD35" s="423"/>
      <c r="CE35" s="423"/>
      <c r="CF35" s="423"/>
      <c r="CG35" s="423"/>
      <c r="CH35" s="423"/>
      <c r="CI35" s="423"/>
      <c r="CJ35" s="423"/>
      <c r="CK35" s="423"/>
      <c r="CL35" s="423"/>
      <c r="CM35" s="423"/>
      <c r="CN35" s="213"/>
      <c r="CO35" s="424">
        <f t="shared" ref="CO35:CO43" si="3">
IF(CQ35="","",CO34+1)</f>
        <v>
16</v>
      </c>
      <c r="CP35" s="424"/>
      <c r="CQ35" s="423" t="str">
        <f>
IF('各会計、関係団体の財政状況及び健全化判断比率'!BS8="","",'各会計、関係団体の財政状況及び健全化判断比率'!BS8)</f>
        <v>
武蔵野市福祉公社</v>
      </c>
      <c r="CR35" s="423"/>
      <c r="CS35" s="423"/>
      <c r="CT35" s="423"/>
      <c r="CU35" s="423"/>
      <c r="CV35" s="423"/>
      <c r="CW35" s="423"/>
      <c r="CX35" s="423"/>
      <c r="CY35" s="423"/>
      <c r="CZ35" s="423"/>
      <c r="DA35" s="423"/>
      <c r="DB35" s="423"/>
      <c r="DC35" s="423"/>
      <c r="DD35" s="423"/>
      <c r="DE35" s="423"/>
      <c r="DF35" s="210"/>
      <c r="DG35" s="425" t="str">
        <f>
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
IF(E36="","",C35+1)</f>
        <v/>
      </c>
      <c r="D36" s="424"/>
      <c r="E36" s="423" t="str">
        <f>
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
IF(W36="","",U35+1)</f>
        <v>
4</v>
      </c>
      <c r="V36" s="424"/>
      <c r="W36" s="423" t="str">
        <f>
IF('各会計、関係団体の財政状況及び健全化判断比率'!B30="","",'各会計、関係団体の財政状況及び健全化判断比率'!B30)</f>
        <v>
後期高齢者医療会計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
9</v>
      </c>
      <c r="BX36" s="424"/>
      <c r="BY36" s="423" t="str">
        <f>
IF('各会計、関係団体の財政状況及び健全化判断比率'!B70="","",'各会計、関係団体の財政状況及び健全化判断比率'!B70)</f>
        <v>
東京市町村総合事務組合（一般会計）</v>
      </c>
      <c r="BZ36" s="423"/>
      <c r="CA36" s="423"/>
      <c r="CB36" s="423"/>
      <c r="CC36" s="423"/>
      <c r="CD36" s="423"/>
      <c r="CE36" s="423"/>
      <c r="CF36" s="423"/>
      <c r="CG36" s="423"/>
      <c r="CH36" s="423"/>
      <c r="CI36" s="423"/>
      <c r="CJ36" s="423"/>
      <c r="CK36" s="423"/>
      <c r="CL36" s="423"/>
      <c r="CM36" s="423"/>
      <c r="CN36" s="213"/>
      <c r="CO36" s="424">
        <f t="shared" si="3"/>
        <v>
17</v>
      </c>
      <c r="CP36" s="424"/>
      <c r="CQ36" s="423" t="str">
        <f>
IF('各会計、関係団体の財政状況及び健全化判断比率'!BS9="","",'各会計、関係団体の財政状況及び健全化判断比率'!BS9)</f>
        <v>
武蔵野文化事業団</v>
      </c>
      <c r="CR36" s="423"/>
      <c r="CS36" s="423"/>
      <c r="CT36" s="423"/>
      <c r="CU36" s="423"/>
      <c r="CV36" s="423"/>
      <c r="CW36" s="423"/>
      <c r="CX36" s="423"/>
      <c r="CY36" s="423"/>
      <c r="CZ36" s="423"/>
      <c r="DA36" s="423"/>
      <c r="DB36" s="423"/>
      <c r="DC36" s="423"/>
      <c r="DD36" s="423"/>
      <c r="DE36" s="423"/>
      <c r="DF36" s="210"/>
      <c r="DG36" s="425" t="str">
        <f>
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
IF(E37="","",C36+1)</f>
        <v/>
      </c>
      <c r="D37" s="424"/>
      <c r="E37" s="423" t="str">
        <f>
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
10</v>
      </c>
      <c r="BX37" s="424"/>
      <c r="BY37" s="423" t="str">
        <f>
IF('各会計、関係団体の財政状況及び健全化判断比率'!B71="","",'各会計、関係団体の財政状況及び健全化判断比率'!B71)</f>
        <v>
東京市町村総合事務組合（交通災害共済事業特別会計）</v>
      </c>
      <c r="BZ37" s="423"/>
      <c r="CA37" s="423"/>
      <c r="CB37" s="423"/>
      <c r="CC37" s="423"/>
      <c r="CD37" s="423"/>
      <c r="CE37" s="423"/>
      <c r="CF37" s="423"/>
      <c r="CG37" s="423"/>
      <c r="CH37" s="423"/>
      <c r="CI37" s="423"/>
      <c r="CJ37" s="423"/>
      <c r="CK37" s="423"/>
      <c r="CL37" s="423"/>
      <c r="CM37" s="423"/>
      <c r="CN37" s="213"/>
      <c r="CO37" s="424">
        <f t="shared" si="3"/>
        <v>
18</v>
      </c>
      <c r="CP37" s="424"/>
      <c r="CQ37" s="423" t="str">
        <f>
IF('各会計、関係団体の財政状況及び健全化判断比率'!BS10="","",'各会計、関係団体の財政状況及び健全化判断比率'!BS10)</f>
        <v>
武蔵野健康づくり事業団</v>
      </c>
      <c r="CR37" s="423"/>
      <c r="CS37" s="423"/>
      <c r="CT37" s="423"/>
      <c r="CU37" s="423"/>
      <c r="CV37" s="423"/>
      <c r="CW37" s="423"/>
      <c r="CX37" s="423"/>
      <c r="CY37" s="423"/>
      <c r="CZ37" s="423"/>
      <c r="DA37" s="423"/>
      <c r="DB37" s="423"/>
      <c r="DC37" s="423"/>
      <c r="DD37" s="423"/>
      <c r="DE37" s="423"/>
      <c r="DF37" s="210"/>
      <c r="DG37" s="425" t="str">
        <f>
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
IF(E38="","",C37+1)</f>
        <v/>
      </c>
      <c r="D38" s="424"/>
      <c r="E38" s="423" t="str">
        <f>
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
11</v>
      </c>
      <c r="BX38" s="424"/>
      <c r="BY38" s="423" t="str">
        <f>
IF('各会計、関係団体の財政状況及び健全化判断比率'!B72="","",'各会計、関係団体の財政状況及び健全化判断比率'!B72)</f>
        <v>
東京都十一市競輪事業組合</v>
      </c>
      <c r="BZ38" s="423"/>
      <c r="CA38" s="423"/>
      <c r="CB38" s="423"/>
      <c r="CC38" s="423"/>
      <c r="CD38" s="423"/>
      <c r="CE38" s="423"/>
      <c r="CF38" s="423"/>
      <c r="CG38" s="423"/>
      <c r="CH38" s="423"/>
      <c r="CI38" s="423"/>
      <c r="CJ38" s="423"/>
      <c r="CK38" s="423"/>
      <c r="CL38" s="423"/>
      <c r="CM38" s="423"/>
      <c r="CN38" s="213"/>
      <c r="CO38" s="424">
        <f t="shared" si="3"/>
        <v>
19</v>
      </c>
      <c r="CP38" s="424"/>
      <c r="CQ38" s="423" t="str">
        <f>
IF('各会計、関係団体の財政状況及び健全化判断比率'!BS11="","",'各会計、関係団体の財政状況及び健全化判断比率'!BS11)</f>
        <v>
武蔵野生涯学習振興事業団</v>
      </c>
      <c r="CR38" s="423"/>
      <c r="CS38" s="423"/>
      <c r="CT38" s="423"/>
      <c r="CU38" s="423"/>
      <c r="CV38" s="423"/>
      <c r="CW38" s="423"/>
      <c r="CX38" s="423"/>
      <c r="CY38" s="423"/>
      <c r="CZ38" s="423"/>
      <c r="DA38" s="423"/>
      <c r="DB38" s="423"/>
      <c r="DC38" s="423"/>
      <c r="DD38" s="423"/>
      <c r="DE38" s="423"/>
      <c r="DF38" s="210"/>
      <c r="DG38" s="425" t="str">
        <f>
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
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
12</v>
      </c>
      <c r="BX39" s="424"/>
      <c r="BY39" s="423" t="str">
        <f>
IF('各会計、関係団体の財政状況及び健全化判断比率'!B73="","",'各会計、関係団体の財政状況及び健全化判断比率'!B73)</f>
        <v>
東京都六市競艇事業組合</v>
      </c>
      <c r="BZ39" s="423"/>
      <c r="CA39" s="423"/>
      <c r="CB39" s="423"/>
      <c r="CC39" s="423"/>
      <c r="CD39" s="423"/>
      <c r="CE39" s="423"/>
      <c r="CF39" s="423"/>
      <c r="CG39" s="423"/>
      <c r="CH39" s="423"/>
      <c r="CI39" s="423"/>
      <c r="CJ39" s="423"/>
      <c r="CK39" s="423"/>
      <c r="CL39" s="423"/>
      <c r="CM39" s="423"/>
      <c r="CN39" s="213"/>
      <c r="CO39" s="424">
        <f t="shared" si="3"/>
        <v>
20</v>
      </c>
      <c r="CP39" s="424"/>
      <c r="CQ39" s="423" t="str">
        <f>
IF('各会計、関係団体の財政状況及び健全化判断比率'!BS12="","",'各会計、関係団体の財政状況及び健全化判断比率'!BS12)</f>
        <v>
武蔵野交流センター</v>
      </c>
      <c r="CR39" s="423"/>
      <c r="CS39" s="423"/>
      <c r="CT39" s="423"/>
      <c r="CU39" s="423"/>
      <c r="CV39" s="423"/>
      <c r="CW39" s="423"/>
      <c r="CX39" s="423"/>
      <c r="CY39" s="423"/>
      <c r="CZ39" s="423"/>
      <c r="DA39" s="423"/>
      <c r="DB39" s="423"/>
      <c r="DC39" s="423"/>
      <c r="DD39" s="423"/>
      <c r="DE39" s="423"/>
      <c r="DF39" s="210"/>
      <c r="DG39" s="425" t="str">
        <f>
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
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
13</v>
      </c>
      <c r="BX40" s="424"/>
      <c r="BY40" s="423" t="str">
        <f>
IF('各会計、関係団体の財政状況及び健全化判断比率'!B74="","",'各会計、関係団体の財政状況及び健全化判断比率'!B74)</f>
        <v>
東京都後期高齢者医療広域連合（一般会計）</v>
      </c>
      <c r="BZ40" s="423"/>
      <c r="CA40" s="423"/>
      <c r="CB40" s="423"/>
      <c r="CC40" s="423"/>
      <c r="CD40" s="423"/>
      <c r="CE40" s="423"/>
      <c r="CF40" s="423"/>
      <c r="CG40" s="423"/>
      <c r="CH40" s="423"/>
      <c r="CI40" s="423"/>
      <c r="CJ40" s="423"/>
      <c r="CK40" s="423"/>
      <c r="CL40" s="423"/>
      <c r="CM40" s="423"/>
      <c r="CN40" s="213"/>
      <c r="CO40" s="424">
        <f t="shared" si="3"/>
        <v>
21</v>
      </c>
      <c r="CP40" s="424"/>
      <c r="CQ40" s="423" t="str">
        <f>
IF('各会計、関係団体の財政状況及び健全化判断比率'!BS13="","",'各会計、関係団体の財政状況及び健全化判断比率'!BS13)</f>
        <v>
武蔵野市土地開発公社</v>
      </c>
      <c r="CR40" s="423"/>
      <c r="CS40" s="423"/>
      <c r="CT40" s="423"/>
      <c r="CU40" s="423"/>
      <c r="CV40" s="423"/>
      <c r="CW40" s="423"/>
      <c r="CX40" s="423"/>
      <c r="CY40" s="423"/>
      <c r="CZ40" s="423"/>
      <c r="DA40" s="423"/>
      <c r="DB40" s="423"/>
      <c r="DC40" s="423"/>
      <c r="DD40" s="423"/>
      <c r="DE40" s="423"/>
      <c r="DF40" s="210"/>
      <c r="DG40" s="425" t="str">
        <f>
IF('各会計、関係団体の財政状況及び健全化判断比率'!BR13="","",'各会計、関係団体の財政状況及び健全化判断比率'!BR13)</f>
        <v>
○</v>
      </c>
      <c r="DH40" s="425"/>
      <c r="DI40" s="217"/>
      <c r="DJ40" s="185"/>
      <c r="DK40" s="185"/>
      <c r="DL40" s="185"/>
      <c r="DM40" s="185"/>
      <c r="DN40" s="185"/>
      <c r="DO40" s="185"/>
    </row>
    <row r="41" spans="1:119" ht="32.25" customHeight="1" x14ac:dyDescent="0.2">
      <c r="A41" s="186"/>
      <c r="B41" s="212"/>
      <c r="C41" s="424" t="str">
        <f t="shared" si="5"/>
        <v/>
      </c>
      <c r="D41" s="424"/>
      <c r="E41" s="423" t="str">
        <f>
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
14</v>
      </c>
      <c r="BX41" s="424"/>
      <c r="BY41" s="423" t="str">
        <f>
IF('各会計、関係団体の財政状況及び健全化判断比率'!B75="","",'各会計、関係団体の財政状況及び健全化判断比率'!B75)</f>
        <v>
東京都後期高齢者医療広域連合（後期高齢者医療特別会計）</v>
      </c>
      <c r="BZ41" s="423"/>
      <c r="CA41" s="423"/>
      <c r="CB41" s="423"/>
      <c r="CC41" s="423"/>
      <c r="CD41" s="423"/>
      <c r="CE41" s="423"/>
      <c r="CF41" s="423"/>
      <c r="CG41" s="423"/>
      <c r="CH41" s="423"/>
      <c r="CI41" s="423"/>
      <c r="CJ41" s="423"/>
      <c r="CK41" s="423"/>
      <c r="CL41" s="423"/>
      <c r="CM41" s="423"/>
      <c r="CN41" s="213"/>
      <c r="CO41" s="424">
        <f t="shared" si="3"/>
        <v>
22</v>
      </c>
      <c r="CP41" s="424"/>
      <c r="CQ41" s="423" t="str">
        <f>
IF('各会計、関係団体の財政状況及び健全化判断比率'!BS14="","",'各会計、関係団体の財政状況及び健全化判断比率'!BS14)</f>
        <v>
武蔵野市国際交流協会</v>
      </c>
      <c r="CR41" s="423"/>
      <c r="CS41" s="423"/>
      <c r="CT41" s="423"/>
      <c r="CU41" s="423"/>
      <c r="CV41" s="423"/>
      <c r="CW41" s="423"/>
      <c r="CX41" s="423"/>
      <c r="CY41" s="423"/>
      <c r="CZ41" s="423"/>
      <c r="DA41" s="423"/>
      <c r="DB41" s="423"/>
      <c r="DC41" s="423"/>
      <c r="DD41" s="423"/>
      <c r="DE41" s="423"/>
      <c r="DF41" s="210"/>
      <c r="DG41" s="425" t="str">
        <f>
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
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
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
23</v>
      </c>
      <c r="CP42" s="424"/>
      <c r="CQ42" s="423" t="str">
        <f>
IF('各会計、関係団体の財政状況及び健全化判断比率'!BS15="","",'各会計、関係団体の財政状況及び健全化判断比率'!BS15)</f>
        <v>
武蔵野市子ども協会</v>
      </c>
      <c r="CR42" s="423"/>
      <c r="CS42" s="423"/>
      <c r="CT42" s="423"/>
      <c r="CU42" s="423"/>
      <c r="CV42" s="423"/>
      <c r="CW42" s="423"/>
      <c r="CX42" s="423"/>
      <c r="CY42" s="423"/>
      <c r="CZ42" s="423"/>
      <c r="DA42" s="423"/>
      <c r="DB42" s="423"/>
      <c r="DC42" s="423"/>
      <c r="DD42" s="423"/>
      <c r="DE42" s="423"/>
      <c r="DF42" s="210"/>
      <c r="DG42" s="425" t="str">
        <f>
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
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
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
24</v>
      </c>
      <c r="CP43" s="424"/>
      <c r="CQ43" s="423" t="str">
        <f>
IF('各会計、関係団体の財政状況及び健全化判断比率'!BS16="","",'各会計、関係団体の財政状況及び健全化判断比率'!BS16)</f>
        <v>
武蔵野市給食・食育振興財団</v>
      </c>
      <c r="CR43" s="423"/>
      <c r="CS43" s="423"/>
      <c r="CT43" s="423"/>
      <c r="CU43" s="423"/>
      <c r="CV43" s="423"/>
      <c r="CW43" s="423"/>
      <c r="CX43" s="423"/>
      <c r="CY43" s="423"/>
      <c r="CZ43" s="423"/>
      <c r="DA43" s="423"/>
      <c r="DB43" s="423"/>
      <c r="DC43" s="423"/>
      <c r="DD43" s="423"/>
      <c r="DE43" s="423"/>
      <c r="DF43" s="210"/>
      <c r="DG43" s="425" t="str">
        <f>
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207</v>
      </c>
      <c r="C46" s="185"/>
      <c r="D46" s="185"/>
      <c r="E46" s="185" t="s">
        <v>
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211</v>
      </c>
    </row>
    <row r="50" spans="5:5" x14ac:dyDescent="0.2">
      <c r="E50" s="187" t="s">
        <v>
212</v>
      </c>
    </row>
    <row r="51" spans="5:5" x14ac:dyDescent="0.2">
      <c r="E51" s="187" t="s">
        <v>
213</v>
      </c>
    </row>
    <row r="52" spans="5:5" x14ac:dyDescent="0.2">
      <c r="E52" s="187" t="s">
        <v>
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FvzsSg0FjZAAm9dAee8za8Q/9wOL7+l2fZYkf+VTE7QMeAa0hCVbNGE2lL04dMKYYLFXuf1hg2gRBx0jK+mKQg==" saltValue="VyFNQ6UEIr++CGbUXfQk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550</v>
      </c>
      <c r="G33" s="29" t="s">
        <v>
551</v>
      </c>
      <c r="H33" s="29" t="s">
        <v>
552</v>
      </c>
      <c r="I33" s="29" t="s">
        <v>
553</v>
      </c>
      <c r="J33" s="30" t="s">
        <v>
554</v>
      </c>
      <c r="K33" s="22"/>
      <c r="L33" s="22"/>
      <c r="M33" s="22"/>
      <c r="N33" s="22"/>
      <c r="O33" s="22"/>
      <c r="P33" s="22"/>
    </row>
    <row r="34" spans="1:16" ht="39" customHeight="1" x14ac:dyDescent="0.2">
      <c r="A34" s="22"/>
      <c r="B34" s="31"/>
      <c r="C34" s="1245" t="s">
        <v>
558</v>
      </c>
      <c r="D34" s="1245"/>
      <c r="E34" s="1246"/>
      <c r="F34" s="32">
        <v>
5.71</v>
      </c>
      <c r="G34" s="33">
        <v>
7.29</v>
      </c>
      <c r="H34" s="33">
        <v>
5.5</v>
      </c>
      <c r="I34" s="33">
        <v>
6.88</v>
      </c>
      <c r="J34" s="34">
        <v>
6.63</v>
      </c>
      <c r="K34" s="22"/>
      <c r="L34" s="22"/>
      <c r="M34" s="22"/>
      <c r="N34" s="22"/>
      <c r="O34" s="22"/>
      <c r="P34" s="22"/>
    </row>
    <row r="35" spans="1:16" ht="39" customHeight="1" x14ac:dyDescent="0.2">
      <c r="A35" s="22"/>
      <c r="B35" s="35"/>
      <c r="C35" s="1239" t="s">
        <v>
559</v>
      </c>
      <c r="D35" s="1240"/>
      <c r="E35" s="1241"/>
      <c r="F35" s="36">
        <v>
3.59</v>
      </c>
      <c r="G35" s="37">
        <v>
3.66</v>
      </c>
      <c r="H35" s="37">
        <v>
3.64</v>
      </c>
      <c r="I35" s="37">
        <v>
4.09</v>
      </c>
      <c r="J35" s="38">
        <v>
3.99</v>
      </c>
      <c r="K35" s="22"/>
      <c r="L35" s="22"/>
      <c r="M35" s="22"/>
      <c r="N35" s="22"/>
      <c r="O35" s="22"/>
      <c r="P35" s="22"/>
    </row>
    <row r="36" spans="1:16" ht="39" customHeight="1" x14ac:dyDescent="0.2">
      <c r="A36" s="22"/>
      <c r="B36" s="35"/>
      <c r="C36" s="1239" t="s">
        <v>
560</v>
      </c>
      <c r="D36" s="1240"/>
      <c r="E36" s="1241"/>
      <c r="F36" s="36">
        <v>
0.89</v>
      </c>
      <c r="G36" s="37">
        <v>
0.61</v>
      </c>
      <c r="H36" s="37">
        <v>
0.46</v>
      </c>
      <c r="I36" s="37">
        <v>
0.87</v>
      </c>
      <c r="J36" s="38">
        <v>
0.88</v>
      </c>
      <c r="K36" s="22"/>
      <c r="L36" s="22"/>
      <c r="M36" s="22"/>
      <c r="N36" s="22"/>
      <c r="O36" s="22"/>
      <c r="P36" s="22"/>
    </row>
    <row r="37" spans="1:16" ht="39" customHeight="1" x14ac:dyDescent="0.2">
      <c r="A37" s="22"/>
      <c r="B37" s="35"/>
      <c r="C37" s="1239" t="s">
        <v>
561</v>
      </c>
      <c r="D37" s="1240"/>
      <c r="E37" s="1241"/>
      <c r="F37" s="36">
        <v>
0.38</v>
      </c>
      <c r="G37" s="37">
        <v>
0.4</v>
      </c>
      <c r="H37" s="37">
        <v>
0.38</v>
      </c>
      <c r="I37" s="37">
        <v>
0.53</v>
      </c>
      <c r="J37" s="38">
        <v>
0.27</v>
      </c>
      <c r="K37" s="22"/>
      <c r="L37" s="22"/>
      <c r="M37" s="22"/>
      <c r="N37" s="22"/>
      <c r="O37" s="22"/>
      <c r="P37" s="22"/>
    </row>
    <row r="38" spans="1:16" ht="39" customHeight="1" x14ac:dyDescent="0.2">
      <c r="A38" s="22"/>
      <c r="B38" s="35"/>
      <c r="C38" s="1239" t="s">
        <v>
562</v>
      </c>
      <c r="D38" s="1240"/>
      <c r="E38" s="1241"/>
      <c r="F38" s="36">
        <v>
0.43</v>
      </c>
      <c r="G38" s="37">
        <v>
0.18</v>
      </c>
      <c r="H38" s="37">
        <v>
0.02</v>
      </c>
      <c r="I38" s="37">
        <v>
0.01</v>
      </c>
      <c r="J38" s="38">
        <v>
0.12</v>
      </c>
      <c r="K38" s="22"/>
      <c r="L38" s="22"/>
      <c r="M38" s="22"/>
      <c r="N38" s="22"/>
      <c r="O38" s="22"/>
      <c r="P38" s="22"/>
    </row>
    <row r="39" spans="1:16" ht="39" customHeight="1" x14ac:dyDescent="0.2">
      <c r="A39" s="22"/>
      <c r="B39" s="35"/>
      <c r="C39" s="1239" t="s">
        <v>
563</v>
      </c>
      <c r="D39" s="1240"/>
      <c r="E39" s="1241"/>
      <c r="F39" s="36">
        <v>
0.03</v>
      </c>
      <c r="G39" s="37">
        <v>
0.02</v>
      </c>
      <c r="H39" s="37">
        <v>
0.23</v>
      </c>
      <c r="I39" s="37">
        <v>
0.01</v>
      </c>
      <c r="J39" s="38">
        <v>
0.02</v>
      </c>
      <c r="K39" s="22"/>
      <c r="L39" s="22"/>
      <c r="M39" s="22"/>
      <c r="N39" s="22"/>
      <c r="O39" s="22"/>
      <c r="P39" s="22"/>
    </row>
    <row r="40" spans="1:16" ht="39" customHeight="1" x14ac:dyDescent="0.2">
      <c r="A40" s="22"/>
      <c r="B40" s="35"/>
      <c r="C40" s="1239"/>
      <c r="D40" s="1240"/>
      <c r="E40" s="1241"/>
      <c r="F40" s="36"/>
      <c r="G40" s="37"/>
      <c r="H40" s="37"/>
      <c r="I40" s="37"/>
      <c r="J40" s="38"/>
      <c r="K40" s="22"/>
      <c r="L40" s="22"/>
      <c r="M40" s="22"/>
      <c r="N40" s="22"/>
      <c r="O40" s="22"/>
      <c r="P40" s="22"/>
    </row>
    <row r="41" spans="1:16" ht="39" customHeight="1" x14ac:dyDescent="0.2">
      <c r="A41" s="22"/>
      <c r="B41" s="35"/>
      <c r="C41" s="1239"/>
      <c r="D41" s="1240"/>
      <c r="E41" s="1241"/>
      <c r="F41" s="36"/>
      <c r="G41" s="37"/>
      <c r="H41" s="37"/>
      <c r="I41" s="37"/>
      <c r="J41" s="38"/>
      <c r="K41" s="22"/>
      <c r="L41" s="22"/>
      <c r="M41" s="22"/>
      <c r="N41" s="22"/>
      <c r="O41" s="22"/>
      <c r="P41" s="22"/>
    </row>
    <row r="42" spans="1:16" ht="39" customHeight="1" x14ac:dyDescent="0.2">
      <c r="A42" s="22"/>
      <c r="B42" s="39"/>
      <c r="C42" s="1239" t="s">
        <v>
564</v>
      </c>
      <c r="D42" s="1240"/>
      <c r="E42" s="1241"/>
      <c r="F42" s="36" t="s">
        <v>
508</v>
      </c>
      <c r="G42" s="37" t="s">
        <v>
508</v>
      </c>
      <c r="H42" s="37" t="s">
        <v>
508</v>
      </c>
      <c r="I42" s="37" t="s">
        <v>
508</v>
      </c>
      <c r="J42" s="38" t="s">
        <v>
508</v>
      </c>
      <c r="K42" s="22"/>
      <c r="L42" s="22"/>
      <c r="M42" s="22"/>
      <c r="N42" s="22"/>
      <c r="O42" s="22"/>
      <c r="P42" s="22"/>
    </row>
    <row r="43" spans="1:16" ht="39" customHeight="1" thickBot="1" x14ac:dyDescent="0.25">
      <c r="A43" s="22"/>
      <c r="B43" s="40"/>
      <c r="C43" s="1242" t="s">
        <v>
565</v>
      </c>
      <c r="D43" s="1243"/>
      <c r="E43" s="1244"/>
      <c r="F43" s="41" t="s">
        <v>
508</v>
      </c>
      <c r="G43" s="42" t="s">
        <v>
508</v>
      </c>
      <c r="H43" s="42" t="s">
        <v>
508</v>
      </c>
      <c r="I43" s="42" t="s">
        <v>
508</v>
      </c>
      <c r="J43" s="43" t="s">
        <v>
508</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I10Sgqoy4oyfPwf2+HOBeNfJOgek4XobnWdYRhsLCjGj9gy6a4HsoCHxEFJ9al0as/+E80j/83lNLUa0tnaTw==" saltValue="9C/VvhlAWnhA76JSt6Jn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550</v>
      </c>
      <c r="L44" s="56" t="s">
        <v>
551</v>
      </c>
      <c r="M44" s="56" t="s">
        <v>
552</v>
      </c>
      <c r="N44" s="56" t="s">
        <v>
553</v>
      </c>
      <c r="O44" s="57" t="s">
        <v>
554</v>
      </c>
      <c r="P44" s="48"/>
      <c r="Q44" s="48"/>
      <c r="R44" s="48"/>
      <c r="S44" s="48"/>
      <c r="T44" s="48"/>
      <c r="U44" s="48"/>
    </row>
    <row r="45" spans="1:21" ht="30.75" customHeight="1" x14ac:dyDescent="0.2">
      <c r="A45" s="48"/>
      <c r="B45" s="1265" t="s">
        <v>
10</v>
      </c>
      <c r="C45" s="1266"/>
      <c r="D45" s="58"/>
      <c r="E45" s="1271" t="s">
        <v>
11</v>
      </c>
      <c r="F45" s="1271"/>
      <c r="G45" s="1271"/>
      <c r="H45" s="1271"/>
      <c r="I45" s="1271"/>
      <c r="J45" s="1272"/>
      <c r="K45" s="59">
        <v>
2450</v>
      </c>
      <c r="L45" s="60">
        <v>
1924</v>
      </c>
      <c r="M45" s="60">
        <v>
1897</v>
      </c>
      <c r="N45" s="60">
        <v>
1856</v>
      </c>
      <c r="O45" s="61">
        <v>
1844</v>
      </c>
      <c r="P45" s="48"/>
      <c r="Q45" s="48"/>
      <c r="R45" s="48"/>
      <c r="S45" s="48"/>
      <c r="T45" s="48"/>
      <c r="U45" s="48"/>
    </row>
    <row r="46" spans="1:21" ht="30.75" customHeight="1" x14ac:dyDescent="0.2">
      <c r="A46" s="48"/>
      <c r="B46" s="1267"/>
      <c r="C46" s="1268"/>
      <c r="D46" s="62"/>
      <c r="E46" s="1249" t="s">
        <v>
12</v>
      </c>
      <c r="F46" s="1249"/>
      <c r="G46" s="1249"/>
      <c r="H46" s="1249"/>
      <c r="I46" s="1249"/>
      <c r="J46" s="1250"/>
      <c r="K46" s="63" t="s">
        <v>
508</v>
      </c>
      <c r="L46" s="64" t="s">
        <v>
508</v>
      </c>
      <c r="M46" s="64" t="s">
        <v>
508</v>
      </c>
      <c r="N46" s="64" t="s">
        <v>
508</v>
      </c>
      <c r="O46" s="65" t="s">
        <v>
508</v>
      </c>
      <c r="P46" s="48"/>
      <c r="Q46" s="48"/>
      <c r="R46" s="48"/>
      <c r="S46" s="48"/>
      <c r="T46" s="48"/>
      <c r="U46" s="48"/>
    </row>
    <row r="47" spans="1:21" ht="30.75" customHeight="1" x14ac:dyDescent="0.2">
      <c r="A47" s="48"/>
      <c r="B47" s="1267"/>
      <c r="C47" s="1268"/>
      <c r="D47" s="62"/>
      <c r="E47" s="1249" t="s">
        <v>
13</v>
      </c>
      <c r="F47" s="1249"/>
      <c r="G47" s="1249"/>
      <c r="H47" s="1249"/>
      <c r="I47" s="1249"/>
      <c r="J47" s="1250"/>
      <c r="K47" s="63" t="s">
        <v>
508</v>
      </c>
      <c r="L47" s="64" t="s">
        <v>
508</v>
      </c>
      <c r="M47" s="64" t="s">
        <v>
508</v>
      </c>
      <c r="N47" s="64" t="s">
        <v>
508</v>
      </c>
      <c r="O47" s="65" t="s">
        <v>
508</v>
      </c>
      <c r="P47" s="48"/>
      <c r="Q47" s="48"/>
      <c r="R47" s="48"/>
      <c r="S47" s="48"/>
      <c r="T47" s="48"/>
      <c r="U47" s="48"/>
    </row>
    <row r="48" spans="1:21" ht="30.75" customHeight="1" x14ac:dyDescent="0.2">
      <c r="A48" s="48"/>
      <c r="B48" s="1267"/>
      <c r="C48" s="1268"/>
      <c r="D48" s="62"/>
      <c r="E48" s="1249" t="s">
        <v>
14</v>
      </c>
      <c r="F48" s="1249"/>
      <c r="G48" s="1249"/>
      <c r="H48" s="1249"/>
      <c r="I48" s="1249"/>
      <c r="J48" s="1250"/>
      <c r="K48" s="63">
        <v>
211</v>
      </c>
      <c r="L48" s="64">
        <v>
219</v>
      </c>
      <c r="M48" s="64">
        <v>
237</v>
      </c>
      <c r="N48" s="64">
        <v>
241</v>
      </c>
      <c r="O48" s="65">
        <v>
265</v>
      </c>
      <c r="P48" s="48"/>
      <c r="Q48" s="48"/>
      <c r="R48" s="48"/>
      <c r="S48" s="48"/>
      <c r="T48" s="48"/>
      <c r="U48" s="48"/>
    </row>
    <row r="49" spans="1:21" ht="30.75" customHeight="1" x14ac:dyDescent="0.2">
      <c r="A49" s="48"/>
      <c r="B49" s="1267"/>
      <c r="C49" s="1268"/>
      <c r="D49" s="62"/>
      <c r="E49" s="1249" t="s">
        <v>
15</v>
      </c>
      <c r="F49" s="1249"/>
      <c r="G49" s="1249"/>
      <c r="H49" s="1249"/>
      <c r="I49" s="1249"/>
      <c r="J49" s="1250"/>
      <c r="K49" s="63">
        <v>
77</v>
      </c>
      <c r="L49" s="64">
        <v>
75</v>
      </c>
      <c r="M49" s="64">
        <v>
71</v>
      </c>
      <c r="N49" s="64">
        <v>
65</v>
      </c>
      <c r="O49" s="65">
        <v>
55</v>
      </c>
      <c r="P49" s="48"/>
      <c r="Q49" s="48"/>
      <c r="R49" s="48"/>
      <c r="S49" s="48"/>
      <c r="T49" s="48"/>
      <c r="U49" s="48"/>
    </row>
    <row r="50" spans="1:21" ht="30.75" customHeight="1" x14ac:dyDescent="0.2">
      <c r="A50" s="48"/>
      <c r="B50" s="1267"/>
      <c r="C50" s="1268"/>
      <c r="D50" s="62"/>
      <c r="E50" s="1249" t="s">
        <v>
16</v>
      </c>
      <c r="F50" s="1249"/>
      <c r="G50" s="1249"/>
      <c r="H50" s="1249"/>
      <c r="I50" s="1249"/>
      <c r="J50" s="1250"/>
      <c r="K50" s="63">
        <v>
738</v>
      </c>
      <c r="L50" s="64">
        <v>
1484</v>
      </c>
      <c r="M50" s="64">
        <v>
562</v>
      </c>
      <c r="N50" s="64">
        <v>
1013</v>
      </c>
      <c r="O50" s="65">
        <v>
2118</v>
      </c>
      <c r="P50" s="48"/>
      <c r="Q50" s="48"/>
      <c r="R50" s="48"/>
      <c r="S50" s="48"/>
      <c r="T50" s="48"/>
      <c r="U50" s="48"/>
    </row>
    <row r="51" spans="1:21" ht="30.75" customHeight="1" x14ac:dyDescent="0.2">
      <c r="A51" s="48"/>
      <c r="B51" s="1269"/>
      <c r="C51" s="1270"/>
      <c r="D51" s="66"/>
      <c r="E51" s="1249" t="s">
        <v>
17</v>
      </c>
      <c r="F51" s="1249"/>
      <c r="G51" s="1249"/>
      <c r="H51" s="1249"/>
      <c r="I51" s="1249"/>
      <c r="J51" s="1250"/>
      <c r="K51" s="63" t="s">
        <v>
508</v>
      </c>
      <c r="L51" s="64" t="s">
        <v>
508</v>
      </c>
      <c r="M51" s="64" t="s">
        <v>
508</v>
      </c>
      <c r="N51" s="64" t="s">
        <v>
508</v>
      </c>
      <c r="O51" s="65" t="s">
        <v>
508</v>
      </c>
      <c r="P51" s="48"/>
      <c r="Q51" s="48"/>
      <c r="R51" s="48"/>
      <c r="S51" s="48"/>
      <c r="T51" s="48"/>
      <c r="U51" s="48"/>
    </row>
    <row r="52" spans="1:21" ht="30.75" customHeight="1" x14ac:dyDescent="0.2">
      <c r="A52" s="48"/>
      <c r="B52" s="1247" t="s">
        <v>
18</v>
      </c>
      <c r="C52" s="1248"/>
      <c r="D52" s="66"/>
      <c r="E52" s="1249" t="s">
        <v>
19</v>
      </c>
      <c r="F52" s="1249"/>
      <c r="G52" s="1249"/>
      <c r="H52" s="1249"/>
      <c r="I52" s="1249"/>
      <c r="J52" s="1250"/>
      <c r="K52" s="63">
        <v>
4030</v>
      </c>
      <c r="L52" s="64">
        <v>
3832</v>
      </c>
      <c r="M52" s="64">
        <v>
3277</v>
      </c>
      <c r="N52" s="64">
        <v>
3458</v>
      </c>
      <c r="O52" s="65">
        <v>
4066</v>
      </c>
      <c r="P52" s="48"/>
      <c r="Q52" s="48"/>
      <c r="R52" s="48"/>
      <c r="S52" s="48"/>
      <c r="T52" s="48"/>
      <c r="U52" s="48"/>
    </row>
    <row r="53" spans="1:21" ht="30.75" customHeight="1" thickBot="1" x14ac:dyDescent="0.25">
      <c r="A53" s="48"/>
      <c r="B53" s="1251" t="s">
        <v>
20</v>
      </c>
      <c r="C53" s="1252"/>
      <c r="D53" s="67"/>
      <c r="E53" s="1253" t="s">
        <v>
21</v>
      </c>
      <c r="F53" s="1253"/>
      <c r="G53" s="1253"/>
      <c r="H53" s="1253"/>
      <c r="I53" s="1253"/>
      <c r="J53" s="1254"/>
      <c r="K53" s="68">
        <v>
-554</v>
      </c>
      <c r="L53" s="69">
        <v>
-130</v>
      </c>
      <c r="M53" s="69">
        <v>
-510</v>
      </c>
      <c r="N53" s="69">
        <v>
-283</v>
      </c>
      <c r="O53" s="70">
        <v>
216</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566</v>
      </c>
      <c r="L56" s="80" t="s">
        <v>
567</v>
      </c>
      <c r="M56" s="80" t="s">
        <v>
568</v>
      </c>
      <c r="N56" s="80" t="s">
        <v>
569</v>
      </c>
      <c r="O56" s="81" t="s">
        <v>
570</v>
      </c>
      <c r="P56" s="48"/>
      <c r="Q56" s="48"/>
      <c r="R56" s="48"/>
      <c r="S56" s="48"/>
      <c r="T56" s="48"/>
      <c r="U56" s="48"/>
    </row>
    <row r="57" spans="1:21" ht="31.5" customHeight="1" x14ac:dyDescent="0.2">
      <c r="B57" s="1255" t="s">
        <v>
24</v>
      </c>
      <c r="C57" s="1256"/>
      <c r="D57" s="1259" t="s">
        <v>
25</v>
      </c>
      <c r="E57" s="1260"/>
      <c r="F57" s="1260"/>
      <c r="G57" s="1260"/>
      <c r="H57" s="1260"/>
      <c r="I57" s="1260"/>
      <c r="J57" s="1261"/>
      <c r="K57" s="82" t="s">
        <v>
592</v>
      </c>
      <c r="L57" s="83" t="s">
        <v>
592</v>
      </c>
      <c r="M57" s="83" t="s">
        <v>
592</v>
      </c>
      <c r="N57" s="83" t="s">
        <v>
592</v>
      </c>
      <c r="O57" s="84" t="s">
        <v>
592</v>
      </c>
    </row>
    <row r="58" spans="1:21" ht="31.5" customHeight="1" thickBot="1" x14ac:dyDescent="0.25">
      <c r="B58" s="1257"/>
      <c r="C58" s="1258"/>
      <c r="D58" s="1262" t="s">
        <v>
26</v>
      </c>
      <c r="E58" s="1263"/>
      <c r="F58" s="1263"/>
      <c r="G58" s="1263"/>
      <c r="H58" s="1263"/>
      <c r="I58" s="1263"/>
      <c r="J58" s="1264"/>
      <c r="K58" s="85" t="s">
        <v>
592</v>
      </c>
      <c r="L58" s="86" t="s">
        <v>
592</v>
      </c>
      <c r="M58" s="86" t="s">
        <v>
592</v>
      </c>
      <c r="N58" s="86" t="s">
        <v>
592</v>
      </c>
      <c r="O58" s="87" t="s">
        <v>
592</v>
      </c>
    </row>
    <row r="59" spans="1:21" ht="24" customHeight="1" x14ac:dyDescent="0.2">
      <c r="B59" s="88"/>
      <c r="C59" s="88"/>
      <c r="D59" s="89" t="s">
        <v>
27</v>
      </c>
      <c r="E59" s="90"/>
      <c r="F59" s="90"/>
      <c r="G59" s="90"/>
      <c r="H59" s="90"/>
      <c r="I59" s="90"/>
      <c r="J59" s="90"/>
      <c r="K59" s="90"/>
      <c r="L59" s="90"/>
      <c r="M59" s="90"/>
      <c r="N59" s="90"/>
      <c r="O59" s="90"/>
    </row>
    <row r="60" spans="1:21" ht="24" customHeight="1" x14ac:dyDescent="0.2">
      <c r="B60" s="91"/>
      <c r="C60" s="91"/>
      <c r="D60" s="89" t="s">
        <v>
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m6IkZ+FVGCLVxEAl5RvVdWfvPBUwrvl0FHTPnFyLDAX1lOaRm8I53aKUlAjZ05mh4eOyNl9Ff8KJKy1xZiFsw==" saltValue="Y9p8jU/ScDebGSi17x6f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8</v>
      </c>
    </row>
    <row r="40" spans="2:13" ht="27.75" customHeight="1" thickBot="1" x14ac:dyDescent="0.25">
      <c r="B40" s="94" t="s">
        <v>
9</v>
      </c>
      <c r="C40" s="95"/>
      <c r="D40" s="95"/>
      <c r="E40" s="96"/>
      <c r="F40" s="96"/>
      <c r="G40" s="96"/>
      <c r="H40" s="97" t="s">
        <v>
2</v>
      </c>
      <c r="I40" s="98" t="s">
        <v>
550</v>
      </c>
      <c r="J40" s="99" t="s">
        <v>
551</v>
      </c>
      <c r="K40" s="99" t="s">
        <v>
552</v>
      </c>
      <c r="L40" s="99" t="s">
        <v>
553</v>
      </c>
      <c r="M40" s="100" t="s">
        <v>
554</v>
      </c>
    </row>
    <row r="41" spans="2:13" ht="27.75" customHeight="1" x14ac:dyDescent="0.2">
      <c r="B41" s="1285" t="s">
        <v>
29</v>
      </c>
      <c r="C41" s="1286"/>
      <c r="D41" s="101"/>
      <c r="E41" s="1287" t="s">
        <v>
30</v>
      </c>
      <c r="F41" s="1287"/>
      <c r="G41" s="1287"/>
      <c r="H41" s="1288"/>
      <c r="I41" s="102">
        <v>
18180</v>
      </c>
      <c r="J41" s="103">
        <v>
17235</v>
      </c>
      <c r="K41" s="103">
        <v>
17245</v>
      </c>
      <c r="L41" s="103">
        <v>
15900</v>
      </c>
      <c r="M41" s="104">
        <v>
14285</v>
      </c>
    </row>
    <row r="42" spans="2:13" ht="27.75" customHeight="1" x14ac:dyDescent="0.2">
      <c r="B42" s="1275"/>
      <c r="C42" s="1276"/>
      <c r="D42" s="105"/>
      <c r="E42" s="1279" t="s">
        <v>
31</v>
      </c>
      <c r="F42" s="1279"/>
      <c r="G42" s="1279"/>
      <c r="H42" s="1280"/>
      <c r="I42" s="106">
        <v>
11018</v>
      </c>
      <c r="J42" s="107">
        <v>
8960</v>
      </c>
      <c r="K42" s="107">
        <v>
8906</v>
      </c>
      <c r="L42" s="107">
        <v>
7844</v>
      </c>
      <c r="M42" s="108">
        <v>
6413</v>
      </c>
    </row>
    <row r="43" spans="2:13" ht="27.75" customHeight="1" x14ac:dyDescent="0.2">
      <c r="B43" s="1275"/>
      <c r="C43" s="1276"/>
      <c r="D43" s="105"/>
      <c r="E43" s="1279" t="s">
        <v>
32</v>
      </c>
      <c r="F43" s="1279"/>
      <c r="G43" s="1279"/>
      <c r="H43" s="1280"/>
      <c r="I43" s="106">
        <v>
5731</v>
      </c>
      <c r="J43" s="107">
        <v>
5817</v>
      </c>
      <c r="K43" s="107">
        <v>
6003</v>
      </c>
      <c r="L43" s="107">
        <v>
6028</v>
      </c>
      <c r="M43" s="108">
        <v>
6161</v>
      </c>
    </row>
    <row r="44" spans="2:13" ht="27.75" customHeight="1" x14ac:dyDescent="0.2">
      <c r="B44" s="1275"/>
      <c r="C44" s="1276"/>
      <c r="D44" s="105"/>
      <c r="E44" s="1279" t="s">
        <v>
33</v>
      </c>
      <c r="F44" s="1279"/>
      <c r="G44" s="1279"/>
      <c r="H44" s="1280"/>
      <c r="I44" s="106">
        <v>
368</v>
      </c>
      <c r="J44" s="107">
        <v>
285</v>
      </c>
      <c r="K44" s="107">
        <v>
202</v>
      </c>
      <c r="L44" s="107">
        <v>
141</v>
      </c>
      <c r="M44" s="108">
        <v>
83</v>
      </c>
    </row>
    <row r="45" spans="2:13" ht="27.75" customHeight="1" x14ac:dyDescent="0.2">
      <c r="B45" s="1275"/>
      <c r="C45" s="1276"/>
      <c r="D45" s="105"/>
      <c r="E45" s="1279" t="s">
        <v>
34</v>
      </c>
      <c r="F45" s="1279"/>
      <c r="G45" s="1279"/>
      <c r="H45" s="1280"/>
      <c r="I45" s="106">
        <v>
8036</v>
      </c>
      <c r="J45" s="107">
        <v>
7452</v>
      </c>
      <c r="K45" s="107">
        <v>
7369</v>
      </c>
      <c r="L45" s="107">
        <v>
7354</v>
      </c>
      <c r="M45" s="108">
        <v>
7015</v>
      </c>
    </row>
    <row r="46" spans="2:13" ht="27.75" customHeight="1" x14ac:dyDescent="0.2">
      <c r="B46" s="1275"/>
      <c r="C46" s="1276"/>
      <c r="D46" s="109"/>
      <c r="E46" s="1279" t="s">
        <v>
35</v>
      </c>
      <c r="F46" s="1279"/>
      <c r="G46" s="1279"/>
      <c r="H46" s="1280"/>
      <c r="I46" s="106" t="s">
        <v>
508</v>
      </c>
      <c r="J46" s="107" t="s">
        <v>
508</v>
      </c>
      <c r="K46" s="107" t="s">
        <v>
508</v>
      </c>
      <c r="L46" s="107">
        <v>
244</v>
      </c>
      <c r="M46" s="108" t="s">
        <v>
508</v>
      </c>
    </row>
    <row r="47" spans="2:13" ht="27.75" customHeight="1" x14ac:dyDescent="0.2">
      <c r="B47" s="1275"/>
      <c r="C47" s="1276"/>
      <c r="D47" s="110"/>
      <c r="E47" s="1289" t="s">
        <v>
36</v>
      </c>
      <c r="F47" s="1290"/>
      <c r="G47" s="1290"/>
      <c r="H47" s="1291"/>
      <c r="I47" s="106" t="s">
        <v>
508</v>
      </c>
      <c r="J47" s="107" t="s">
        <v>
508</v>
      </c>
      <c r="K47" s="107" t="s">
        <v>
508</v>
      </c>
      <c r="L47" s="107" t="s">
        <v>
508</v>
      </c>
      <c r="M47" s="108" t="s">
        <v>
508</v>
      </c>
    </row>
    <row r="48" spans="2:13" ht="27.75" customHeight="1" x14ac:dyDescent="0.2">
      <c r="B48" s="1275"/>
      <c r="C48" s="1276"/>
      <c r="D48" s="105"/>
      <c r="E48" s="1279" t="s">
        <v>
37</v>
      </c>
      <c r="F48" s="1279"/>
      <c r="G48" s="1279"/>
      <c r="H48" s="1280"/>
      <c r="I48" s="106" t="s">
        <v>
508</v>
      </c>
      <c r="J48" s="107" t="s">
        <v>
508</v>
      </c>
      <c r="K48" s="107" t="s">
        <v>
508</v>
      </c>
      <c r="L48" s="107" t="s">
        <v>
508</v>
      </c>
      <c r="M48" s="108" t="s">
        <v>
508</v>
      </c>
    </row>
    <row r="49" spans="2:13" ht="27.75" customHeight="1" x14ac:dyDescent="0.2">
      <c r="B49" s="1277"/>
      <c r="C49" s="1278"/>
      <c r="D49" s="105"/>
      <c r="E49" s="1279" t="s">
        <v>
38</v>
      </c>
      <c r="F49" s="1279"/>
      <c r="G49" s="1279"/>
      <c r="H49" s="1280"/>
      <c r="I49" s="106" t="s">
        <v>
508</v>
      </c>
      <c r="J49" s="107" t="s">
        <v>
508</v>
      </c>
      <c r="K49" s="107" t="s">
        <v>
508</v>
      </c>
      <c r="L49" s="107" t="s">
        <v>
508</v>
      </c>
      <c r="M49" s="108" t="s">
        <v>
508</v>
      </c>
    </row>
    <row r="50" spans="2:13" ht="27.75" customHeight="1" x14ac:dyDescent="0.2">
      <c r="B50" s="1273" t="s">
        <v>
39</v>
      </c>
      <c r="C50" s="1274"/>
      <c r="D50" s="111"/>
      <c r="E50" s="1279" t="s">
        <v>
40</v>
      </c>
      <c r="F50" s="1279"/>
      <c r="G50" s="1279"/>
      <c r="H50" s="1280"/>
      <c r="I50" s="106">
        <v>
36163</v>
      </c>
      <c r="J50" s="107">
        <v>
38314</v>
      </c>
      <c r="K50" s="107">
        <v>
39324</v>
      </c>
      <c r="L50" s="107">
        <v>
41415</v>
      </c>
      <c r="M50" s="108">
        <v>
43243</v>
      </c>
    </row>
    <row r="51" spans="2:13" ht="27.75" customHeight="1" x14ac:dyDescent="0.2">
      <c r="B51" s="1275"/>
      <c r="C51" s="1276"/>
      <c r="D51" s="105"/>
      <c r="E51" s="1279" t="s">
        <v>
41</v>
      </c>
      <c r="F51" s="1279"/>
      <c r="G51" s="1279"/>
      <c r="H51" s="1280"/>
      <c r="I51" s="106">
        <v>
13206</v>
      </c>
      <c r="J51" s="107">
        <v>
9382</v>
      </c>
      <c r="K51" s="107">
        <v>
10481</v>
      </c>
      <c r="L51" s="107">
        <v>
11451</v>
      </c>
      <c r="M51" s="108">
        <v>
10200</v>
      </c>
    </row>
    <row r="52" spans="2:13" ht="27.75" customHeight="1" x14ac:dyDescent="0.2">
      <c r="B52" s="1277"/>
      <c r="C52" s="1278"/>
      <c r="D52" s="105"/>
      <c r="E52" s="1279" t="s">
        <v>
42</v>
      </c>
      <c r="F52" s="1279"/>
      <c r="G52" s="1279"/>
      <c r="H52" s="1280"/>
      <c r="I52" s="106">
        <v>
20553</v>
      </c>
      <c r="J52" s="107">
        <v>
19044</v>
      </c>
      <c r="K52" s="107">
        <v>
17810</v>
      </c>
      <c r="L52" s="107">
        <v>
15795</v>
      </c>
      <c r="M52" s="108">
        <v>
13996</v>
      </c>
    </row>
    <row r="53" spans="2:13" ht="27.75" customHeight="1" thickBot="1" x14ac:dyDescent="0.25">
      <c r="B53" s="1281" t="s">
        <v>
43</v>
      </c>
      <c r="C53" s="1282"/>
      <c r="D53" s="112"/>
      <c r="E53" s="1283" t="s">
        <v>
44</v>
      </c>
      <c r="F53" s="1283"/>
      <c r="G53" s="1283"/>
      <c r="H53" s="1284"/>
      <c r="I53" s="113">
        <v>
-26589</v>
      </c>
      <c r="J53" s="114">
        <v>
-26990</v>
      </c>
      <c r="K53" s="114">
        <v>
-27890</v>
      </c>
      <c r="L53" s="114">
        <v>
-31151</v>
      </c>
      <c r="M53" s="115">
        <v>
-33482</v>
      </c>
    </row>
    <row r="54" spans="2:13" ht="27.75" customHeight="1" x14ac:dyDescent="0.2">
      <c r="B54" s="116" t="s">
        <v>
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F3Z5j0Xo4HH6V6ajD2+MvLtt99jXYMcsYEsK4OYkCgo5HOYrRdyPPB6akroEel0lwBrSNt2vnBA2ibvLSjh6Q==" saltValue="VpB4raOOOrmJrCGQCNhP0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46</v>
      </c>
    </row>
    <row r="54" spans="2:8" ht="29.25" customHeight="1" thickBot="1" x14ac:dyDescent="0.3">
      <c r="B54" s="121" t="s">
        <v>
1</v>
      </c>
      <c r="C54" s="122"/>
      <c r="D54" s="122"/>
      <c r="E54" s="123" t="s">
        <v>
2</v>
      </c>
      <c r="F54" s="124" t="s">
        <v>
552</v>
      </c>
      <c r="G54" s="124" t="s">
        <v>
553</v>
      </c>
      <c r="H54" s="125" t="s">
        <v>
554</v>
      </c>
    </row>
    <row r="55" spans="2:8" ht="52.5" customHeight="1" x14ac:dyDescent="0.2">
      <c r="B55" s="126"/>
      <c r="C55" s="1300" t="s">
        <v>
47</v>
      </c>
      <c r="D55" s="1300"/>
      <c r="E55" s="1301"/>
      <c r="F55" s="127">
        <v>
6101</v>
      </c>
      <c r="G55" s="127">
        <v>
6102</v>
      </c>
      <c r="H55" s="128">
        <v>
6104</v>
      </c>
    </row>
    <row r="56" spans="2:8" ht="52.5" customHeight="1" x14ac:dyDescent="0.2">
      <c r="B56" s="129"/>
      <c r="C56" s="1302" t="s">
        <v>
48</v>
      </c>
      <c r="D56" s="1302"/>
      <c r="E56" s="1303"/>
      <c r="F56" s="130" t="s">
        <v>
508</v>
      </c>
      <c r="G56" s="130" t="s">
        <v>
508</v>
      </c>
      <c r="H56" s="131" t="s">
        <v>
508</v>
      </c>
    </row>
    <row r="57" spans="2:8" ht="53.25" customHeight="1" x14ac:dyDescent="0.2">
      <c r="B57" s="129"/>
      <c r="C57" s="1304" t="s">
        <v>
49</v>
      </c>
      <c r="D57" s="1304"/>
      <c r="E57" s="1305"/>
      <c r="F57" s="132">
        <v>
33223</v>
      </c>
      <c r="G57" s="132">
        <v>
35313</v>
      </c>
      <c r="H57" s="133">
        <v>
37139</v>
      </c>
    </row>
    <row r="58" spans="2:8" ht="45.75" customHeight="1" x14ac:dyDescent="0.2">
      <c r="B58" s="134"/>
      <c r="C58" s="1292" t="s">
        <v>
593</v>
      </c>
      <c r="D58" s="1293"/>
      <c r="E58" s="1294"/>
      <c r="F58" s="135">
        <v>
12763</v>
      </c>
      <c r="G58" s="135">
        <v>
13847</v>
      </c>
      <c r="H58" s="136">
        <v>
14771</v>
      </c>
    </row>
    <row r="59" spans="2:8" ht="45.75" customHeight="1" x14ac:dyDescent="0.2">
      <c r="B59" s="134"/>
      <c r="C59" s="1292" t="s">
        <v>
597</v>
      </c>
      <c r="D59" s="1293"/>
      <c r="E59" s="1294"/>
      <c r="F59" s="135">
        <v>
10736</v>
      </c>
      <c r="G59" s="135">
        <v>
11494</v>
      </c>
      <c r="H59" s="136">
        <v>
12335</v>
      </c>
    </row>
    <row r="60" spans="2:8" ht="45.75" customHeight="1" x14ac:dyDescent="0.2">
      <c r="B60" s="134"/>
      <c r="C60" s="1292" t="s">
        <v>
596</v>
      </c>
      <c r="D60" s="1293"/>
      <c r="E60" s="1294"/>
      <c r="F60" s="135">
        <v>
4018</v>
      </c>
      <c r="G60" s="135">
        <v>
4337</v>
      </c>
      <c r="H60" s="136">
        <v>
4499</v>
      </c>
    </row>
    <row r="61" spans="2:8" ht="45.75" customHeight="1" x14ac:dyDescent="0.2">
      <c r="B61" s="134"/>
      <c r="C61" s="1292" t="s">
        <v>
595</v>
      </c>
      <c r="D61" s="1293"/>
      <c r="E61" s="1294"/>
      <c r="F61" s="135">
        <v>
4381</v>
      </c>
      <c r="G61" s="135">
        <v>
4415</v>
      </c>
      <c r="H61" s="136">
        <v>
4420</v>
      </c>
    </row>
    <row r="62" spans="2:8" ht="45.75" customHeight="1" thickBot="1" x14ac:dyDescent="0.25">
      <c r="B62" s="137"/>
      <c r="C62" s="1295" t="s">
        <v>
594</v>
      </c>
      <c r="D62" s="1296"/>
      <c r="E62" s="1297"/>
      <c r="F62" s="138">
        <v>
526</v>
      </c>
      <c r="G62" s="138">
        <v>
526</v>
      </c>
      <c r="H62" s="139">
        <v>
526</v>
      </c>
    </row>
    <row r="63" spans="2:8" ht="52.5" customHeight="1" thickBot="1" x14ac:dyDescent="0.25">
      <c r="B63" s="140"/>
      <c r="C63" s="1298" t="s">
        <v>
50</v>
      </c>
      <c r="D63" s="1298"/>
      <c r="E63" s="1299"/>
      <c r="F63" s="141">
        <v>
39324</v>
      </c>
      <c r="G63" s="141">
        <v>
41415</v>
      </c>
      <c r="H63" s="142">
        <v>
43243</v>
      </c>
    </row>
    <row r="64" spans="2:8" ht="15" customHeight="1" x14ac:dyDescent="0.2"/>
    <row r="65" ht="0" hidden="1" customHeight="1" x14ac:dyDescent="0.2"/>
    <row r="66" ht="0" hidden="1" customHeight="1" x14ac:dyDescent="0.2"/>
  </sheetData>
  <sheetProtection algorithmName="SHA-512" hashValue="J3S1BrSGB7XQIgrFHgBcjBReWLGaeJTpUrOv0zSfUJn7cJeGcje57lgceBTuTxFNUFt4GZQJR4d7g500YOhcuQ==" saltValue="LLLCODdawUDvkUbJhL5L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598</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598</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6" t="s">
        <v>
601</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2" x14ac:dyDescent="0.2">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2" x14ac:dyDescent="0.2">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2" x14ac:dyDescent="0.2">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2" x14ac:dyDescent="0.2">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602</v>
      </c>
    </row>
    <row r="50" spans="1:109" ht="13.2" x14ac:dyDescent="0.2">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
550</v>
      </c>
      <c r="BQ50" s="1319"/>
      <c r="BR50" s="1319"/>
      <c r="BS50" s="1319"/>
      <c r="BT50" s="1319"/>
      <c r="BU50" s="1319"/>
      <c r="BV50" s="1319"/>
      <c r="BW50" s="1319"/>
      <c r="BX50" s="1319" t="s">
        <v>
551</v>
      </c>
      <c r="BY50" s="1319"/>
      <c r="BZ50" s="1319"/>
      <c r="CA50" s="1319"/>
      <c r="CB50" s="1319"/>
      <c r="CC50" s="1319"/>
      <c r="CD50" s="1319"/>
      <c r="CE50" s="1319"/>
      <c r="CF50" s="1319" t="s">
        <v>
552</v>
      </c>
      <c r="CG50" s="1319"/>
      <c r="CH50" s="1319"/>
      <c r="CI50" s="1319"/>
      <c r="CJ50" s="1319"/>
      <c r="CK50" s="1319"/>
      <c r="CL50" s="1319"/>
      <c r="CM50" s="1319"/>
      <c r="CN50" s="1319" t="s">
        <v>
553</v>
      </c>
      <c r="CO50" s="1319"/>
      <c r="CP50" s="1319"/>
      <c r="CQ50" s="1319"/>
      <c r="CR50" s="1319"/>
      <c r="CS50" s="1319"/>
      <c r="CT50" s="1319"/>
      <c r="CU50" s="1319"/>
      <c r="CV50" s="1319" t="s">
        <v>
554</v>
      </c>
      <c r="CW50" s="1319"/>
      <c r="CX50" s="1319"/>
      <c r="CY50" s="1319"/>
      <c r="CZ50" s="1319"/>
      <c r="DA50" s="1319"/>
      <c r="DB50" s="1319"/>
      <c r="DC50" s="1319"/>
    </row>
    <row r="51" spans="1:109" ht="13.5" customHeight="1" x14ac:dyDescent="0.2">
      <c r="B51" s="394"/>
      <c r="G51" s="1326"/>
      <c r="H51" s="1326"/>
      <c r="I51" s="1324"/>
      <c r="J51" s="1324"/>
      <c r="K51" s="1321"/>
      <c r="L51" s="1321"/>
      <c r="M51" s="1321"/>
      <c r="N51" s="1321"/>
      <c r="AM51" s="403"/>
      <c r="AN51" s="1322" t="s">
        <v>
603</v>
      </c>
      <c r="AO51" s="1322"/>
      <c r="AP51" s="1322"/>
      <c r="AQ51" s="1322"/>
      <c r="AR51" s="1322"/>
      <c r="AS51" s="1322"/>
      <c r="AT51" s="1322"/>
      <c r="AU51" s="1322"/>
      <c r="AV51" s="1322"/>
      <c r="AW51" s="1322"/>
      <c r="AX51" s="1322"/>
      <c r="AY51" s="1322"/>
      <c r="AZ51" s="1322"/>
      <c r="BA51" s="1322"/>
      <c r="BB51" s="1322" t="s">
        <v>
604</v>
      </c>
      <c r="BC51" s="1322"/>
      <c r="BD51" s="1322"/>
      <c r="BE51" s="1322"/>
      <c r="BF51" s="1322"/>
      <c r="BG51" s="1322"/>
      <c r="BH51" s="1322"/>
      <c r="BI51" s="1322"/>
      <c r="BJ51" s="1322"/>
      <c r="BK51" s="1322"/>
      <c r="BL51" s="1322"/>
      <c r="BM51" s="1322"/>
      <c r="BN51" s="1322"/>
      <c r="BO51" s="1322"/>
      <c r="BP51" s="1323"/>
      <c r="BQ51" s="1320"/>
      <c r="BR51" s="1320"/>
      <c r="BS51" s="1320"/>
      <c r="BT51" s="1320"/>
      <c r="BU51" s="1320"/>
      <c r="BV51" s="1320"/>
      <c r="BW51" s="1320"/>
      <c r="BX51" s="1320"/>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ht="13.2" x14ac:dyDescent="0.2">
      <c r="B52" s="394"/>
      <c r="G52" s="1326"/>
      <c r="H52" s="1326"/>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2" x14ac:dyDescent="0.2">
      <c r="A53" s="402"/>
      <c r="B53" s="394"/>
      <c r="G53" s="1326"/>
      <c r="H53" s="1326"/>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
605</v>
      </c>
      <c r="BC53" s="1322"/>
      <c r="BD53" s="1322"/>
      <c r="BE53" s="1322"/>
      <c r="BF53" s="1322"/>
      <c r="BG53" s="1322"/>
      <c r="BH53" s="1322"/>
      <c r="BI53" s="1322"/>
      <c r="BJ53" s="1322"/>
      <c r="BK53" s="1322"/>
      <c r="BL53" s="1322"/>
      <c r="BM53" s="1322"/>
      <c r="BN53" s="1322"/>
      <c r="BO53" s="1322"/>
      <c r="BP53" s="1323"/>
      <c r="BQ53" s="1320"/>
      <c r="BR53" s="1320"/>
      <c r="BS53" s="1320"/>
      <c r="BT53" s="1320"/>
      <c r="BU53" s="1320"/>
      <c r="BV53" s="1320"/>
      <c r="BW53" s="1320"/>
      <c r="BX53" s="1320">
        <v>
58</v>
      </c>
      <c r="BY53" s="1320"/>
      <c r="BZ53" s="1320"/>
      <c r="CA53" s="1320"/>
      <c r="CB53" s="1320"/>
      <c r="CC53" s="1320"/>
      <c r="CD53" s="1320"/>
      <c r="CE53" s="1320"/>
      <c r="CF53" s="1320">
        <v>
53.1</v>
      </c>
      <c r="CG53" s="1320"/>
      <c r="CH53" s="1320"/>
      <c r="CI53" s="1320"/>
      <c r="CJ53" s="1320"/>
      <c r="CK53" s="1320"/>
      <c r="CL53" s="1320"/>
      <c r="CM53" s="1320"/>
      <c r="CN53" s="1320">
        <v>
52.5</v>
      </c>
      <c r="CO53" s="1320"/>
      <c r="CP53" s="1320"/>
      <c r="CQ53" s="1320"/>
      <c r="CR53" s="1320"/>
      <c r="CS53" s="1320"/>
      <c r="CT53" s="1320"/>
      <c r="CU53" s="1320"/>
      <c r="CV53" s="1320">
        <v>
54.1</v>
      </c>
      <c r="CW53" s="1320"/>
      <c r="CX53" s="1320"/>
      <c r="CY53" s="1320"/>
      <c r="CZ53" s="1320"/>
      <c r="DA53" s="1320"/>
      <c r="DB53" s="1320"/>
      <c r="DC53" s="1320"/>
    </row>
    <row r="54" spans="1:109" ht="13.2" x14ac:dyDescent="0.2">
      <c r="A54" s="402"/>
      <c r="B54" s="394"/>
      <c r="G54" s="1326"/>
      <c r="H54" s="1326"/>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2" x14ac:dyDescent="0.2">
      <c r="A55" s="402"/>
      <c r="B55" s="394"/>
      <c r="G55" s="1315"/>
      <c r="H55" s="1315"/>
      <c r="I55" s="1315"/>
      <c r="J55" s="1315"/>
      <c r="K55" s="1321"/>
      <c r="L55" s="1321"/>
      <c r="M55" s="1321"/>
      <c r="N55" s="1321"/>
      <c r="AN55" s="1319" t="s">
        <v>
606</v>
      </c>
      <c r="AO55" s="1319"/>
      <c r="AP55" s="1319"/>
      <c r="AQ55" s="1319"/>
      <c r="AR55" s="1319"/>
      <c r="AS55" s="1319"/>
      <c r="AT55" s="1319"/>
      <c r="AU55" s="1319"/>
      <c r="AV55" s="1319"/>
      <c r="AW55" s="1319"/>
      <c r="AX55" s="1319"/>
      <c r="AY55" s="1319"/>
      <c r="AZ55" s="1319"/>
      <c r="BA55" s="1319"/>
      <c r="BB55" s="1322" t="s">
        <v>
604</v>
      </c>
      <c r="BC55" s="1322"/>
      <c r="BD55" s="1322"/>
      <c r="BE55" s="1322"/>
      <c r="BF55" s="1322"/>
      <c r="BG55" s="1322"/>
      <c r="BH55" s="1322"/>
      <c r="BI55" s="1322"/>
      <c r="BJ55" s="1322"/>
      <c r="BK55" s="1322"/>
      <c r="BL55" s="1322"/>
      <c r="BM55" s="1322"/>
      <c r="BN55" s="1322"/>
      <c r="BO55" s="1322"/>
      <c r="BP55" s="1323"/>
      <c r="BQ55" s="1320"/>
      <c r="BR55" s="1320"/>
      <c r="BS55" s="1320"/>
      <c r="BT55" s="1320"/>
      <c r="BU55" s="1320"/>
      <c r="BV55" s="1320"/>
      <c r="BW55" s="1320"/>
      <c r="BX55" s="1320">
        <v>
34.9</v>
      </c>
      <c r="BY55" s="1320"/>
      <c r="BZ55" s="1320"/>
      <c r="CA55" s="1320"/>
      <c r="CB55" s="1320"/>
      <c r="CC55" s="1320"/>
      <c r="CD55" s="1320"/>
      <c r="CE55" s="1320"/>
      <c r="CF55" s="1320">
        <v>
15</v>
      </c>
      <c r="CG55" s="1320"/>
      <c r="CH55" s="1320"/>
      <c r="CI55" s="1320"/>
      <c r="CJ55" s="1320"/>
      <c r="CK55" s="1320"/>
      <c r="CL55" s="1320"/>
      <c r="CM55" s="1320"/>
      <c r="CN55" s="1320">
        <v>
12.2</v>
      </c>
      <c r="CO55" s="1320"/>
      <c r="CP55" s="1320"/>
      <c r="CQ55" s="1320"/>
      <c r="CR55" s="1320"/>
      <c r="CS55" s="1320"/>
      <c r="CT55" s="1320"/>
      <c r="CU55" s="1320"/>
      <c r="CV55" s="1320">
        <v>
5</v>
      </c>
      <c r="CW55" s="1320"/>
      <c r="CX55" s="1320"/>
      <c r="CY55" s="1320"/>
      <c r="CZ55" s="1320"/>
      <c r="DA55" s="1320"/>
      <c r="DB55" s="1320"/>
      <c r="DC55" s="1320"/>
    </row>
    <row r="56" spans="1:109" ht="13.2" x14ac:dyDescent="0.2">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ht="13.2" x14ac:dyDescent="0.2">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
605</v>
      </c>
      <c r="BC57" s="1322"/>
      <c r="BD57" s="1322"/>
      <c r="BE57" s="1322"/>
      <c r="BF57" s="1322"/>
      <c r="BG57" s="1322"/>
      <c r="BH57" s="1322"/>
      <c r="BI57" s="1322"/>
      <c r="BJ57" s="1322"/>
      <c r="BK57" s="1322"/>
      <c r="BL57" s="1322"/>
      <c r="BM57" s="1322"/>
      <c r="BN57" s="1322"/>
      <c r="BO57" s="1322"/>
      <c r="BP57" s="1323"/>
      <c r="BQ57" s="1320"/>
      <c r="BR57" s="1320"/>
      <c r="BS57" s="1320"/>
      <c r="BT57" s="1320"/>
      <c r="BU57" s="1320"/>
      <c r="BV57" s="1320"/>
      <c r="BW57" s="1320"/>
      <c r="BX57" s="1320">
        <v>
60.2</v>
      </c>
      <c r="BY57" s="1320"/>
      <c r="BZ57" s="1320"/>
      <c r="CA57" s="1320"/>
      <c r="CB57" s="1320"/>
      <c r="CC57" s="1320"/>
      <c r="CD57" s="1320"/>
      <c r="CE57" s="1320"/>
      <c r="CF57" s="1320">
        <v>
60.1</v>
      </c>
      <c r="CG57" s="1320"/>
      <c r="CH57" s="1320"/>
      <c r="CI57" s="1320"/>
      <c r="CJ57" s="1320"/>
      <c r="CK57" s="1320"/>
      <c r="CL57" s="1320"/>
      <c r="CM57" s="1320"/>
      <c r="CN57" s="1320">
        <v>
61.2</v>
      </c>
      <c r="CO57" s="1320"/>
      <c r="CP57" s="1320"/>
      <c r="CQ57" s="1320"/>
      <c r="CR57" s="1320"/>
      <c r="CS57" s="1320"/>
      <c r="CT57" s="1320"/>
      <c r="CU57" s="1320"/>
      <c r="CV57" s="1320">
        <v>
61.7</v>
      </c>
      <c r="CW57" s="1320"/>
      <c r="CX57" s="1320"/>
      <c r="CY57" s="1320"/>
      <c r="CZ57" s="1320"/>
      <c r="DA57" s="1320"/>
      <c r="DB57" s="1320"/>
      <c r="DC57" s="1320"/>
      <c r="DD57" s="407"/>
      <c r="DE57" s="406"/>
    </row>
    <row r="58" spans="1:109" s="402" customFormat="1" ht="13.2" x14ac:dyDescent="0.2">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607</v>
      </c>
    </row>
    <row r="64" spans="1:109" ht="13.2" x14ac:dyDescent="0.2">
      <c r="B64" s="394"/>
      <c r="G64" s="401"/>
      <c r="I64" s="414"/>
      <c r="J64" s="414"/>
      <c r="K64" s="414"/>
      <c r="L64" s="414"/>
      <c r="M64" s="414"/>
      <c r="N64" s="415"/>
      <c r="AM64" s="401"/>
      <c r="AN64" s="401" t="s">
        <v>
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6" t="s">
        <v>
608</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2" x14ac:dyDescent="0.2">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2" x14ac:dyDescent="0.2">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2" x14ac:dyDescent="0.2">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2" x14ac:dyDescent="0.2">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602</v>
      </c>
    </row>
    <row r="72" spans="2:107" ht="13.2" x14ac:dyDescent="0.2">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
550</v>
      </c>
      <c r="BQ72" s="1319"/>
      <c r="BR72" s="1319"/>
      <c r="BS72" s="1319"/>
      <c r="BT72" s="1319"/>
      <c r="BU72" s="1319"/>
      <c r="BV72" s="1319"/>
      <c r="BW72" s="1319"/>
      <c r="BX72" s="1319" t="s">
        <v>
551</v>
      </c>
      <c r="BY72" s="1319"/>
      <c r="BZ72" s="1319"/>
      <c r="CA72" s="1319"/>
      <c r="CB72" s="1319"/>
      <c r="CC72" s="1319"/>
      <c r="CD72" s="1319"/>
      <c r="CE72" s="1319"/>
      <c r="CF72" s="1319" t="s">
        <v>
552</v>
      </c>
      <c r="CG72" s="1319"/>
      <c r="CH72" s="1319"/>
      <c r="CI72" s="1319"/>
      <c r="CJ72" s="1319"/>
      <c r="CK72" s="1319"/>
      <c r="CL72" s="1319"/>
      <c r="CM72" s="1319"/>
      <c r="CN72" s="1319" t="s">
        <v>
553</v>
      </c>
      <c r="CO72" s="1319"/>
      <c r="CP72" s="1319"/>
      <c r="CQ72" s="1319"/>
      <c r="CR72" s="1319"/>
      <c r="CS72" s="1319"/>
      <c r="CT72" s="1319"/>
      <c r="CU72" s="1319"/>
      <c r="CV72" s="1319" t="s">
        <v>
554</v>
      </c>
      <c r="CW72" s="1319"/>
      <c r="CX72" s="1319"/>
      <c r="CY72" s="1319"/>
      <c r="CZ72" s="1319"/>
      <c r="DA72" s="1319"/>
      <c r="DB72" s="1319"/>
      <c r="DC72" s="1319"/>
    </row>
    <row r="73" spans="2:107" ht="13.2" x14ac:dyDescent="0.2">
      <c r="B73" s="394"/>
      <c r="G73" s="1326"/>
      <c r="H73" s="1326"/>
      <c r="I73" s="1326"/>
      <c r="J73" s="1326"/>
      <c r="K73" s="1327"/>
      <c r="L73" s="1327"/>
      <c r="M73" s="1327"/>
      <c r="N73" s="1327"/>
      <c r="AM73" s="403"/>
      <c r="AN73" s="1322" t="s">
        <v>
603</v>
      </c>
      <c r="AO73" s="1322"/>
      <c r="AP73" s="1322"/>
      <c r="AQ73" s="1322"/>
      <c r="AR73" s="1322"/>
      <c r="AS73" s="1322"/>
      <c r="AT73" s="1322"/>
      <c r="AU73" s="1322"/>
      <c r="AV73" s="1322"/>
      <c r="AW73" s="1322"/>
      <c r="AX73" s="1322"/>
      <c r="AY73" s="1322"/>
      <c r="AZ73" s="1322"/>
      <c r="BA73" s="1322"/>
      <c r="BB73" s="1322" t="s">
        <v>
604</v>
      </c>
      <c r="BC73" s="1322"/>
      <c r="BD73" s="1322"/>
      <c r="BE73" s="1322"/>
      <c r="BF73" s="1322"/>
      <c r="BG73" s="1322"/>
      <c r="BH73" s="1322"/>
      <c r="BI73" s="1322"/>
      <c r="BJ73" s="1322"/>
      <c r="BK73" s="1322"/>
      <c r="BL73" s="1322"/>
      <c r="BM73" s="1322"/>
      <c r="BN73" s="1322"/>
      <c r="BO73" s="1322"/>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ht="13.2" x14ac:dyDescent="0.2">
      <c r="B74" s="394"/>
      <c r="G74" s="1326"/>
      <c r="H74" s="1326"/>
      <c r="I74" s="1326"/>
      <c r="J74" s="1326"/>
      <c r="K74" s="1327"/>
      <c r="L74" s="1327"/>
      <c r="M74" s="1327"/>
      <c r="N74" s="1327"/>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2" x14ac:dyDescent="0.2">
      <c r="B75" s="394"/>
      <c r="G75" s="1326"/>
      <c r="H75" s="1326"/>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
609</v>
      </c>
      <c r="BC75" s="1322"/>
      <c r="BD75" s="1322"/>
      <c r="BE75" s="1322"/>
      <c r="BF75" s="1322"/>
      <c r="BG75" s="1322"/>
      <c r="BH75" s="1322"/>
      <c r="BI75" s="1322"/>
      <c r="BJ75" s="1322"/>
      <c r="BK75" s="1322"/>
      <c r="BL75" s="1322"/>
      <c r="BM75" s="1322"/>
      <c r="BN75" s="1322"/>
      <c r="BO75" s="1322"/>
      <c r="BP75" s="1320">
        <v>
-1.3</v>
      </c>
      <c r="BQ75" s="1320"/>
      <c r="BR75" s="1320"/>
      <c r="BS75" s="1320"/>
      <c r="BT75" s="1320"/>
      <c r="BU75" s="1320"/>
      <c r="BV75" s="1320"/>
      <c r="BW75" s="1320"/>
      <c r="BX75" s="1320">
        <v>
-0.8</v>
      </c>
      <c r="BY75" s="1320"/>
      <c r="BZ75" s="1320"/>
      <c r="CA75" s="1320"/>
      <c r="CB75" s="1320"/>
      <c r="CC75" s="1320"/>
      <c r="CD75" s="1320"/>
      <c r="CE75" s="1320"/>
      <c r="CF75" s="1320">
        <v>
-1</v>
      </c>
      <c r="CG75" s="1320"/>
      <c r="CH75" s="1320"/>
      <c r="CI75" s="1320"/>
      <c r="CJ75" s="1320"/>
      <c r="CK75" s="1320"/>
      <c r="CL75" s="1320"/>
      <c r="CM75" s="1320"/>
      <c r="CN75" s="1320">
        <v>
-0.7</v>
      </c>
      <c r="CO75" s="1320"/>
      <c r="CP75" s="1320"/>
      <c r="CQ75" s="1320"/>
      <c r="CR75" s="1320"/>
      <c r="CS75" s="1320"/>
      <c r="CT75" s="1320"/>
      <c r="CU75" s="1320"/>
      <c r="CV75" s="1320">
        <v>
-0.4</v>
      </c>
      <c r="CW75" s="1320"/>
      <c r="CX75" s="1320"/>
      <c r="CY75" s="1320"/>
      <c r="CZ75" s="1320"/>
      <c r="DA75" s="1320"/>
      <c r="DB75" s="1320"/>
      <c r="DC75" s="1320"/>
    </row>
    <row r="76" spans="2:107" ht="13.2" x14ac:dyDescent="0.2">
      <c r="B76" s="394"/>
      <c r="G76" s="1326"/>
      <c r="H76" s="1326"/>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2" x14ac:dyDescent="0.2">
      <c r="B77" s="394"/>
      <c r="G77" s="1315"/>
      <c r="H77" s="1315"/>
      <c r="I77" s="1315"/>
      <c r="J77" s="1315"/>
      <c r="K77" s="1327"/>
      <c r="L77" s="1327"/>
      <c r="M77" s="1327"/>
      <c r="N77" s="1327"/>
      <c r="AN77" s="1319" t="s">
        <v>
606</v>
      </c>
      <c r="AO77" s="1319"/>
      <c r="AP77" s="1319"/>
      <c r="AQ77" s="1319"/>
      <c r="AR77" s="1319"/>
      <c r="AS77" s="1319"/>
      <c r="AT77" s="1319"/>
      <c r="AU77" s="1319"/>
      <c r="AV77" s="1319"/>
      <c r="AW77" s="1319"/>
      <c r="AX77" s="1319"/>
      <c r="AY77" s="1319"/>
      <c r="AZ77" s="1319"/>
      <c r="BA77" s="1319"/>
      <c r="BB77" s="1322" t="s">
        <v>
604</v>
      </c>
      <c r="BC77" s="1322"/>
      <c r="BD77" s="1322"/>
      <c r="BE77" s="1322"/>
      <c r="BF77" s="1322"/>
      <c r="BG77" s="1322"/>
      <c r="BH77" s="1322"/>
      <c r="BI77" s="1322"/>
      <c r="BJ77" s="1322"/>
      <c r="BK77" s="1322"/>
      <c r="BL77" s="1322"/>
      <c r="BM77" s="1322"/>
      <c r="BN77" s="1322"/>
      <c r="BO77" s="1322"/>
      <c r="BP77" s="1320">
        <v>
33.799999999999997</v>
      </c>
      <c r="BQ77" s="1320"/>
      <c r="BR77" s="1320"/>
      <c r="BS77" s="1320"/>
      <c r="BT77" s="1320"/>
      <c r="BU77" s="1320"/>
      <c r="BV77" s="1320"/>
      <c r="BW77" s="1320"/>
      <c r="BX77" s="1320">
        <v>
34.9</v>
      </c>
      <c r="BY77" s="1320"/>
      <c r="BZ77" s="1320"/>
      <c r="CA77" s="1320"/>
      <c r="CB77" s="1320"/>
      <c r="CC77" s="1320"/>
      <c r="CD77" s="1320"/>
      <c r="CE77" s="1320"/>
      <c r="CF77" s="1320">
        <v>
15</v>
      </c>
      <c r="CG77" s="1320"/>
      <c r="CH77" s="1320"/>
      <c r="CI77" s="1320"/>
      <c r="CJ77" s="1320"/>
      <c r="CK77" s="1320"/>
      <c r="CL77" s="1320"/>
      <c r="CM77" s="1320"/>
      <c r="CN77" s="1320">
        <v>
12.2</v>
      </c>
      <c r="CO77" s="1320"/>
      <c r="CP77" s="1320"/>
      <c r="CQ77" s="1320"/>
      <c r="CR77" s="1320"/>
      <c r="CS77" s="1320"/>
      <c r="CT77" s="1320"/>
      <c r="CU77" s="1320"/>
      <c r="CV77" s="1320">
        <v>
5</v>
      </c>
      <c r="CW77" s="1320"/>
      <c r="CX77" s="1320"/>
      <c r="CY77" s="1320"/>
      <c r="CZ77" s="1320"/>
      <c r="DA77" s="1320"/>
      <c r="DB77" s="1320"/>
      <c r="DC77" s="1320"/>
    </row>
    <row r="78" spans="2:107" ht="13.2" x14ac:dyDescent="0.2">
      <c r="B78" s="394"/>
      <c r="G78" s="1315"/>
      <c r="H78" s="1315"/>
      <c r="I78" s="1315"/>
      <c r="J78" s="1315"/>
      <c r="K78" s="1327"/>
      <c r="L78" s="1327"/>
      <c r="M78" s="1327"/>
      <c r="N78" s="1327"/>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2" x14ac:dyDescent="0.2">
      <c r="B79" s="394"/>
      <c r="G79" s="1315"/>
      <c r="H79" s="1315"/>
      <c r="I79" s="1325"/>
      <c r="J79" s="1325"/>
      <c r="K79" s="1328"/>
      <c r="L79" s="1328"/>
      <c r="M79" s="1328"/>
      <c r="N79" s="1328"/>
      <c r="AN79" s="1319"/>
      <c r="AO79" s="1319"/>
      <c r="AP79" s="1319"/>
      <c r="AQ79" s="1319"/>
      <c r="AR79" s="1319"/>
      <c r="AS79" s="1319"/>
      <c r="AT79" s="1319"/>
      <c r="AU79" s="1319"/>
      <c r="AV79" s="1319"/>
      <c r="AW79" s="1319"/>
      <c r="AX79" s="1319"/>
      <c r="AY79" s="1319"/>
      <c r="AZ79" s="1319"/>
      <c r="BA79" s="1319"/>
      <c r="BB79" s="1322" t="s">
        <v>
609</v>
      </c>
      <c r="BC79" s="1322"/>
      <c r="BD79" s="1322"/>
      <c r="BE79" s="1322"/>
      <c r="BF79" s="1322"/>
      <c r="BG79" s="1322"/>
      <c r="BH79" s="1322"/>
      <c r="BI79" s="1322"/>
      <c r="BJ79" s="1322"/>
      <c r="BK79" s="1322"/>
      <c r="BL79" s="1322"/>
      <c r="BM79" s="1322"/>
      <c r="BN79" s="1322"/>
      <c r="BO79" s="1322"/>
      <c r="BP79" s="1320">
        <v>
7.1</v>
      </c>
      <c r="BQ79" s="1320"/>
      <c r="BR79" s="1320"/>
      <c r="BS79" s="1320"/>
      <c r="BT79" s="1320"/>
      <c r="BU79" s="1320"/>
      <c r="BV79" s="1320"/>
      <c r="BW79" s="1320"/>
      <c r="BX79" s="1320">
        <v>
7.2</v>
      </c>
      <c r="BY79" s="1320"/>
      <c r="BZ79" s="1320"/>
      <c r="CA79" s="1320"/>
      <c r="CB79" s="1320"/>
      <c r="CC79" s="1320"/>
      <c r="CD79" s="1320"/>
      <c r="CE79" s="1320"/>
      <c r="CF79" s="1320">
        <v>
5</v>
      </c>
      <c r="CG79" s="1320"/>
      <c r="CH79" s="1320"/>
      <c r="CI79" s="1320"/>
      <c r="CJ79" s="1320"/>
      <c r="CK79" s="1320"/>
      <c r="CL79" s="1320"/>
      <c r="CM79" s="1320"/>
      <c r="CN79" s="1320">
        <v>
4.8</v>
      </c>
      <c r="CO79" s="1320"/>
      <c r="CP79" s="1320"/>
      <c r="CQ79" s="1320"/>
      <c r="CR79" s="1320"/>
      <c r="CS79" s="1320"/>
      <c r="CT79" s="1320"/>
      <c r="CU79" s="1320"/>
      <c r="CV79" s="1320">
        <v>
4.5</v>
      </c>
      <c r="CW79" s="1320"/>
      <c r="CX79" s="1320"/>
      <c r="CY79" s="1320"/>
      <c r="CZ79" s="1320"/>
      <c r="DA79" s="1320"/>
      <c r="DB79" s="1320"/>
      <c r="DC79" s="1320"/>
    </row>
    <row r="80" spans="2:107" ht="13.2" x14ac:dyDescent="0.2">
      <c r="B80" s="394"/>
      <c r="G80" s="1315"/>
      <c r="H80" s="1315"/>
      <c r="I80" s="1325"/>
      <c r="J80" s="1325"/>
      <c r="K80" s="1328"/>
      <c r="L80" s="1328"/>
      <c r="M80" s="1328"/>
      <c r="N80" s="1328"/>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moVHxLVuhr0YlV18od18Kcq+LwXnUxkEeQzxti0vmNKcogijrUlo2GfzUnEH6PHtPN6tgZjhA8NKiG6OqdgAFg==" saltValue="pwKorRIb8rqCiHf0KbMHY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9dDTPG5DYjT1MT20eKAFQDJhjl0/ismKpDfwx0RE+Z8XU5ubYy+8aw3ZLe3dENQyWgkDE7gunmSW/7zsCjqRw==" saltValue="IDWM63B72CJSpXjM16GPh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roXbkvxnfcJSGls4Yjo9oDQoXJmyFlCkTNG5QIc1l6vtrFfH8Rmf8vI4Ae10FobGtAirqpcsbVklDC09iW0Q==" saltValue="LyD77pOPn6qdaHin0Dw0v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51</v>
      </c>
      <c r="E2" s="154"/>
      <c r="F2" s="155" t="s">
        <v>
547</v>
      </c>
      <c r="G2" s="156"/>
      <c r="H2" s="157"/>
    </row>
    <row r="3" spans="1:8" x14ac:dyDescent="0.2">
      <c r="A3" s="153" t="s">
        <v>
540</v>
      </c>
      <c r="B3" s="158"/>
      <c r="C3" s="159"/>
      <c r="D3" s="160">
        <v>
57961</v>
      </c>
      <c r="E3" s="161"/>
      <c r="F3" s="162">
        <v>
53605</v>
      </c>
      <c r="G3" s="163"/>
      <c r="H3" s="164"/>
    </row>
    <row r="4" spans="1:8" x14ac:dyDescent="0.2">
      <c r="A4" s="165"/>
      <c r="B4" s="166"/>
      <c r="C4" s="167"/>
      <c r="D4" s="168">
        <v>
37914</v>
      </c>
      <c r="E4" s="169"/>
      <c r="F4" s="170">
        <v>
28343</v>
      </c>
      <c r="G4" s="171"/>
      <c r="H4" s="172"/>
    </row>
    <row r="5" spans="1:8" x14ac:dyDescent="0.2">
      <c r="A5" s="153" t="s">
        <v>
542</v>
      </c>
      <c r="B5" s="158"/>
      <c r="C5" s="159"/>
      <c r="D5" s="160">
        <v>
75391</v>
      </c>
      <c r="E5" s="161"/>
      <c r="F5" s="162">
        <v>
58051</v>
      </c>
      <c r="G5" s="163"/>
      <c r="H5" s="164"/>
    </row>
    <row r="6" spans="1:8" x14ac:dyDescent="0.2">
      <c r="A6" s="165"/>
      <c r="B6" s="166"/>
      <c r="C6" s="167"/>
      <c r="D6" s="168">
        <v>
42603</v>
      </c>
      <c r="E6" s="169"/>
      <c r="F6" s="170">
        <v>
32143</v>
      </c>
      <c r="G6" s="171"/>
      <c r="H6" s="172"/>
    </row>
    <row r="7" spans="1:8" x14ac:dyDescent="0.2">
      <c r="A7" s="153" t="s">
        <v>
543</v>
      </c>
      <c r="B7" s="158"/>
      <c r="C7" s="159"/>
      <c r="D7" s="160">
        <v>
87953</v>
      </c>
      <c r="E7" s="161"/>
      <c r="F7" s="162">
        <v>
40879</v>
      </c>
      <c r="G7" s="163"/>
      <c r="H7" s="164"/>
    </row>
    <row r="8" spans="1:8" x14ac:dyDescent="0.2">
      <c r="A8" s="165"/>
      <c r="B8" s="166"/>
      <c r="C8" s="167"/>
      <c r="D8" s="168">
        <v>
55182</v>
      </c>
      <c r="E8" s="169"/>
      <c r="F8" s="170">
        <v>
24087</v>
      </c>
      <c r="G8" s="171"/>
      <c r="H8" s="172"/>
    </row>
    <row r="9" spans="1:8" x14ac:dyDescent="0.2">
      <c r="A9" s="153" t="s">
        <v>
544</v>
      </c>
      <c r="B9" s="158"/>
      <c r="C9" s="159"/>
      <c r="D9" s="160">
        <v>
51950</v>
      </c>
      <c r="E9" s="161"/>
      <c r="F9" s="162">
        <v>
42651</v>
      </c>
      <c r="G9" s="163"/>
      <c r="H9" s="164"/>
    </row>
    <row r="10" spans="1:8" x14ac:dyDescent="0.2">
      <c r="A10" s="165"/>
      <c r="B10" s="166"/>
      <c r="C10" s="167"/>
      <c r="D10" s="168">
        <v>
37535</v>
      </c>
      <c r="E10" s="169"/>
      <c r="F10" s="170">
        <v>
22675</v>
      </c>
      <c r="G10" s="171"/>
      <c r="H10" s="172"/>
    </row>
    <row r="11" spans="1:8" x14ac:dyDescent="0.2">
      <c r="A11" s="153" t="s">
        <v>
545</v>
      </c>
      <c r="B11" s="158"/>
      <c r="C11" s="159"/>
      <c r="D11" s="160">
        <v>
47328</v>
      </c>
      <c r="E11" s="161"/>
      <c r="F11" s="162">
        <v>
43226</v>
      </c>
      <c r="G11" s="163"/>
      <c r="H11" s="164"/>
    </row>
    <row r="12" spans="1:8" x14ac:dyDescent="0.2">
      <c r="A12" s="165"/>
      <c r="B12" s="166"/>
      <c r="C12" s="173"/>
      <c r="D12" s="168">
        <v>
38361</v>
      </c>
      <c r="E12" s="169"/>
      <c r="F12" s="170">
        <v>
22622</v>
      </c>
      <c r="G12" s="171"/>
      <c r="H12" s="172"/>
    </row>
    <row r="13" spans="1:8" x14ac:dyDescent="0.2">
      <c r="A13" s="153"/>
      <c r="B13" s="158"/>
      <c r="C13" s="174"/>
      <c r="D13" s="175">
        <v>
64117</v>
      </c>
      <c r="E13" s="176"/>
      <c r="F13" s="177">
        <v>
47682</v>
      </c>
      <c r="G13" s="178"/>
      <c r="H13" s="164"/>
    </row>
    <row r="14" spans="1:8" x14ac:dyDescent="0.2">
      <c r="A14" s="165"/>
      <c r="B14" s="166"/>
      <c r="C14" s="167"/>
      <c r="D14" s="168">
        <v>
42319</v>
      </c>
      <c r="E14" s="169"/>
      <c r="F14" s="170">
        <v>
25974</v>
      </c>
      <c r="G14" s="171"/>
      <c r="H14" s="172"/>
    </row>
    <row r="17" spans="1:11" x14ac:dyDescent="0.2">
      <c r="A17" s="149" t="s">
        <v>
52</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53</v>
      </c>
      <c r="B19" s="179">
        <f>
ROUND(VALUE(SUBSTITUTE(実質収支比率等に係る経年分析!F$48,"▲","-")),2)</f>
        <v>
5.71</v>
      </c>
      <c r="C19" s="179">
        <f>
ROUND(VALUE(SUBSTITUTE(実質収支比率等に係る経年分析!G$48,"▲","-")),2)</f>
        <v>
7.3</v>
      </c>
      <c r="D19" s="179">
        <f>
ROUND(VALUE(SUBSTITUTE(実質収支比率等に係る経年分析!H$48,"▲","-")),2)</f>
        <v>
5.5</v>
      </c>
      <c r="E19" s="179">
        <f>
ROUND(VALUE(SUBSTITUTE(実質収支比率等に係る経年分析!I$48,"▲","-")),2)</f>
        <v>
6.89</v>
      </c>
      <c r="F19" s="179">
        <f>
ROUND(VALUE(SUBSTITUTE(実質収支比率等に係る経年分析!J$48,"▲","-")),2)</f>
        <v>
6.63</v>
      </c>
    </row>
    <row r="20" spans="1:11" x14ac:dyDescent="0.2">
      <c r="A20" s="179" t="s">
        <v>
54</v>
      </c>
      <c r="B20" s="179">
        <f>
ROUND(VALUE(SUBSTITUTE(実質収支比率等に係る経年分析!F$47,"▲","-")),2)</f>
        <v>
15.88</v>
      </c>
      <c r="C20" s="179">
        <f>
ROUND(VALUE(SUBSTITUTE(実質収支比率等に係る経年分析!G$47,"▲","-")),2)</f>
        <v>
15.29</v>
      </c>
      <c r="D20" s="179">
        <f>
ROUND(VALUE(SUBSTITUTE(実質収支比率等に係る経年分析!H$47,"▲","-")),2)</f>
        <v>
14.61</v>
      </c>
      <c r="E20" s="179">
        <f>
ROUND(VALUE(SUBSTITUTE(実質収支比率等に係る経年分析!I$47,"▲","-")),2)</f>
        <v>
14.69</v>
      </c>
      <c r="F20" s="179">
        <f>
ROUND(VALUE(SUBSTITUTE(実質収支比率等に係る経年分析!J$47,"▲","-")),2)</f>
        <v>
14.63</v>
      </c>
    </row>
    <row r="21" spans="1:11" x14ac:dyDescent="0.2">
      <c r="A21" s="179" t="s">
        <v>
55</v>
      </c>
      <c r="B21" s="179">
        <f>
IF(ISNUMBER(VALUE(SUBSTITUTE(実質収支比率等に係る経年分析!F$49,"▲","-"))),ROUND(VALUE(SUBSTITUTE(実質収支比率等に係る経年分析!F$49,"▲","-")),2),NA())</f>
        <v>
-0.56999999999999995</v>
      </c>
      <c r="C21" s="179">
        <f>
IF(ISNUMBER(VALUE(SUBSTITUTE(実質収支比率等に係る経年分析!G$49,"▲","-"))),ROUND(VALUE(SUBSTITUTE(実質収支比率等に係る経年分析!G$49,"▲","-")),2),NA())</f>
        <v>
1.81</v>
      </c>
      <c r="D21" s="179">
        <f>
IF(ISNUMBER(VALUE(SUBSTITUTE(実質収支比率等に係る経年分析!H$49,"▲","-"))),ROUND(VALUE(SUBSTITUTE(実質収支比率等に係る経年分析!H$49,"▲","-")),2),NA())</f>
        <v>
-1.46</v>
      </c>
      <c r="E21" s="179">
        <f>
IF(ISNUMBER(VALUE(SUBSTITUTE(実質収支比率等に係る経年分析!I$49,"▲","-"))),ROUND(VALUE(SUBSTITUTE(実質収支比率等に係る経年分析!I$49,"▲","-")),2),NA())</f>
        <v>
1.36</v>
      </c>
      <c r="F21" s="179">
        <f>
IF(ISNUMBER(VALUE(SUBSTITUTE(実質収支比率等に係る経年分析!J$49,"▲","-"))),ROUND(VALUE(SUBSTITUTE(実質収支比率等に係る経年分析!J$49,"▲","-")),2),NA())</f>
        <v>
-0.22</v>
      </c>
    </row>
    <row r="24" spans="1:11" x14ac:dyDescent="0.2">
      <c r="A24" s="149" t="s">
        <v>
56</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57</v>
      </c>
      <c r="C26" s="180" t="s">
        <v>
58</v>
      </c>
      <c r="D26" s="180" t="s">
        <v>
57</v>
      </c>
      <c r="E26" s="180" t="s">
        <v>
58</v>
      </c>
      <c r="F26" s="180" t="s">
        <v>
57</v>
      </c>
      <c r="G26" s="180" t="s">
        <v>
58</v>
      </c>
      <c r="H26" s="180" t="s">
        <v>
57</v>
      </c>
      <c r="I26" s="180" t="s">
        <v>
58</v>
      </c>
      <c r="J26" s="180" t="s">
        <v>
57</v>
      </c>
      <c r="K26" s="180" t="s">
        <v>
58</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str">
        <f>
IF(連結実質赤字比率に係る赤字・黒字の構成分析!C$39="",NA(),連結実質赤字比率に係る赤字・黒字の構成分析!C$39)</f>
        <v>
後期高齢者医療会計</v>
      </c>
      <c r="B31" s="180" t="e">
        <f>
IF(ROUND(VALUE(SUBSTITUTE(連結実質赤字比率に係る赤字・黒字の構成分析!F$39,"▲", "-")), 2) &lt; 0, ABS(ROUND(VALUE(SUBSTITUTE(連結実質赤字比率に係る赤字・黒字の構成分析!F$39,"▲", "-")), 2)), NA())</f>
        <v>
#N/A</v>
      </c>
      <c r="C31" s="180">
        <f>
IF(ROUND(VALUE(SUBSTITUTE(連結実質赤字比率に係る赤字・黒字の構成分析!F$39,"▲", "-")), 2) &gt;= 0, ABS(ROUND(VALUE(SUBSTITUTE(連結実質赤字比率に係る赤字・黒字の構成分析!F$39,"▲", "-")), 2)), NA())</f>
        <v>
0.03</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0.02</v>
      </c>
      <c r="F31" s="180" t="e">
        <f>
IF(ROUND(VALUE(SUBSTITUTE(連結実質赤字比率に係る赤字・黒字の構成分析!H$39,"▲", "-")), 2) &lt; 0, ABS(ROUND(VALUE(SUBSTITUTE(連結実質赤字比率に係る赤字・黒字の構成分析!H$39,"▲", "-")), 2)), NA())</f>
        <v>
#N/A</v>
      </c>
      <c r="G31" s="180">
        <f>
IF(ROUND(VALUE(SUBSTITUTE(連結実質赤字比率に係る赤字・黒字の構成分析!H$39,"▲", "-")), 2) &gt;= 0, ABS(ROUND(VALUE(SUBSTITUTE(連結実質赤字比率に係る赤字・黒字の構成分析!H$39,"▲", "-")), 2)), NA())</f>
        <v>
0.23</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0.01</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0.02</v>
      </c>
    </row>
    <row r="32" spans="1:11" x14ac:dyDescent="0.2">
      <c r="A32" s="180" t="str">
        <f>
IF(連結実質赤字比率に係る赤字・黒字の構成分析!C$38="",NA(),連結実質赤字比率に係る赤字・黒字の構成分析!C$38)</f>
        <v>
下水道事業</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0.43</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0.18</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0.02</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0.01</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0.12</v>
      </c>
    </row>
    <row r="33" spans="1:16" x14ac:dyDescent="0.2">
      <c r="A33" s="180" t="str">
        <f>
IF(連結実質赤字比率に係る赤字・黒字の構成分析!C$37="",NA(),連結実質赤字比率に係る赤字・黒字の構成分析!C$37)</f>
        <v>
国民健康保険事業会計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0.38</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0.4</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0.38</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0.53</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0.27</v>
      </c>
    </row>
    <row r="34" spans="1:16" x14ac:dyDescent="0.2">
      <c r="A34" s="180" t="str">
        <f>
IF(連結実質赤字比率に係る赤字・黒字の構成分析!C$36="",NA(),連結実質赤字比率に係る赤字・黒字の構成分析!C$36)</f>
        <v>
介護保険事業会計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0.89</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0.61</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0.46</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0.87</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0.88</v>
      </c>
    </row>
    <row r="35" spans="1:16" x14ac:dyDescent="0.2">
      <c r="A35" s="180" t="str">
        <f>
IF(連結実質赤字比率に係る赤字・黒字の構成分析!C$35="",NA(),連結実質赤字比率に係る赤字・黒字の構成分析!C$35)</f>
        <v>
水道事業</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3.59</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3.66</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3.64</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4.09</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3.99</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5.71</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7.29</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5.5</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6.88</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6.63</v>
      </c>
    </row>
    <row r="39" spans="1:16" x14ac:dyDescent="0.2">
      <c r="A39" s="149" t="s">
        <v>
59</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60</v>
      </c>
      <c r="C41" s="181"/>
      <c r="D41" s="181" t="s">
        <v>
61</v>
      </c>
      <c r="E41" s="181" t="s">
        <v>
60</v>
      </c>
      <c r="F41" s="181"/>
      <c r="G41" s="181" t="s">
        <v>
61</v>
      </c>
      <c r="H41" s="181" t="s">
        <v>
60</v>
      </c>
      <c r="I41" s="181"/>
      <c r="J41" s="181" t="s">
        <v>
61</v>
      </c>
      <c r="K41" s="181" t="s">
        <v>
60</v>
      </c>
      <c r="L41" s="181"/>
      <c r="M41" s="181" t="s">
        <v>
61</v>
      </c>
      <c r="N41" s="181" t="s">
        <v>
60</v>
      </c>
      <c r="O41" s="181"/>
      <c r="P41" s="181" t="s">
        <v>
61</v>
      </c>
    </row>
    <row r="42" spans="1:16" x14ac:dyDescent="0.2">
      <c r="A42" s="181" t="s">
        <v>
62</v>
      </c>
      <c r="B42" s="181"/>
      <c r="C42" s="181"/>
      <c r="D42" s="181">
        <f>
'実質公債費比率（分子）の構造'!K$52</f>
        <v>
4030</v>
      </c>
      <c r="E42" s="181"/>
      <c r="F42" s="181"/>
      <c r="G42" s="181">
        <f>
'実質公債費比率（分子）の構造'!L$52</f>
        <v>
3832</v>
      </c>
      <c r="H42" s="181"/>
      <c r="I42" s="181"/>
      <c r="J42" s="181">
        <f>
'実質公債費比率（分子）の構造'!M$52</f>
        <v>
3277</v>
      </c>
      <c r="K42" s="181"/>
      <c r="L42" s="181"/>
      <c r="M42" s="181">
        <f>
'実質公債費比率（分子）の構造'!N$52</f>
        <v>
3458</v>
      </c>
      <c r="N42" s="181"/>
      <c r="O42" s="181"/>
      <c r="P42" s="181">
        <f>
'実質公債費比率（分子）の構造'!O$52</f>
        <v>
4066</v>
      </c>
    </row>
    <row r="43" spans="1:16" x14ac:dyDescent="0.2">
      <c r="A43" s="181" t="s">
        <v>
63</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64</v>
      </c>
      <c r="B44" s="181">
        <f>
'実質公債費比率（分子）の構造'!K$50</f>
        <v>
738</v>
      </c>
      <c r="C44" s="181"/>
      <c r="D44" s="181"/>
      <c r="E44" s="181">
        <f>
'実質公債費比率（分子）の構造'!L$50</f>
        <v>
1484</v>
      </c>
      <c r="F44" s="181"/>
      <c r="G44" s="181"/>
      <c r="H44" s="181">
        <f>
'実質公債費比率（分子）の構造'!M$50</f>
        <v>
562</v>
      </c>
      <c r="I44" s="181"/>
      <c r="J44" s="181"/>
      <c r="K44" s="181">
        <f>
'実質公債費比率（分子）の構造'!N$50</f>
        <v>
1013</v>
      </c>
      <c r="L44" s="181"/>
      <c r="M44" s="181"/>
      <c r="N44" s="181">
        <f>
'実質公債費比率（分子）の構造'!O$50</f>
        <v>
2118</v>
      </c>
      <c r="O44" s="181"/>
      <c r="P44" s="181"/>
    </row>
    <row r="45" spans="1:16" x14ac:dyDescent="0.2">
      <c r="A45" s="181" t="s">
        <v>
65</v>
      </c>
      <c r="B45" s="181">
        <f>
'実質公債費比率（分子）の構造'!K$49</f>
        <v>
77</v>
      </c>
      <c r="C45" s="181"/>
      <c r="D45" s="181"/>
      <c r="E45" s="181">
        <f>
'実質公債費比率（分子）の構造'!L$49</f>
        <v>
75</v>
      </c>
      <c r="F45" s="181"/>
      <c r="G45" s="181"/>
      <c r="H45" s="181">
        <f>
'実質公債費比率（分子）の構造'!M$49</f>
        <v>
71</v>
      </c>
      <c r="I45" s="181"/>
      <c r="J45" s="181"/>
      <c r="K45" s="181">
        <f>
'実質公債費比率（分子）の構造'!N$49</f>
        <v>
65</v>
      </c>
      <c r="L45" s="181"/>
      <c r="M45" s="181"/>
      <c r="N45" s="181">
        <f>
'実質公債費比率（分子）の構造'!O$49</f>
        <v>
55</v>
      </c>
      <c r="O45" s="181"/>
      <c r="P45" s="181"/>
    </row>
    <row r="46" spans="1:16" x14ac:dyDescent="0.2">
      <c r="A46" s="181" t="s">
        <v>
66</v>
      </c>
      <c r="B46" s="181">
        <f>
'実質公債費比率（分子）の構造'!K$48</f>
        <v>
211</v>
      </c>
      <c r="C46" s="181"/>
      <c r="D46" s="181"/>
      <c r="E46" s="181">
        <f>
'実質公債費比率（分子）の構造'!L$48</f>
        <v>
219</v>
      </c>
      <c r="F46" s="181"/>
      <c r="G46" s="181"/>
      <c r="H46" s="181">
        <f>
'実質公債費比率（分子）の構造'!M$48</f>
        <v>
237</v>
      </c>
      <c r="I46" s="181"/>
      <c r="J46" s="181"/>
      <c r="K46" s="181">
        <f>
'実質公債費比率（分子）の構造'!N$48</f>
        <v>
241</v>
      </c>
      <c r="L46" s="181"/>
      <c r="M46" s="181"/>
      <c r="N46" s="181">
        <f>
'実質公債費比率（分子）の構造'!O$48</f>
        <v>
265</v>
      </c>
      <c r="O46" s="181"/>
      <c r="P46" s="181"/>
    </row>
    <row r="47" spans="1:16" x14ac:dyDescent="0.2">
      <c r="A47" s="181" t="s">
        <v>
67</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68</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69</v>
      </c>
      <c r="B49" s="181">
        <f>
'実質公債費比率（分子）の構造'!K$45</f>
        <v>
2450</v>
      </c>
      <c r="C49" s="181"/>
      <c r="D49" s="181"/>
      <c r="E49" s="181">
        <f>
'実質公債費比率（分子）の構造'!L$45</f>
        <v>
1924</v>
      </c>
      <c r="F49" s="181"/>
      <c r="G49" s="181"/>
      <c r="H49" s="181">
        <f>
'実質公債費比率（分子）の構造'!M$45</f>
        <v>
1897</v>
      </c>
      <c r="I49" s="181"/>
      <c r="J49" s="181"/>
      <c r="K49" s="181">
        <f>
'実質公債費比率（分子）の構造'!N$45</f>
        <v>
1856</v>
      </c>
      <c r="L49" s="181"/>
      <c r="M49" s="181"/>
      <c r="N49" s="181">
        <f>
'実質公債費比率（分子）の構造'!O$45</f>
        <v>
1844</v>
      </c>
      <c r="O49" s="181"/>
      <c r="P49" s="181"/>
    </row>
    <row r="50" spans="1:16" x14ac:dyDescent="0.2">
      <c r="A50" s="181" t="s">
        <v>
70</v>
      </c>
      <c r="B50" s="181" t="e">
        <f>
NA()</f>
        <v>
#N/A</v>
      </c>
      <c r="C50" s="181">
        <f>
IF(ISNUMBER('実質公債費比率（分子）の構造'!K$53),'実質公債費比率（分子）の構造'!K$53,NA())</f>
        <v>
-554</v>
      </c>
      <c r="D50" s="181" t="e">
        <f>
NA()</f>
        <v>
#N/A</v>
      </c>
      <c r="E50" s="181" t="e">
        <f>
NA()</f>
        <v>
#N/A</v>
      </c>
      <c r="F50" s="181">
        <f>
IF(ISNUMBER('実質公債費比率（分子）の構造'!L$53),'実質公債費比率（分子）の構造'!L$53,NA())</f>
        <v>
-130</v>
      </c>
      <c r="G50" s="181" t="e">
        <f>
NA()</f>
        <v>
#N/A</v>
      </c>
      <c r="H50" s="181" t="e">
        <f>
NA()</f>
        <v>
#N/A</v>
      </c>
      <c r="I50" s="181">
        <f>
IF(ISNUMBER('実質公債費比率（分子）の構造'!M$53),'実質公債費比率（分子）の構造'!M$53,NA())</f>
        <v>
-510</v>
      </c>
      <c r="J50" s="181" t="e">
        <f>
NA()</f>
        <v>
#N/A</v>
      </c>
      <c r="K50" s="181" t="e">
        <f>
NA()</f>
        <v>
#N/A</v>
      </c>
      <c r="L50" s="181">
        <f>
IF(ISNUMBER('実質公債費比率（分子）の構造'!N$53),'実質公債費比率（分子）の構造'!N$53,NA())</f>
        <v>
-283</v>
      </c>
      <c r="M50" s="181" t="e">
        <f>
NA()</f>
        <v>
#N/A</v>
      </c>
      <c r="N50" s="181" t="e">
        <f>
NA()</f>
        <v>
#N/A</v>
      </c>
      <c r="O50" s="181">
        <f>
IF(ISNUMBER('実質公債費比率（分子）の構造'!O$53),'実質公債費比率（分子）の構造'!O$53,NA())</f>
        <v>
216</v>
      </c>
      <c r="P50" s="181" t="e">
        <f>
NA()</f>
        <v>
#N/A</v>
      </c>
    </row>
    <row r="53" spans="1:16" x14ac:dyDescent="0.2">
      <c r="A53" s="149" t="s">
        <v>
71</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72</v>
      </c>
      <c r="C55" s="180"/>
      <c r="D55" s="180" t="s">
        <v>
73</v>
      </c>
      <c r="E55" s="180" t="s">
        <v>
72</v>
      </c>
      <c r="F55" s="180"/>
      <c r="G55" s="180" t="s">
        <v>
73</v>
      </c>
      <c r="H55" s="180" t="s">
        <v>
72</v>
      </c>
      <c r="I55" s="180"/>
      <c r="J55" s="180" t="s">
        <v>
73</v>
      </c>
      <c r="K55" s="180" t="s">
        <v>
72</v>
      </c>
      <c r="L55" s="180"/>
      <c r="M55" s="180" t="s">
        <v>
73</v>
      </c>
      <c r="N55" s="180" t="s">
        <v>
72</v>
      </c>
      <c r="O55" s="180"/>
      <c r="P55" s="180" t="s">
        <v>
73</v>
      </c>
    </row>
    <row r="56" spans="1:16" x14ac:dyDescent="0.2">
      <c r="A56" s="180" t="s">
        <v>
42</v>
      </c>
      <c r="B56" s="180"/>
      <c r="C56" s="180"/>
      <c r="D56" s="180">
        <f>
'将来負担比率（分子）の構造'!I$52</f>
        <v>
20553</v>
      </c>
      <c r="E56" s="180"/>
      <c r="F56" s="180"/>
      <c r="G56" s="180">
        <f>
'将来負担比率（分子）の構造'!J$52</f>
        <v>
19044</v>
      </c>
      <c r="H56" s="180"/>
      <c r="I56" s="180"/>
      <c r="J56" s="180">
        <f>
'将来負担比率（分子）の構造'!K$52</f>
        <v>
17810</v>
      </c>
      <c r="K56" s="180"/>
      <c r="L56" s="180"/>
      <c r="M56" s="180">
        <f>
'将来負担比率（分子）の構造'!L$52</f>
        <v>
15795</v>
      </c>
      <c r="N56" s="180"/>
      <c r="O56" s="180"/>
      <c r="P56" s="180">
        <f>
'将来負担比率（分子）の構造'!M$52</f>
        <v>
13996</v>
      </c>
    </row>
    <row r="57" spans="1:16" x14ac:dyDescent="0.2">
      <c r="A57" s="180" t="s">
        <v>
41</v>
      </c>
      <c r="B57" s="180"/>
      <c r="C57" s="180"/>
      <c r="D57" s="180">
        <f>
'将来負担比率（分子）の構造'!I$51</f>
        <v>
13206</v>
      </c>
      <c r="E57" s="180"/>
      <c r="F57" s="180"/>
      <c r="G57" s="180">
        <f>
'将来負担比率（分子）の構造'!J$51</f>
        <v>
9382</v>
      </c>
      <c r="H57" s="180"/>
      <c r="I57" s="180"/>
      <c r="J57" s="180">
        <f>
'将来負担比率（分子）の構造'!K$51</f>
        <v>
10481</v>
      </c>
      <c r="K57" s="180"/>
      <c r="L57" s="180"/>
      <c r="M57" s="180">
        <f>
'将来負担比率（分子）の構造'!L$51</f>
        <v>
11451</v>
      </c>
      <c r="N57" s="180"/>
      <c r="O57" s="180"/>
      <c r="P57" s="180">
        <f>
'将来負担比率（分子）の構造'!M$51</f>
        <v>
10200</v>
      </c>
    </row>
    <row r="58" spans="1:16" x14ac:dyDescent="0.2">
      <c r="A58" s="180" t="s">
        <v>
40</v>
      </c>
      <c r="B58" s="180"/>
      <c r="C58" s="180"/>
      <c r="D58" s="180">
        <f>
'将来負担比率（分子）の構造'!I$50</f>
        <v>
36163</v>
      </c>
      <c r="E58" s="180"/>
      <c r="F58" s="180"/>
      <c r="G58" s="180">
        <f>
'将来負担比率（分子）の構造'!J$50</f>
        <v>
38314</v>
      </c>
      <c r="H58" s="180"/>
      <c r="I58" s="180"/>
      <c r="J58" s="180">
        <f>
'将来負担比率（分子）の構造'!K$50</f>
        <v>
39324</v>
      </c>
      <c r="K58" s="180"/>
      <c r="L58" s="180"/>
      <c r="M58" s="180">
        <f>
'将来負担比率（分子）の構造'!L$50</f>
        <v>
41415</v>
      </c>
      <c r="N58" s="180"/>
      <c r="O58" s="180"/>
      <c r="P58" s="180">
        <f>
'将来負担比率（分子）の構造'!M$50</f>
        <v>
43243</v>
      </c>
    </row>
    <row r="59" spans="1:16" x14ac:dyDescent="0.2">
      <c r="A59" s="180" t="s">
        <v>
38</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37</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35</v>
      </c>
      <c r="B61" s="180" t="str">
        <f>
'将来負担比率（分子）の構造'!I$46</f>
        <v>
-</v>
      </c>
      <c r="C61" s="180"/>
      <c r="D61" s="180"/>
      <c r="E61" s="180" t="str">
        <f>
'将来負担比率（分子）の構造'!J$46</f>
        <v>
-</v>
      </c>
      <c r="F61" s="180"/>
      <c r="G61" s="180"/>
      <c r="H61" s="180" t="str">
        <f>
'将来負担比率（分子）の構造'!K$46</f>
        <v>
-</v>
      </c>
      <c r="I61" s="180"/>
      <c r="J61" s="180"/>
      <c r="K61" s="180">
        <f>
'将来負担比率（分子）の構造'!L$46</f>
        <v>
244</v>
      </c>
      <c r="L61" s="180"/>
      <c r="M61" s="180"/>
      <c r="N61" s="180" t="str">
        <f>
'将来負担比率（分子）の構造'!M$46</f>
        <v>
-</v>
      </c>
      <c r="O61" s="180"/>
      <c r="P61" s="180"/>
    </row>
    <row r="62" spans="1:16" x14ac:dyDescent="0.2">
      <c r="A62" s="180" t="s">
        <v>
34</v>
      </c>
      <c r="B62" s="180">
        <f>
'将来負担比率（分子）の構造'!I$45</f>
        <v>
8036</v>
      </c>
      <c r="C62" s="180"/>
      <c r="D62" s="180"/>
      <c r="E62" s="180">
        <f>
'将来負担比率（分子）の構造'!J$45</f>
        <v>
7452</v>
      </c>
      <c r="F62" s="180"/>
      <c r="G62" s="180"/>
      <c r="H62" s="180">
        <f>
'将来負担比率（分子）の構造'!K$45</f>
        <v>
7369</v>
      </c>
      <c r="I62" s="180"/>
      <c r="J62" s="180"/>
      <c r="K62" s="180">
        <f>
'将来負担比率（分子）の構造'!L$45</f>
        <v>
7354</v>
      </c>
      <c r="L62" s="180"/>
      <c r="M62" s="180"/>
      <c r="N62" s="180">
        <f>
'将来負担比率（分子）の構造'!M$45</f>
        <v>
7015</v>
      </c>
      <c r="O62" s="180"/>
      <c r="P62" s="180"/>
    </row>
    <row r="63" spans="1:16" x14ac:dyDescent="0.2">
      <c r="A63" s="180" t="s">
        <v>
33</v>
      </c>
      <c r="B63" s="180">
        <f>
'将来負担比率（分子）の構造'!I$44</f>
        <v>
368</v>
      </c>
      <c r="C63" s="180"/>
      <c r="D63" s="180"/>
      <c r="E63" s="180">
        <f>
'将来負担比率（分子）の構造'!J$44</f>
        <v>
285</v>
      </c>
      <c r="F63" s="180"/>
      <c r="G63" s="180"/>
      <c r="H63" s="180">
        <f>
'将来負担比率（分子）の構造'!K$44</f>
        <v>
202</v>
      </c>
      <c r="I63" s="180"/>
      <c r="J63" s="180"/>
      <c r="K63" s="180">
        <f>
'将来負担比率（分子）の構造'!L$44</f>
        <v>
141</v>
      </c>
      <c r="L63" s="180"/>
      <c r="M63" s="180"/>
      <c r="N63" s="180">
        <f>
'将来負担比率（分子）の構造'!M$44</f>
        <v>
83</v>
      </c>
      <c r="O63" s="180"/>
      <c r="P63" s="180"/>
    </row>
    <row r="64" spans="1:16" x14ac:dyDescent="0.2">
      <c r="A64" s="180" t="s">
        <v>
32</v>
      </c>
      <c r="B64" s="180">
        <f>
'将来負担比率（分子）の構造'!I$43</f>
        <v>
5731</v>
      </c>
      <c r="C64" s="180"/>
      <c r="D64" s="180"/>
      <c r="E64" s="180">
        <f>
'将来負担比率（分子）の構造'!J$43</f>
        <v>
5817</v>
      </c>
      <c r="F64" s="180"/>
      <c r="G64" s="180"/>
      <c r="H64" s="180">
        <f>
'将来負担比率（分子）の構造'!K$43</f>
        <v>
6003</v>
      </c>
      <c r="I64" s="180"/>
      <c r="J64" s="180"/>
      <c r="K64" s="180">
        <f>
'将来負担比率（分子）の構造'!L$43</f>
        <v>
6028</v>
      </c>
      <c r="L64" s="180"/>
      <c r="M64" s="180"/>
      <c r="N64" s="180">
        <f>
'将来負担比率（分子）の構造'!M$43</f>
        <v>
6161</v>
      </c>
      <c r="O64" s="180"/>
      <c r="P64" s="180"/>
    </row>
    <row r="65" spans="1:16" x14ac:dyDescent="0.2">
      <c r="A65" s="180" t="s">
        <v>
31</v>
      </c>
      <c r="B65" s="180">
        <f>
'将来負担比率（分子）の構造'!I$42</f>
        <v>
11018</v>
      </c>
      <c r="C65" s="180"/>
      <c r="D65" s="180"/>
      <c r="E65" s="180">
        <f>
'将来負担比率（分子）の構造'!J$42</f>
        <v>
8960</v>
      </c>
      <c r="F65" s="180"/>
      <c r="G65" s="180"/>
      <c r="H65" s="180">
        <f>
'将来負担比率（分子）の構造'!K$42</f>
        <v>
8906</v>
      </c>
      <c r="I65" s="180"/>
      <c r="J65" s="180"/>
      <c r="K65" s="180">
        <f>
'将来負担比率（分子）の構造'!L$42</f>
        <v>
7844</v>
      </c>
      <c r="L65" s="180"/>
      <c r="M65" s="180"/>
      <c r="N65" s="180">
        <f>
'将来負担比率（分子）の構造'!M$42</f>
        <v>
6413</v>
      </c>
      <c r="O65" s="180"/>
      <c r="P65" s="180"/>
    </row>
    <row r="66" spans="1:16" x14ac:dyDescent="0.2">
      <c r="A66" s="180" t="s">
        <v>
30</v>
      </c>
      <c r="B66" s="180">
        <f>
'将来負担比率（分子）の構造'!I$41</f>
        <v>
18180</v>
      </c>
      <c r="C66" s="180"/>
      <c r="D66" s="180"/>
      <c r="E66" s="180">
        <f>
'将来負担比率（分子）の構造'!J$41</f>
        <v>
17235</v>
      </c>
      <c r="F66" s="180"/>
      <c r="G66" s="180"/>
      <c r="H66" s="180">
        <f>
'将来負担比率（分子）の構造'!K$41</f>
        <v>
17245</v>
      </c>
      <c r="I66" s="180"/>
      <c r="J66" s="180"/>
      <c r="K66" s="180">
        <f>
'将来負担比率（分子）の構造'!L$41</f>
        <v>
15900</v>
      </c>
      <c r="L66" s="180"/>
      <c r="M66" s="180"/>
      <c r="N66" s="180">
        <f>
'将来負担比率（分子）の構造'!M$41</f>
        <v>
14285</v>
      </c>
      <c r="O66" s="180"/>
      <c r="P66" s="180"/>
    </row>
    <row r="67" spans="1:16" x14ac:dyDescent="0.2">
      <c r="A67" s="180" t="s">
        <v>
74</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75</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76</v>
      </c>
      <c r="B72" s="184">
        <f>
基金残高に係る経年分析!F55</f>
        <v>
6101</v>
      </c>
      <c r="C72" s="184">
        <f>
基金残高に係る経年分析!G55</f>
        <v>
6102</v>
      </c>
      <c r="D72" s="184">
        <f>
基金残高に係る経年分析!H55</f>
        <v>
6104</v>
      </c>
    </row>
    <row r="73" spans="1:16" x14ac:dyDescent="0.2">
      <c r="A73" s="183" t="s">
        <v>
77</v>
      </c>
      <c r="B73" s="184" t="str">
        <f>
基金残高に係る経年分析!F56</f>
        <v>
-</v>
      </c>
      <c r="C73" s="184" t="str">
        <f>
基金残高に係る経年分析!G56</f>
        <v>
-</v>
      </c>
      <c r="D73" s="184" t="str">
        <f>
基金残高に係る経年分析!H56</f>
        <v>
-</v>
      </c>
    </row>
    <row r="74" spans="1:16" x14ac:dyDescent="0.2">
      <c r="A74" s="183" t="s">
        <v>
78</v>
      </c>
      <c r="B74" s="184">
        <f>
基金残高に係る経年分析!F57</f>
        <v>
33223</v>
      </c>
      <c r="C74" s="184">
        <f>
基金残高に係る経年分析!G57</f>
        <v>
35313</v>
      </c>
      <c r="D74" s="184">
        <f>
基金残高に係る経年分析!H57</f>
        <v>
37139</v>
      </c>
    </row>
  </sheetData>
  <sheetProtection algorithmName="SHA-512" hashValue="EOmBmKQBF6wiwAel/VBJlsmUxkNCh2P9yn0V+/6Vc8cLZ0JbKOGbZK3Ns9usE4QTl2obTI6WIwU2tCd4eDBFeg==" saltValue="YVYeM2jzFPTqFF2z1Jf0X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
215</v>
      </c>
      <c r="DI1" s="794"/>
      <c r="DJ1" s="794"/>
      <c r="DK1" s="794"/>
      <c r="DL1" s="794"/>
      <c r="DM1" s="794"/>
      <c r="DN1" s="795"/>
      <c r="DO1" s="225"/>
      <c r="DP1" s="793" t="s">
        <v>
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
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
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
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
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
1</v>
      </c>
      <c r="C4" s="736"/>
      <c r="D4" s="736"/>
      <c r="E4" s="736"/>
      <c r="F4" s="736"/>
      <c r="G4" s="736"/>
      <c r="H4" s="736"/>
      <c r="I4" s="736"/>
      <c r="J4" s="736"/>
      <c r="K4" s="736"/>
      <c r="L4" s="736"/>
      <c r="M4" s="736"/>
      <c r="N4" s="736"/>
      <c r="O4" s="736"/>
      <c r="P4" s="736"/>
      <c r="Q4" s="737"/>
      <c r="R4" s="735" t="s">
        <v>
221</v>
      </c>
      <c r="S4" s="736"/>
      <c r="T4" s="736"/>
      <c r="U4" s="736"/>
      <c r="V4" s="736"/>
      <c r="W4" s="736"/>
      <c r="X4" s="736"/>
      <c r="Y4" s="737"/>
      <c r="Z4" s="735" t="s">
        <v>
222</v>
      </c>
      <c r="AA4" s="736"/>
      <c r="AB4" s="736"/>
      <c r="AC4" s="737"/>
      <c r="AD4" s="735" t="s">
        <v>
223</v>
      </c>
      <c r="AE4" s="736"/>
      <c r="AF4" s="736"/>
      <c r="AG4" s="736"/>
      <c r="AH4" s="736"/>
      <c r="AI4" s="736"/>
      <c r="AJ4" s="736"/>
      <c r="AK4" s="737"/>
      <c r="AL4" s="735" t="s">
        <v>
222</v>
      </c>
      <c r="AM4" s="736"/>
      <c r="AN4" s="736"/>
      <c r="AO4" s="737"/>
      <c r="AP4" s="796" t="s">
        <v>
224</v>
      </c>
      <c r="AQ4" s="796"/>
      <c r="AR4" s="796"/>
      <c r="AS4" s="796"/>
      <c r="AT4" s="796"/>
      <c r="AU4" s="796"/>
      <c r="AV4" s="796"/>
      <c r="AW4" s="796"/>
      <c r="AX4" s="796"/>
      <c r="AY4" s="796"/>
      <c r="AZ4" s="796"/>
      <c r="BA4" s="796"/>
      <c r="BB4" s="796"/>
      <c r="BC4" s="796"/>
      <c r="BD4" s="796"/>
      <c r="BE4" s="796"/>
      <c r="BF4" s="796"/>
      <c r="BG4" s="796" t="s">
        <v>
225</v>
      </c>
      <c r="BH4" s="796"/>
      <c r="BI4" s="796"/>
      <c r="BJ4" s="796"/>
      <c r="BK4" s="796"/>
      <c r="BL4" s="796"/>
      <c r="BM4" s="796"/>
      <c r="BN4" s="796"/>
      <c r="BO4" s="796" t="s">
        <v>
222</v>
      </c>
      <c r="BP4" s="796"/>
      <c r="BQ4" s="796"/>
      <c r="BR4" s="796"/>
      <c r="BS4" s="796" t="s">
        <v>
226</v>
      </c>
      <c r="BT4" s="796"/>
      <c r="BU4" s="796"/>
      <c r="BV4" s="796"/>
      <c r="BW4" s="796"/>
      <c r="BX4" s="796"/>
      <c r="BY4" s="796"/>
      <c r="BZ4" s="796"/>
      <c r="CA4" s="796"/>
      <c r="CB4" s="796"/>
      <c r="CD4" s="778" t="s">
        <v>
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
228</v>
      </c>
      <c r="C5" s="761"/>
      <c r="D5" s="761"/>
      <c r="E5" s="761"/>
      <c r="F5" s="761"/>
      <c r="G5" s="761"/>
      <c r="H5" s="761"/>
      <c r="I5" s="761"/>
      <c r="J5" s="761"/>
      <c r="K5" s="761"/>
      <c r="L5" s="761"/>
      <c r="M5" s="761"/>
      <c r="N5" s="761"/>
      <c r="O5" s="761"/>
      <c r="P5" s="761"/>
      <c r="Q5" s="762"/>
      <c r="R5" s="726">
        <v>
40813468</v>
      </c>
      <c r="S5" s="727"/>
      <c r="T5" s="727"/>
      <c r="U5" s="727"/>
      <c r="V5" s="727"/>
      <c r="W5" s="727"/>
      <c r="X5" s="727"/>
      <c r="Y5" s="773"/>
      <c r="Z5" s="791">
        <v>
61.4</v>
      </c>
      <c r="AA5" s="791"/>
      <c r="AB5" s="791"/>
      <c r="AC5" s="791"/>
      <c r="AD5" s="792">
        <v>
38209613</v>
      </c>
      <c r="AE5" s="792"/>
      <c r="AF5" s="792"/>
      <c r="AG5" s="792"/>
      <c r="AH5" s="792"/>
      <c r="AI5" s="792"/>
      <c r="AJ5" s="792"/>
      <c r="AK5" s="792"/>
      <c r="AL5" s="774">
        <v>
90.4</v>
      </c>
      <c r="AM5" s="743"/>
      <c r="AN5" s="743"/>
      <c r="AO5" s="775"/>
      <c r="AP5" s="760" t="s">
        <v>
229</v>
      </c>
      <c r="AQ5" s="761"/>
      <c r="AR5" s="761"/>
      <c r="AS5" s="761"/>
      <c r="AT5" s="761"/>
      <c r="AU5" s="761"/>
      <c r="AV5" s="761"/>
      <c r="AW5" s="761"/>
      <c r="AX5" s="761"/>
      <c r="AY5" s="761"/>
      <c r="AZ5" s="761"/>
      <c r="BA5" s="761"/>
      <c r="BB5" s="761"/>
      <c r="BC5" s="761"/>
      <c r="BD5" s="761"/>
      <c r="BE5" s="761"/>
      <c r="BF5" s="762"/>
      <c r="BG5" s="661">
        <v>
37590842</v>
      </c>
      <c r="BH5" s="664"/>
      <c r="BI5" s="664"/>
      <c r="BJ5" s="664"/>
      <c r="BK5" s="664"/>
      <c r="BL5" s="664"/>
      <c r="BM5" s="664"/>
      <c r="BN5" s="665"/>
      <c r="BO5" s="723">
        <v>
92.1</v>
      </c>
      <c r="BP5" s="723"/>
      <c r="BQ5" s="723"/>
      <c r="BR5" s="723"/>
      <c r="BS5" s="724">
        <v>
286477</v>
      </c>
      <c r="BT5" s="724"/>
      <c r="BU5" s="724"/>
      <c r="BV5" s="724"/>
      <c r="BW5" s="724"/>
      <c r="BX5" s="724"/>
      <c r="BY5" s="724"/>
      <c r="BZ5" s="724"/>
      <c r="CA5" s="724"/>
      <c r="CB5" s="765"/>
      <c r="CD5" s="778" t="s">
        <v>
224</v>
      </c>
      <c r="CE5" s="779"/>
      <c r="CF5" s="779"/>
      <c r="CG5" s="779"/>
      <c r="CH5" s="779"/>
      <c r="CI5" s="779"/>
      <c r="CJ5" s="779"/>
      <c r="CK5" s="779"/>
      <c r="CL5" s="779"/>
      <c r="CM5" s="779"/>
      <c r="CN5" s="779"/>
      <c r="CO5" s="779"/>
      <c r="CP5" s="779"/>
      <c r="CQ5" s="780"/>
      <c r="CR5" s="778" t="s">
        <v>
230</v>
      </c>
      <c r="CS5" s="779"/>
      <c r="CT5" s="779"/>
      <c r="CU5" s="779"/>
      <c r="CV5" s="779"/>
      <c r="CW5" s="779"/>
      <c r="CX5" s="779"/>
      <c r="CY5" s="780"/>
      <c r="CZ5" s="778" t="s">
        <v>
222</v>
      </c>
      <c r="DA5" s="779"/>
      <c r="DB5" s="779"/>
      <c r="DC5" s="780"/>
      <c r="DD5" s="778" t="s">
        <v>
231</v>
      </c>
      <c r="DE5" s="779"/>
      <c r="DF5" s="779"/>
      <c r="DG5" s="779"/>
      <c r="DH5" s="779"/>
      <c r="DI5" s="779"/>
      <c r="DJ5" s="779"/>
      <c r="DK5" s="779"/>
      <c r="DL5" s="779"/>
      <c r="DM5" s="779"/>
      <c r="DN5" s="779"/>
      <c r="DO5" s="779"/>
      <c r="DP5" s="780"/>
      <c r="DQ5" s="778" t="s">
        <v>
232</v>
      </c>
      <c r="DR5" s="779"/>
      <c r="DS5" s="779"/>
      <c r="DT5" s="779"/>
      <c r="DU5" s="779"/>
      <c r="DV5" s="779"/>
      <c r="DW5" s="779"/>
      <c r="DX5" s="779"/>
      <c r="DY5" s="779"/>
      <c r="DZ5" s="779"/>
      <c r="EA5" s="779"/>
      <c r="EB5" s="779"/>
      <c r="EC5" s="780"/>
    </row>
    <row r="6" spans="2:143" ht="11.25" customHeight="1" x14ac:dyDescent="0.2">
      <c r="B6" s="658" t="s">
        <v>
233</v>
      </c>
      <c r="C6" s="659"/>
      <c r="D6" s="659"/>
      <c r="E6" s="659"/>
      <c r="F6" s="659"/>
      <c r="G6" s="659"/>
      <c r="H6" s="659"/>
      <c r="I6" s="659"/>
      <c r="J6" s="659"/>
      <c r="K6" s="659"/>
      <c r="L6" s="659"/>
      <c r="M6" s="659"/>
      <c r="N6" s="659"/>
      <c r="O6" s="659"/>
      <c r="P6" s="659"/>
      <c r="Q6" s="660"/>
      <c r="R6" s="661">
        <v>
183940</v>
      </c>
      <c r="S6" s="664"/>
      <c r="T6" s="664"/>
      <c r="U6" s="664"/>
      <c r="V6" s="664"/>
      <c r="W6" s="664"/>
      <c r="X6" s="664"/>
      <c r="Y6" s="665"/>
      <c r="Z6" s="723">
        <v>
0.3</v>
      </c>
      <c r="AA6" s="723"/>
      <c r="AB6" s="723"/>
      <c r="AC6" s="723"/>
      <c r="AD6" s="724">
        <v>
183940</v>
      </c>
      <c r="AE6" s="724"/>
      <c r="AF6" s="724"/>
      <c r="AG6" s="724"/>
      <c r="AH6" s="724"/>
      <c r="AI6" s="724"/>
      <c r="AJ6" s="724"/>
      <c r="AK6" s="724"/>
      <c r="AL6" s="666">
        <v>
0.4</v>
      </c>
      <c r="AM6" s="667"/>
      <c r="AN6" s="667"/>
      <c r="AO6" s="725"/>
      <c r="AP6" s="658" t="s">
        <v>
234</v>
      </c>
      <c r="AQ6" s="659"/>
      <c r="AR6" s="659"/>
      <c r="AS6" s="659"/>
      <c r="AT6" s="659"/>
      <c r="AU6" s="659"/>
      <c r="AV6" s="659"/>
      <c r="AW6" s="659"/>
      <c r="AX6" s="659"/>
      <c r="AY6" s="659"/>
      <c r="AZ6" s="659"/>
      <c r="BA6" s="659"/>
      <c r="BB6" s="659"/>
      <c r="BC6" s="659"/>
      <c r="BD6" s="659"/>
      <c r="BE6" s="659"/>
      <c r="BF6" s="660"/>
      <c r="BG6" s="661">
        <v>
37590842</v>
      </c>
      <c r="BH6" s="664"/>
      <c r="BI6" s="664"/>
      <c r="BJ6" s="664"/>
      <c r="BK6" s="664"/>
      <c r="BL6" s="664"/>
      <c r="BM6" s="664"/>
      <c r="BN6" s="665"/>
      <c r="BO6" s="723">
        <v>
92.1</v>
      </c>
      <c r="BP6" s="723"/>
      <c r="BQ6" s="723"/>
      <c r="BR6" s="723"/>
      <c r="BS6" s="724">
        <v>
286477</v>
      </c>
      <c r="BT6" s="724"/>
      <c r="BU6" s="724"/>
      <c r="BV6" s="724"/>
      <c r="BW6" s="724"/>
      <c r="BX6" s="724"/>
      <c r="BY6" s="724"/>
      <c r="BZ6" s="724"/>
      <c r="CA6" s="724"/>
      <c r="CB6" s="765"/>
      <c r="CD6" s="732" t="s">
        <v>
235</v>
      </c>
      <c r="CE6" s="733"/>
      <c r="CF6" s="733"/>
      <c r="CG6" s="733"/>
      <c r="CH6" s="733"/>
      <c r="CI6" s="733"/>
      <c r="CJ6" s="733"/>
      <c r="CK6" s="733"/>
      <c r="CL6" s="733"/>
      <c r="CM6" s="733"/>
      <c r="CN6" s="733"/>
      <c r="CO6" s="733"/>
      <c r="CP6" s="733"/>
      <c r="CQ6" s="734"/>
      <c r="CR6" s="661">
        <v>
462602</v>
      </c>
      <c r="CS6" s="664"/>
      <c r="CT6" s="664"/>
      <c r="CU6" s="664"/>
      <c r="CV6" s="664"/>
      <c r="CW6" s="664"/>
      <c r="CX6" s="664"/>
      <c r="CY6" s="665"/>
      <c r="CZ6" s="774">
        <v>
0.7</v>
      </c>
      <c r="DA6" s="743"/>
      <c r="DB6" s="743"/>
      <c r="DC6" s="777"/>
      <c r="DD6" s="669" t="s">
        <v>
236</v>
      </c>
      <c r="DE6" s="664"/>
      <c r="DF6" s="664"/>
      <c r="DG6" s="664"/>
      <c r="DH6" s="664"/>
      <c r="DI6" s="664"/>
      <c r="DJ6" s="664"/>
      <c r="DK6" s="664"/>
      <c r="DL6" s="664"/>
      <c r="DM6" s="664"/>
      <c r="DN6" s="664"/>
      <c r="DO6" s="664"/>
      <c r="DP6" s="665"/>
      <c r="DQ6" s="669">
        <v>
462602</v>
      </c>
      <c r="DR6" s="664"/>
      <c r="DS6" s="664"/>
      <c r="DT6" s="664"/>
      <c r="DU6" s="664"/>
      <c r="DV6" s="664"/>
      <c r="DW6" s="664"/>
      <c r="DX6" s="664"/>
      <c r="DY6" s="664"/>
      <c r="DZ6" s="664"/>
      <c r="EA6" s="664"/>
      <c r="EB6" s="664"/>
      <c r="EC6" s="704"/>
    </row>
    <row r="7" spans="2:143" ht="11.25" customHeight="1" x14ac:dyDescent="0.2">
      <c r="B7" s="658" t="s">
        <v>
237</v>
      </c>
      <c r="C7" s="659"/>
      <c r="D7" s="659"/>
      <c r="E7" s="659"/>
      <c r="F7" s="659"/>
      <c r="G7" s="659"/>
      <c r="H7" s="659"/>
      <c r="I7" s="659"/>
      <c r="J7" s="659"/>
      <c r="K7" s="659"/>
      <c r="L7" s="659"/>
      <c r="M7" s="659"/>
      <c r="N7" s="659"/>
      <c r="O7" s="659"/>
      <c r="P7" s="659"/>
      <c r="Q7" s="660"/>
      <c r="R7" s="661">
        <v>
77681</v>
      </c>
      <c r="S7" s="664"/>
      <c r="T7" s="664"/>
      <c r="U7" s="664"/>
      <c r="V7" s="664"/>
      <c r="W7" s="664"/>
      <c r="X7" s="664"/>
      <c r="Y7" s="665"/>
      <c r="Z7" s="723">
        <v>
0.1</v>
      </c>
      <c r="AA7" s="723"/>
      <c r="AB7" s="723"/>
      <c r="AC7" s="723"/>
      <c r="AD7" s="724">
        <v>
77681</v>
      </c>
      <c r="AE7" s="724"/>
      <c r="AF7" s="724"/>
      <c r="AG7" s="724"/>
      <c r="AH7" s="724"/>
      <c r="AI7" s="724"/>
      <c r="AJ7" s="724"/>
      <c r="AK7" s="724"/>
      <c r="AL7" s="666">
        <v>
0.2</v>
      </c>
      <c r="AM7" s="667"/>
      <c r="AN7" s="667"/>
      <c r="AO7" s="725"/>
      <c r="AP7" s="658" t="s">
        <v>
238</v>
      </c>
      <c r="AQ7" s="659"/>
      <c r="AR7" s="659"/>
      <c r="AS7" s="659"/>
      <c r="AT7" s="659"/>
      <c r="AU7" s="659"/>
      <c r="AV7" s="659"/>
      <c r="AW7" s="659"/>
      <c r="AX7" s="659"/>
      <c r="AY7" s="659"/>
      <c r="AZ7" s="659"/>
      <c r="BA7" s="659"/>
      <c r="BB7" s="659"/>
      <c r="BC7" s="659"/>
      <c r="BD7" s="659"/>
      <c r="BE7" s="659"/>
      <c r="BF7" s="660"/>
      <c r="BG7" s="661">
        <v>
20681697</v>
      </c>
      <c r="BH7" s="664"/>
      <c r="BI7" s="664"/>
      <c r="BJ7" s="664"/>
      <c r="BK7" s="664"/>
      <c r="BL7" s="664"/>
      <c r="BM7" s="664"/>
      <c r="BN7" s="665"/>
      <c r="BO7" s="723">
        <v>
50.7</v>
      </c>
      <c r="BP7" s="723"/>
      <c r="BQ7" s="723"/>
      <c r="BR7" s="723"/>
      <c r="BS7" s="724">
        <v>
286477</v>
      </c>
      <c r="BT7" s="724"/>
      <c r="BU7" s="724"/>
      <c r="BV7" s="724"/>
      <c r="BW7" s="724"/>
      <c r="BX7" s="724"/>
      <c r="BY7" s="724"/>
      <c r="BZ7" s="724"/>
      <c r="CA7" s="724"/>
      <c r="CB7" s="765"/>
      <c r="CD7" s="705" t="s">
        <v>
239</v>
      </c>
      <c r="CE7" s="702"/>
      <c r="CF7" s="702"/>
      <c r="CG7" s="702"/>
      <c r="CH7" s="702"/>
      <c r="CI7" s="702"/>
      <c r="CJ7" s="702"/>
      <c r="CK7" s="702"/>
      <c r="CL7" s="702"/>
      <c r="CM7" s="702"/>
      <c r="CN7" s="702"/>
      <c r="CO7" s="702"/>
      <c r="CP7" s="702"/>
      <c r="CQ7" s="703"/>
      <c r="CR7" s="661">
        <v>
8486944</v>
      </c>
      <c r="CS7" s="664"/>
      <c r="CT7" s="664"/>
      <c r="CU7" s="664"/>
      <c r="CV7" s="664"/>
      <c r="CW7" s="664"/>
      <c r="CX7" s="664"/>
      <c r="CY7" s="665"/>
      <c r="CZ7" s="723">
        <v>
13.3</v>
      </c>
      <c r="DA7" s="723"/>
      <c r="DB7" s="723"/>
      <c r="DC7" s="723"/>
      <c r="DD7" s="669">
        <v>
351170</v>
      </c>
      <c r="DE7" s="664"/>
      <c r="DF7" s="664"/>
      <c r="DG7" s="664"/>
      <c r="DH7" s="664"/>
      <c r="DI7" s="664"/>
      <c r="DJ7" s="664"/>
      <c r="DK7" s="664"/>
      <c r="DL7" s="664"/>
      <c r="DM7" s="664"/>
      <c r="DN7" s="664"/>
      <c r="DO7" s="664"/>
      <c r="DP7" s="665"/>
      <c r="DQ7" s="669">
        <v>
7624548</v>
      </c>
      <c r="DR7" s="664"/>
      <c r="DS7" s="664"/>
      <c r="DT7" s="664"/>
      <c r="DU7" s="664"/>
      <c r="DV7" s="664"/>
      <c r="DW7" s="664"/>
      <c r="DX7" s="664"/>
      <c r="DY7" s="664"/>
      <c r="DZ7" s="664"/>
      <c r="EA7" s="664"/>
      <c r="EB7" s="664"/>
      <c r="EC7" s="704"/>
    </row>
    <row r="8" spans="2:143" ht="11.25" customHeight="1" x14ac:dyDescent="0.2">
      <c r="B8" s="658" t="s">
        <v>
240</v>
      </c>
      <c r="C8" s="659"/>
      <c r="D8" s="659"/>
      <c r="E8" s="659"/>
      <c r="F8" s="659"/>
      <c r="G8" s="659"/>
      <c r="H8" s="659"/>
      <c r="I8" s="659"/>
      <c r="J8" s="659"/>
      <c r="K8" s="659"/>
      <c r="L8" s="659"/>
      <c r="M8" s="659"/>
      <c r="N8" s="659"/>
      <c r="O8" s="659"/>
      <c r="P8" s="659"/>
      <c r="Q8" s="660"/>
      <c r="R8" s="661">
        <v>
258859</v>
      </c>
      <c r="S8" s="664"/>
      <c r="T8" s="664"/>
      <c r="U8" s="664"/>
      <c r="V8" s="664"/>
      <c r="W8" s="664"/>
      <c r="X8" s="664"/>
      <c r="Y8" s="665"/>
      <c r="Z8" s="723">
        <v>
0.4</v>
      </c>
      <c r="AA8" s="723"/>
      <c r="AB8" s="723"/>
      <c r="AC8" s="723"/>
      <c r="AD8" s="724">
        <v>
258859</v>
      </c>
      <c r="AE8" s="724"/>
      <c r="AF8" s="724"/>
      <c r="AG8" s="724"/>
      <c r="AH8" s="724"/>
      <c r="AI8" s="724"/>
      <c r="AJ8" s="724"/>
      <c r="AK8" s="724"/>
      <c r="AL8" s="666">
        <v>
0.6</v>
      </c>
      <c r="AM8" s="667"/>
      <c r="AN8" s="667"/>
      <c r="AO8" s="725"/>
      <c r="AP8" s="658" t="s">
        <v>
241</v>
      </c>
      <c r="AQ8" s="659"/>
      <c r="AR8" s="659"/>
      <c r="AS8" s="659"/>
      <c r="AT8" s="659"/>
      <c r="AU8" s="659"/>
      <c r="AV8" s="659"/>
      <c r="AW8" s="659"/>
      <c r="AX8" s="659"/>
      <c r="AY8" s="659"/>
      <c r="AZ8" s="659"/>
      <c r="BA8" s="659"/>
      <c r="BB8" s="659"/>
      <c r="BC8" s="659"/>
      <c r="BD8" s="659"/>
      <c r="BE8" s="659"/>
      <c r="BF8" s="660"/>
      <c r="BG8" s="661">
        <v>
282718</v>
      </c>
      <c r="BH8" s="664"/>
      <c r="BI8" s="664"/>
      <c r="BJ8" s="664"/>
      <c r="BK8" s="664"/>
      <c r="BL8" s="664"/>
      <c r="BM8" s="664"/>
      <c r="BN8" s="665"/>
      <c r="BO8" s="723">
        <v>
0.7</v>
      </c>
      <c r="BP8" s="723"/>
      <c r="BQ8" s="723"/>
      <c r="BR8" s="723"/>
      <c r="BS8" s="669" t="s">
        <v>
129</v>
      </c>
      <c r="BT8" s="664"/>
      <c r="BU8" s="664"/>
      <c r="BV8" s="664"/>
      <c r="BW8" s="664"/>
      <c r="BX8" s="664"/>
      <c r="BY8" s="664"/>
      <c r="BZ8" s="664"/>
      <c r="CA8" s="664"/>
      <c r="CB8" s="704"/>
      <c r="CD8" s="705" t="s">
        <v>
242</v>
      </c>
      <c r="CE8" s="702"/>
      <c r="CF8" s="702"/>
      <c r="CG8" s="702"/>
      <c r="CH8" s="702"/>
      <c r="CI8" s="702"/>
      <c r="CJ8" s="702"/>
      <c r="CK8" s="702"/>
      <c r="CL8" s="702"/>
      <c r="CM8" s="702"/>
      <c r="CN8" s="702"/>
      <c r="CO8" s="702"/>
      <c r="CP8" s="702"/>
      <c r="CQ8" s="703"/>
      <c r="CR8" s="661">
        <v>
28582204</v>
      </c>
      <c r="CS8" s="664"/>
      <c r="CT8" s="664"/>
      <c r="CU8" s="664"/>
      <c r="CV8" s="664"/>
      <c r="CW8" s="664"/>
      <c r="CX8" s="664"/>
      <c r="CY8" s="665"/>
      <c r="CZ8" s="723">
        <v>
44.9</v>
      </c>
      <c r="DA8" s="723"/>
      <c r="DB8" s="723"/>
      <c r="DC8" s="723"/>
      <c r="DD8" s="669">
        <v>
1208709</v>
      </c>
      <c r="DE8" s="664"/>
      <c r="DF8" s="664"/>
      <c r="DG8" s="664"/>
      <c r="DH8" s="664"/>
      <c r="DI8" s="664"/>
      <c r="DJ8" s="664"/>
      <c r="DK8" s="664"/>
      <c r="DL8" s="664"/>
      <c r="DM8" s="664"/>
      <c r="DN8" s="664"/>
      <c r="DO8" s="664"/>
      <c r="DP8" s="665"/>
      <c r="DQ8" s="669">
        <v>
14629642</v>
      </c>
      <c r="DR8" s="664"/>
      <c r="DS8" s="664"/>
      <c r="DT8" s="664"/>
      <c r="DU8" s="664"/>
      <c r="DV8" s="664"/>
      <c r="DW8" s="664"/>
      <c r="DX8" s="664"/>
      <c r="DY8" s="664"/>
      <c r="DZ8" s="664"/>
      <c r="EA8" s="664"/>
      <c r="EB8" s="664"/>
      <c r="EC8" s="704"/>
    </row>
    <row r="9" spans="2:143" ht="11.25" customHeight="1" x14ac:dyDescent="0.2">
      <c r="B9" s="658" t="s">
        <v>
243</v>
      </c>
      <c r="C9" s="659"/>
      <c r="D9" s="659"/>
      <c r="E9" s="659"/>
      <c r="F9" s="659"/>
      <c r="G9" s="659"/>
      <c r="H9" s="659"/>
      <c r="I9" s="659"/>
      <c r="J9" s="659"/>
      <c r="K9" s="659"/>
      <c r="L9" s="659"/>
      <c r="M9" s="659"/>
      <c r="N9" s="659"/>
      <c r="O9" s="659"/>
      <c r="P9" s="659"/>
      <c r="Q9" s="660"/>
      <c r="R9" s="661">
        <v>
211307</v>
      </c>
      <c r="S9" s="664"/>
      <c r="T9" s="664"/>
      <c r="U9" s="664"/>
      <c r="V9" s="664"/>
      <c r="W9" s="664"/>
      <c r="X9" s="664"/>
      <c r="Y9" s="665"/>
      <c r="Z9" s="723">
        <v>
0.3</v>
      </c>
      <c r="AA9" s="723"/>
      <c r="AB9" s="723"/>
      <c r="AC9" s="723"/>
      <c r="AD9" s="724">
        <v>
211307</v>
      </c>
      <c r="AE9" s="724"/>
      <c r="AF9" s="724"/>
      <c r="AG9" s="724"/>
      <c r="AH9" s="724"/>
      <c r="AI9" s="724"/>
      <c r="AJ9" s="724"/>
      <c r="AK9" s="724"/>
      <c r="AL9" s="666">
        <v>
0.5</v>
      </c>
      <c r="AM9" s="667"/>
      <c r="AN9" s="667"/>
      <c r="AO9" s="725"/>
      <c r="AP9" s="658" t="s">
        <v>
244</v>
      </c>
      <c r="AQ9" s="659"/>
      <c r="AR9" s="659"/>
      <c r="AS9" s="659"/>
      <c r="AT9" s="659"/>
      <c r="AU9" s="659"/>
      <c r="AV9" s="659"/>
      <c r="AW9" s="659"/>
      <c r="AX9" s="659"/>
      <c r="AY9" s="659"/>
      <c r="AZ9" s="659"/>
      <c r="BA9" s="659"/>
      <c r="BB9" s="659"/>
      <c r="BC9" s="659"/>
      <c r="BD9" s="659"/>
      <c r="BE9" s="659"/>
      <c r="BF9" s="660"/>
      <c r="BG9" s="661">
        <v>
17387109</v>
      </c>
      <c r="BH9" s="664"/>
      <c r="BI9" s="664"/>
      <c r="BJ9" s="664"/>
      <c r="BK9" s="664"/>
      <c r="BL9" s="664"/>
      <c r="BM9" s="664"/>
      <c r="BN9" s="665"/>
      <c r="BO9" s="723">
        <v>
42.6</v>
      </c>
      <c r="BP9" s="723"/>
      <c r="BQ9" s="723"/>
      <c r="BR9" s="723"/>
      <c r="BS9" s="669" t="s">
        <v>
236</v>
      </c>
      <c r="BT9" s="664"/>
      <c r="BU9" s="664"/>
      <c r="BV9" s="664"/>
      <c r="BW9" s="664"/>
      <c r="BX9" s="664"/>
      <c r="BY9" s="664"/>
      <c r="BZ9" s="664"/>
      <c r="CA9" s="664"/>
      <c r="CB9" s="704"/>
      <c r="CD9" s="705" t="s">
        <v>
245</v>
      </c>
      <c r="CE9" s="702"/>
      <c r="CF9" s="702"/>
      <c r="CG9" s="702"/>
      <c r="CH9" s="702"/>
      <c r="CI9" s="702"/>
      <c r="CJ9" s="702"/>
      <c r="CK9" s="702"/>
      <c r="CL9" s="702"/>
      <c r="CM9" s="702"/>
      <c r="CN9" s="702"/>
      <c r="CO9" s="702"/>
      <c r="CP9" s="702"/>
      <c r="CQ9" s="703"/>
      <c r="CR9" s="661">
        <v>
6212885</v>
      </c>
      <c r="CS9" s="664"/>
      <c r="CT9" s="664"/>
      <c r="CU9" s="664"/>
      <c r="CV9" s="664"/>
      <c r="CW9" s="664"/>
      <c r="CX9" s="664"/>
      <c r="CY9" s="665"/>
      <c r="CZ9" s="723">
        <v>
9.8000000000000007</v>
      </c>
      <c r="DA9" s="723"/>
      <c r="DB9" s="723"/>
      <c r="DC9" s="723"/>
      <c r="DD9" s="669">
        <v>
945652</v>
      </c>
      <c r="DE9" s="664"/>
      <c r="DF9" s="664"/>
      <c r="DG9" s="664"/>
      <c r="DH9" s="664"/>
      <c r="DI9" s="664"/>
      <c r="DJ9" s="664"/>
      <c r="DK9" s="664"/>
      <c r="DL9" s="664"/>
      <c r="DM9" s="664"/>
      <c r="DN9" s="664"/>
      <c r="DO9" s="664"/>
      <c r="DP9" s="665"/>
      <c r="DQ9" s="669">
        <v>
4714040</v>
      </c>
      <c r="DR9" s="664"/>
      <c r="DS9" s="664"/>
      <c r="DT9" s="664"/>
      <c r="DU9" s="664"/>
      <c r="DV9" s="664"/>
      <c r="DW9" s="664"/>
      <c r="DX9" s="664"/>
      <c r="DY9" s="664"/>
      <c r="DZ9" s="664"/>
      <c r="EA9" s="664"/>
      <c r="EB9" s="664"/>
      <c r="EC9" s="704"/>
    </row>
    <row r="10" spans="2:143" ht="11.25" customHeight="1" x14ac:dyDescent="0.2">
      <c r="B10" s="658" t="s">
        <v>
246</v>
      </c>
      <c r="C10" s="659"/>
      <c r="D10" s="659"/>
      <c r="E10" s="659"/>
      <c r="F10" s="659"/>
      <c r="G10" s="659"/>
      <c r="H10" s="659"/>
      <c r="I10" s="659"/>
      <c r="J10" s="659"/>
      <c r="K10" s="659"/>
      <c r="L10" s="659"/>
      <c r="M10" s="659"/>
      <c r="N10" s="659"/>
      <c r="O10" s="659"/>
      <c r="P10" s="659"/>
      <c r="Q10" s="660"/>
      <c r="R10" s="661" t="s">
        <v>
129</v>
      </c>
      <c r="S10" s="664"/>
      <c r="T10" s="664"/>
      <c r="U10" s="664"/>
      <c r="V10" s="664"/>
      <c r="W10" s="664"/>
      <c r="X10" s="664"/>
      <c r="Y10" s="665"/>
      <c r="Z10" s="723" t="s">
        <v>
175</v>
      </c>
      <c r="AA10" s="723"/>
      <c r="AB10" s="723"/>
      <c r="AC10" s="723"/>
      <c r="AD10" s="724" t="s">
        <v>
129</v>
      </c>
      <c r="AE10" s="724"/>
      <c r="AF10" s="724"/>
      <c r="AG10" s="724"/>
      <c r="AH10" s="724"/>
      <c r="AI10" s="724"/>
      <c r="AJ10" s="724"/>
      <c r="AK10" s="724"/>
      <c r="AL10" s="666" t="s">
        <v>
175</v>
      </c>
      <c r="AM10" s="667"/>
      <c r="AN10" s="667"/>
      <c r="AO10" s="725"/>
      <c r="AP10" s="658" t="s">
        <v>
247</v>
      </c>
      <c r="AQ10" s="659"/>
      <c r="AR10" s="659"/>
      <c r="AS10" s="659"/>
      <c r="AT10" s="659"/>
      <c r="AU10" s="659"/>
      <c r="AV10" s="659"/>
      <c r="AW10" s="659"/>
      <c r="AX10" s="659"/>
      <c r="AY10" s="659"/>
      <c r="AZ10" s="659"/>
      <c r="BA10" s="659"/>
      <c r="BB10" s="659"/>
      <c r="BC10" s="659"/>
      <c r="BD10" s="659"/>
      <c r="BE10" s="659"/>
      <c r="BF10" s="660"/>
      <c r="BG10" s="661">
        <v>
764714</v>
      </c>
      <c r="BH10" s="664"/>
      <c r="BI10" s="664"/>
      <c r="BJ10" s="664"/>
      <c r="BK10" s="664"/>
      <c r="BL10" s="664"/>
      <c r="BM10" s="664"/>
      <c r="BN10" s="665"/>
      <c r="BO10" s="723">
        <v>
1.9</v>
      </c>
      <c r="BP10" s="723"/>
      <c r="BQ10" s="723"/>
      <c r="BR10" s="723"/>
      <c r="BS10" s="669" t="s">
        <v>
129</v>
      </c>
      <c r="BT10" s="664"/>
      <c r="BU10" s="664"/>
      <c r="BV10" s="664"/>
      <c r="BW10" s="664"/>
      <c r="BX10" s="664"/>
      <c r="BY10" s="664"/>
      <c r="BZ10" s="664"/>
      <c r="CA10" s="664"/>
      <c r="CB10" s="704"/>
      <c r="CD10" s="705" t="s">
        <v>
248</v>
      </c>
      <c r="CE10" s="702"/>
      <c r="CF10" s="702"/>
      <c r="CG10" s="702"/>
      <c r="CH10" s="702"/>
      <c r="CI10" s="702"/>
      <c r="CJ10" s="702"/>
      <c r="CK10" s="702"/>
      <c r="CL10" s="702"/>
      <c r="CM10" s="702"/>
      <c r="CN10" s="702"/>
      <c r="CO10" s="702"/>
      <c r="CP10" s="702"/>
      <c r="CQ10" s="703"/>
      <c r="CR10" s="661">
        <v>
253431</v>
      </c>
      <c r="CS10" s="664"/>
      <c r="CT10" s="664"/>
      <c r="CU10" s="664"/>
      <c r="CV10" s="664"/>
      <c r="CW10" s="664"/>
      <c r="CX10" s="664"/>
      <c r="CY10" s="665"/>
      <c r="CZ10" s="723">
        <v>
0.4</v>
      </c>
      <c r="DA10" s="723"/>
      <c r="DB10" s="723"/>
      <c r="DC10" s="723"/>
      <c r="DD10" s="669" t="s">
        <v>
129</v>
      </c>
      <c r="DE10" s="664"/>
      <c r="DF10" s="664"/>
      <c r="DG10" s="664"/>
      <c r="DH10" s="664"/>
      <c r="DI10" s="664"/>
      <c r="DJ10" s="664"/>
      <c r="DK10" s="664"/>
      <c r="DL10" s="664"/>
      <c r="DM10" s="664"/>
      <c r="DN10" s="664"/>
      <c r="DO10" s="664"/>
      <c r="DP10" s="665"/>
      <c r="DQ10" s="669">
        <v>
248157</v>
      </c>
      <c r="DR10" s="664"/>
      <c r="DS10" s="664"/>
      <c r="DT10" s="664"/>
      <c r="DU10" s="664"/>
      <c r="DV10" s="664"/>
      <c r="DW10" s="664"/>
      <c r="DX10" s="664"/>
      <c r="DY10" s="664"/>
      <c r="DZ10" s="664"/>
      <c r="EA10" s="664"/>
      <c r="EB10" s="664"/>
      <c r="EC10" s="704"/>
    </row>
    <row r="11" spans="2:143" ht="11.25" customHeight="1" x14ac:dyDescent="0.2">
      <c r="B11" s="658" t="s">
        <v>
249</v>
      </c>
      <c r="C11" s="659"/>
      <c r="D11" s="659"/>
      <c r="E11" s="659"/>
      <c r="F11" s="659"/>
      <c r="G11" s="659"/>
      <c r="H11" s="659"/>
      <c r="I11" s="659"/>
      <c r="J11" s="659"/>
      <c r="K11" s="659"/>
      <c r="L11" s="659"/>
      <c r="M11" s="659"/>
      <c r="N11" s="659"/>
      <c r="O11" s="659"/>
      <c r="P11" s="659"/>
      <c r="Q11" s="660"/>
      <c r="R11" s="661" t="s">
        <v>
175</v>
      </c>
      <c r="S11" s="664"/>
      <c r="T11" s="664"/>
      <c r="U11" s="664"/>
      <c r="V11" s="664"/>
      <c r="W11" s="664"/>
      <c r="X11" s="664"/>
      <c r="Y11" s="665"/>
      <c r="Z11" s="723" t="s">
        <v>
129</v>
      </c>
      <c r="AA11" s="723"/>
      <c r="AB11" s="723"/>
      <c r="AC11" s="723"/>
      <c r="AD11" s="724" t="s">
        <v>
175</v>
      </c>
      <c r="AE11" s="724"/>
      <c r="AF11" s="724"/>
      <c r="AG11" s="724"/>
      <c r="AH11" s="724"/>
      <c r="AI11" s="724"/>
      <c r="AJ11" s="724"/>
      <c r="AK11" s="724"/>
      <c r="AL11" s="666" t="s">
        <v>
129</v>
      </c>
      <c r="AM11" s="667"/>
      <c r="AN11" s="667"/>
      <c r="AO11" s="725"/>
      <c r="AP11" s="658" t="s">
        <v>
250</v>
      </c>
      <c r="AQ11" s="659"/>
      <c r="AR11" s="659"/>
      <c r="AS11" s="659"/>
      <c r="AT11" s="659"/>
      <c r="AU11" s="659"/>
      <c r="AV11" s="659"/>
      <c r="AW11" s="659"/>
      <c r="AX11" s="659"/>
      <c r="AY11" s="659"/>
      <c r="AZ11" s="659"/>
      <c r="BA11" s="659"/>
      <c r="BB11" s="659"/>
      <c r="BC11" s="659"/>
      <c r="BD11" s="659"/>
      <c r="BE11" s="659"/>
      <c r="BF11" s="660"/>
      <c r="BG11" s="661">
        <v>
2247156</v>
      </c>
      <c r="BH11" s="664"/>
      <c r="BI11" s="664"/>
      <c r="BJ11" s="664"/>
      <c r="BK11" s="664"/>
      <c r="BL11" s="664"/>
      <c r="BM11" s="664"/>
      <c r="BN11" s="665"/>
      <c r="BO11" s="723">
        <v>
5.5</v>
      </c>
      <c r="BP11" s="723"/>
      <c r="BQ11" s="723"/>
      <c r="BR11" s="723"/>
      <c r="BS11" s="669">
        <v>
286477</v>
      </c>
      <c r="BT11" s="664"/>
      <c r="BU11" s="664"/>
      <c r="BV11" s="664"/>
      <c r="BW11" s="664"/>
      <c r="BX11" s="664"/>
      <c r="BY11" s="664"/>
      <c r="BZ11" s="664"/>
      <c r="CA11" s="664"/>
      <c r="CB11" s="704"/>
      <c r="CD11" s="705" t="s">
        <v>
251</v>
      </c>
      <c r="CE11" s="702"/>
      <c r="CF11" s="702"/>
      <c r="CG11" s="702"/>
      <c r="CH11" s="702"/>
      <c r="CI11" s="702"/>
      <c r="CJ11" s="702"/>
      <c r="CK11" s="702"/>
      <c r="CL11" s="702"/>
      <c r="CM11" s="702"/>
      <c r="CN11" s="702"/>
      <c r="CO11" s="702"/>
      <c r="CP11" s="702"/>
      <c r="CQ11" s="703"/>
      <c r="CR11" s="661">
        <v>
69490</v>
      </c>
      <c r="CS11" s="664"/>
      <c r="CT11" s="664"/>
      <c r="CU11" s="664"/>
      <c r="CV11" s="664"/>
      <c r="CW11" s="664"/>
      <c r="CX11" s="664"/>
      <c r="CY11" s="665"/>
      <c r="CZ11" s="723">
        <v>
0.1</v>
      </c>
      <c r="DA11" s="723"/>
      <c r="DB11" s="723"/>
      <c r="DC11" s="723"/>
      <c r="DD11" s="669" t="s">
        <v>
129</v>
      </c>
      <c r="DE11" s="664"/>
      <c r="DF11" s="664"/>
      <c r="DG11" s="664"/>
      <c r="DH11" s="664"/>
      <c r="DI11" s="664"/>
      <c r="DJ11" s="664"/>
      <c r="DK11" s="664"/>
      <c r="DL11" s="664"/>
      <c r="DM11" s="664"/>
      <c r="DN11" s="664"/>
      <c r="DO11" s="664"/>
      <c r="DP11" s="665"/>
      <c r="DQ11" s="669">
        <v>
57457</v>
      </c>
      <c r="DR11" s="664"/>
      <c r="DS11" s="664"/>
      <c r="DT11" s="664"/>
      <c r="DU11" s="664"/>
      <c r="DV11" s="664"/>
      <c r="DW11" s="664"/>
      <c r="DX11" s="664"/>
      <c r="DY11" s="664"/>
      <c r="DZ11" s="664"/>
      <c r="EA11" s="664"/>
      <c r="EB11" s="664"/>
      <c r="EC11" s="704"/>
    </row>
    <row r="12" spans="2:143" ht="11.25" customHeight="1" x14ac:dyDescent="0.2">
      <c r="B12" s="658" t="s">
        <v>
252</v>
      </c>
      <c r="C12" s="659"/>
      <c r="D12" s="659"/>
      <c r="E12" s="659"/>
      <c r="F12" s="659"/>
      <c r="G12" s="659"/>
      <c r="H12" s="659"/>
      <c r="I12" s="659"/>
      <c r="J12" s="659"/>
      <c r="K12" s="659"/>
      <c r="L12" s="659"/>
      <c r="M12" s="659"/>
      <c r="N12" s="659"/>
      <c r="O12" s="659"/>
      <c r="P12" s="659"/>
      <c r="Q12" s="660"/>
      <c r="R12" s="661">
        <v>
2827272</v>
      </c>
      <c r="S12" s="664"/>
      <c r="T12" s="664"/>
      <c r="U12" s="664"/>
      <c r="V12" s="664"/>
      <c r="W12" s="664"/>
      <c r="X12" s="664"/>
      <c r="Y12" s="665"/>
      <c r="Z12" s="723">
        <v>
4.3</v>
      </c>
      <c r="AA12" s="723"/>
      <c r="AB12" s="723"/>
      <c r="AC12" s="723"/>
      <c r="AD12" s="724">
        <v>
2827272</v>
      </c>
      <c r="AE12" s="724"/>
      <c r="AF12" s="724"/>
      <c r="AG12" s="724"/>
      <c r="AH12" s="724"/>
      <c r="AI12" s="724"/>
      <c r="AJ12" s="724"/>
      <c r="AK12" s="724"/>
      <c r="AL12" s="666">
        <v>
6.7</v>
      </c>
      <c r="AM12" s="667"/>
      <c r="AN12" s="667"/>
      <c r="AO12" s="725"/>
      <c r="AP12" s="658" t="s">
        <v>
253</v>
      </c>
      <c r="AQ12" s="659"/>
      <c r="AR12" s="659"/>
      <c r="AS12" s="659"/>
      <c r="AT12" s="659"/>
      <c r="AU12" s="659"/>
      <c r="AV12" s="659"/>
      <c r="AW12" s="659"/>
      <c r="AX12" s="659"/>
      <c r="AY12" s="659"/>
      <c r="AZ12" s="659"/>
      <c r="BA12" s="659"/>
      <c r="BB12" s="659"/>
      <c r="BC12" s="659"/>
      <c r="BD12" s="659"/>
      <c r="BE12" s="659"/>
      <c r="BF12" s="660"/>
      <c r="BG12" s="661">
        <v>
15981077</v>
      </c>
      <c r="BH12" s="664"/>
      <c r="BI12" s="664"/>
      <c r="BJ12" s="664"/>
      <c r="BK12" s="664"/>
      <c r="BL12" s="664"/>
      <c r="BM12" s="664"/>
      <c r="BN12" s="665"/>
      <c r="BO12" s="723">
        <v>
39.200000000000003</v>
      </c>
      <c r="BP12" s="723"/>
      <c r="BQ12" s="723"/>
      <c r="BR12" s="723"/>
      <c r="BS12" s="669" t="s">
        <v>
129</v>
      </c>
      <c r="BT12" s="664"/>
      <c r="BU12" s="664"/>
      <c r="BV12" s="664"/>
      <c r="BW12" s="664"/>
      <c r="BX12" s="664"/>
      <c r="BY12" s="664"/>
      <c r="BZ12" s="664"/>
      <c r="CA12" s="664"/>
      <c r="CB12" s="704"/>
      <c r="CD12" s="705" t="s">
        <v>
254</v>
      </c>
      <c r="CE12" s="702"/>
      <c r="CF12" s="702"/>
      <c r="CG12" s="702"/>
      <c r="CH12" s="702"/>
      <c r="CI12" s="702"/>
      <c r="CJ12" s="702"/>
      <c r="CK12" s="702"/>
      <c r="CL12" s="702"/>
      <c r="CM12" s="702"/>
      <c r="CN12" s="702"/>
      <c r="CO12" s="702"/>
      <c r="CP12" s="702"/>
      <c r="CQ12" s="703"/>
      <c r="CR12" s="661">
        <v>
428376</v>
      </c>
      <c r="CS12" s="664"/>
      <c r="CT12" s="664"/>
      <c r="CU12" s="664"/>
      <c r="CV12" s="664"/>
      <c r="CW12" s="664"/>
      <c r="CX12" s="664"/>
      <c r="CY12" s="665"/>
      <c r="CZ12" s="723">
        <v>
0.7</v>
      </c>
      <c r="DA12" s="723"/>
      <c r="DB12" s="723"/>
      <c r="DC12" s="723"/>
      <c r="DD12" s="669">
        <v>
881</v>
      </c>
      <c r="DE12" s="664"/>
      <c r="DF12" s="664"/>
      <c r="DG12" s="664"/>
      <c r="DH12" s="664"/>
      <c r="DI12" s="664"/>
      <c r="DJ12" s="664"/>
      <c r="DK12" s="664"/>
      <c r="DL12" s="664"/>
      <c r="DM12" s="664"/>
      <c r="DN12" s="664"/>
      <c r="DO12" s="664"/>
      <c r="DP12" s="665"/>
      <c r="DQ12" s="669">
        <v>
367644</v>
      </c>
      <c r="DR12" s="664"/>
      <c r="DS12" s="664"/>
      <c r="DT12" s="664"/>
      <c r="DU12" s="664"/>
      <c r="DV12" s="664"/>
      <c r="DW12" s="664"/>
      <c r="DX12" s="664"/>
      <c r="DY12" s="664"/>
      <c r="DZ12" s="664"/>
      <c r="EA12" s="664"/>
      <c r="EB12" s="664"/>
      <c r="EC12" s="704"/>
    </row>
    <row r="13" spans="2:143" ht="11.25" customHeight="1" x14ac:dyDescent="0.2">
      <c r="B13" s="658" t="s">
        <v>
255</v>
      </c>
      <c r="C13" s="659"/>
      <c r="D13" s="659"/>
      <c r="E13" s="659"/>
      <c r="F13" s="659"/>
      <c r="G13" s="659"/>
      <c r="H13" s="659"/>
      <c r="I13" s="659"/>
      <c r="J13" s="659"/>
      <c r="K13" s="659"/>
      <c r="L13" s="659"/>
      <c r="M13" s="659"/>
      <c r="N13" s="659"/>
      <c r="O13" s="659"/>
      <c r="P13" s="659"/>
      <c r="Q13" s="660"/>
      <c r="R13" s="661" t="s">
        <v>
175</v>
      </c>
      <c r="S13" s="664"/>
      <c r="T13" s="664"/>
      <c r="U13" s="664"/>
      <c r="V13" s="664"/>
      <c r="W13" s="664"/>
      <c r="X13" s="664"/>
      <c r="Y13" s="665"/>
      <c r="Z13" s="723" t="s">
        <v>
236</v>
      </c>
      <c r="AA13" s="723"/>
      <c r="AB13" s="723"/>
      <c r="AC13" s="723"/>
      <c r="AD13" s="724" t="s">
        <v>
129</v>
      </c>
      <c r="AE13" s="724"/>
      <c r="AF13" s="724"/>
      <c r="AG13" s="724"/>
      <c r="AH13" s="724"/>
      <c r="AI13" s="724"/>
      <c r="AJ13" s="724"/>
      <c r="AK13" s="724"/>
      <c r="AL13" s="666" t="s">
        <v>
129</v>
      </c>
      <c r="AM13" s="667"/>
      <c r="AN13" s="667"/>
      <c r="AO13" s="725"/>
      <c r="AP13" s="658" t="s">
        <v>
256</v>
      </c>
      <c r="AQ13" s="659"/>
      <c r="AR13" s="659"/>
      <c r="AS13" s="659"/>
      <c r="AT13" s="659"/>
      <c r="AU13" s="659"/>
      <c r="AV13" s="659"/>
      <c r="AW13" s="659"/>
      <c r="AX13" s="659"/>
      <c r="AY13" s="659"/>
      <c r="AZ13" s="659"/>
      <c r="BA13" s="659"/>
      <c r="BB13" s="659"/>
      <c r="BC13" s="659"/>
      <c r="BD13" s="659"/>
      <c r="BE13" s="659"/>
      <c r="BF13" s="660"/>
      <c r="BG13" s="661">
        <v>
15377402</v>
      </c>
      <c r="BH13" s="664"/>
      <c r="BI13" s="664"/>
      <c r="BJ13" s="664"/>
      <c r="BK13" s="664"/>
      <c r="BL13" s="664"/>
      <c r="BM13" s="664"/>
      <c r="BN13" s="665"/>
      <c r="BO13" s="723">
        <v>
37.700000000000003</v>
      </c>
      <c r="BP13" s="723"/>
      <c r="BQ13" s="723"/>
      <c r="BR13" s="723"/>
      <c r="BS13" s="669" t="s">
        <v>
129</v>
      </c>
      <c r="BT13" s="664"/>
      <c r="BU13" s="664"/>
      <c r="BV13" s="664"/>
      <c r="BW13" s="664"/>
      <c r="BX13" s="664"/>
      <c r="BY13" s="664"/>
      <c r="BZ13" s="664"/>
      <c r="CA13" s="664"/>
      <c r="CB13" s="704"/>
      <c r="CD13" s="705" t="s">
        <v>
257</v>
      </c>
      <c r="CE13" s="702"/>
      <c r="CF13" s="702"/>
      <c r="CG13" s="702"/>
      <c r="CH13" s="702"/>
      <c r="CI13" s="702"/>
      <c r="CJ13" s="702"/>
      <c r="CK13" s="702"/>
      <c r="CL13" s="702"/>
      <c r="CM13" s="702"/>
      <c r="CN13" s="702"/>
      <c r="CO13" s="702"/>
      <c r="CP13" s="702"/>
      <c r="CQ13" s="703"/>
      <c r="CR13" s="661">
        <v>
7007485</v>
      </c>
      <c r="CS13" s="664"/>
      <c r="CT13" s="664"/>
      <c r="CU13" s="664"/>
      <c r="CV13" s="664"/>
      <c r="CW13" s="664"/>
      <c r="CX13" s="664"/>
      <c r="CY13" s="665"/>
      <c r="CZ13" s="723">
        <v>
11</v>
      </c>
      <c r="DA13" s="723"/>
      <c r="DB13" s="723"/>
      <c r="DC13" s="723"/>
      <c r="DD13" s="669">
        <v>
3269180</v>
      </c>
      <c r="DE13" s="664"/>
      <c r="DF13" s="664"/>
      <c r="DG13" s="664"/>
      <c r="DH13" s="664"/>
      <c r="DI13" s="664"/>
      <c r="DJ13" s="664"/>
      <c r="DK13" s="664"/>
      <c r="DL13" s="664"/>
      <c r="DM13" s="664"/>
      <c r="DN13" s="664"/>
      <c r="DO13" s="664"/>
      <c r="DP13" s="665"/>
      <c r="DQ13" s="669">
        <v>
6338513</v>
      </c>
      <c r="DR13" s="664"/>
      <c r="DS13" s="664"/>
      <c r="DT13" s="664"/>
      <c r="DU13" s="664"/>
      <c r="DV13" s="664"/>
      <c r="DW13" s="664"/>
      <c r="DX13" s="664"/>
      <c r="DY13" s="664"/>
      <c r="DZ13" s="664"/>
      <c r="EA13" s="664"/>
      <c r="EB13" s="664"/>
      <c r="EC13" s="704"/>
    </row>
    <row r="14" spans="2:143" ht="11.25" customHeight="1" x14ac:dyDescent="0.2">
      <c r="B14" s="658" t="s">
        <v>
258</v>
      </c>
      <c r="C14" s="659"/>
      <c r="D14" s="659"/>
      <c r="E14" s="659"/>
      <c r="F14" s="659"/>
      <c r="G14" s="659"/>
      <c r="H14" s="659"/>
      <c r="I14" s="659"/>
      <c r="J14" s="659"/>
      <c r="K14" s="659"/>
      <c r="L14" s="659"/>
      <c r="M14" s="659"/>
      <c r="N14" s="659"/>
      <c r="O14" s="659"/>
      <c r="P14" s="659"/>
      <c r="Q14" s="660"/>
      <c r="R14" s="661" t="s">
        <v>
175</v>
      </c>
      <c r="S14" s="664"/>
      <c r="T14" s="664"/>
      <c r="U14" s="664"/>
      <c r="V14" s="664"/>
      <c r="W14" s="664"/>
      <c r="X14" s="664"/>
      <c r="Y14" s="665"/>
      <c r="Z14" s="723" t="s">
        <v>
129</v>
      </c>
      <c r="AA14" s="723"/>
      <c r="AB14" s="723"/>
      <c r="AC14" s="723"/>
      <c r="AD14" s="724" t="s">
        <v>
175</v>
      </c>
      <c r="AE14" s="724"/>
      <c r="AF14" s="724"/>
      <c r="AG14" s="724"/>
      <c r="AH14" s="724"/>
      <c r="AI14" s="724"/>
      <c r="AJ14" s="724"/>
      <c r="AK14" s="724"/>
      <c r="AL14" s="666" t="s">
        <v>
129</v>
      </c>
      <c r="AM14" s="667"/>
      <c r="AN14" s="667"/>
      <c r="AO14" s="725"/>
      <c r="AP14" s="658" t="s">
        <v>
259</v>
      </c>
      <c r="AQ14" s="659"/>
      <c r="AR14" s="659"/>
      <c r="AS14" s="659"/>
      <c r="AT14" s="659"/>
      <c r="AU14" s="659"/>
      <c r="AV14" s="659"/>
      <c r="AW14" s="659"/>
      <c r="AX14" s="659"/>
      <c r="AY14" s="659"/>
      <c r="AZ14" s="659"/>
      <c r="BA14" s="659"/>
      <c r="BB14" s="659"/>
      <c r="BC14" s="659"/>
      <c r="BD14" s="659"/>
      <c r="BE14" s="659"/>
      <c r="BF14" s="660"/>
      <c r="BG14" s="661">
        <v>
49748</v>
      </c>
      <c r="BH14" s="664"/>
      <c r="BI14" s="664"/>
      <c r="BJ14" s="664"/>
      <c r="BK14" s="664"/>
      <c r="BL14" s="664"/>
      <c r="BM14" s="664"/>
      <c r="BN14" s="665"/>
      <c r="BO14" s="723">
        <v>
0.1</v>
      </c>
      <c r="BP14" s="723"/>
      <c r="BQ14" s="723"/>
      <c r="BR14" s="723"/>
      <c r="BS14" s="669" t="s">
        <v>
129</v>
      </c>
      <c r="BT14" s="664"/>
      <c r="BU14" s="664"/>
      <c r="BV14" s="664"/>
      <c r="BW14" s="664"/>
      <c r="BX14" s="664"/>
      <c r="BY14" s="664"/>
      <c r="BZ14" s="664"/>
      <c r="CA14" s="664"/>
      <c r="CB14" s="704"/>
      <c r="CD14" s="705" t="s">
        <v>
260</v>
      </c>
      <c r="CE14" s="702"/>
      <c r="CF14" s="702"/>
      <c r="CG14" s="702"/>
      <c r="CH14" s="702"/>
      <c r="CI14" s="702"/>
      <c r="CJ14" s="702"/>
      <c r="CK14" s="702"/>
      <c r="CL14" s="702"/>
      <c r="CM14" s="702"/>
      <c r="CN14" s="702"/>
      <c r="CO14" s="702"/>
      <c r="CP14" s="702"/>
      <c r="CQ14" s="703"/>
      <c r="CR14" s="661">
        <v>
2077672</v>
      </c>
      <c r="CS14" s="664"/>
      <c r="CT14" s="664"/>
      <c r="CU14" s="664"/>
      <c r="CV14" s="664"/>
      <c r="CW14" s="664"/>
      <c r="CX14" s="664"/>
      <c r="CY14" s="665"/>
      <c r="CZ14" s="723">
        <v>
3.3</v>
      </c>
      <c r="DA14" s="723"/>
      <c r="DB14" s="723"/>
      <c r="DC14" s="723"/>
      <c r="DD14" s="669">
        <v>
129496</v>
      </c>
      <c r="DE14" s="664"/>
      <c r="DF14" s="664"/>
      <c r="DG14" s="664"/>
      <c r="DH14" s="664"/>
      <c r="DI14" s="664"/>
      <c r="DJ14" s="664"/>
      <c r="DK14" s="664"/>
      <c r="DL14" s="664"/>
      <c r="DM14" s="664"/>
      <c r="DN14" s="664"/>
      <c r="DO14" s="664"/>
      <c r="DP14" s="665"/>
      <c r="DQ14" s="669">
        <v>
1731318</v>
      </c>
      <c r="DR14" s="664"/>
      <c r="DS14" s="664"/>
      <c r="DT14" s="664"/>
      <c r="DU14" s="664"/>
      <c r="DV14" s="664"/>
      <c r="DW14" s="664"/>
      <c r="DX14" s="664"/>
      <c r="DY14" s="664"/>
      <c r="DZ14" s="664"/>
      <c r="EA14" s="664"/>
      <c r="EB14" s="664"/>
      <c r="EC14" s="704"/>
    </row>
    <row r="15" spans="2:143" ht="11.25" customHeight="1" x14ac:dyDescent="0.2">
      <c r="B15" s="658" t="s">
        <v>
261</v>
      </c>
      <c r="C15" s="659"/>
      <c r="D15" s="659"/>
      <c r="E15" s="659"/>
      <c r="F15" s="659"/>
      <c r="G15" s="659"/>
      <c r="H15" s="659"/>
      <c r="I15" s="659"/>
      <c r="J15" s="659"/>
      <c r="K15" s="659"/>
      <c r="L15" s="659"/>
      <c r="M15" s="659"/>
      <c r="N15" s="659"/>
      <c r="O15" s="659"/>
      <c r="P15" s="659"/>
      <c r="Q15" s="660"/>
      <c r="R15" s="661">
        <v>
109368</v>
      </c>
      <c r="S15" s="664"/>
      <c r="T15" s="664"/>
      <c r="U15" s="664"/>
      <c r="V15" s="664"/>
      <c r="W15" s="664"/>
      <c r="X15" s="664"/>
      <c r="Y15" s="665"/>
      <c r="Z15" s="723">
        <v>
0.2</v>
      </c>
      <c r="AA15" s="723"/>
      <c r="AB15" s="723"/>
      <c r="AC15" s="723"/>
      <c r="AD15" s="724">
        <v>
109368</v>
      </c>
      <c r="AE15" s="724"/>
      <c r="AF15" s="724"/>
      <c r="AG15" s="724"/>
      <c r="AH15" s="724"/>
      <c r="AI15" s="724"/>
      <c r="AJ15" s="724"/>
      <c r="AK15" s="724"/>
      <c r="AL15" s="666">
        <v>
0.3</v>
      </c>
      <c r="AM15" s="667"/>
      <c r="AN15" s="667"/>
      <c r="AO15" s="725"/>
      <c r="AP15" s="658" t="s">
        <v>
262</v>
      </c>
      <c r="AQ15" s="659"/>
      <c r="AR15" s="659"/>
      <c r="AS15" s="659"/>
      <c r="AT15" s="659"/>
      <c r="AU15" s="659"/>
      <c r="AV15" s="659"/>
      <c r="AW15" s="659"/>
      <c r="AX15" s="659"/>
      <c r="AY15" s="659"/>
      <c r="AZ15" s="659"/>
      <c r="BA15" s="659"/>
      <c r="BB15" s="659"/>
      <c r="BC15" s="659"/>
      <c r="BD15" s="659"/>
      <c r="BE15" s="659"/>
      <c r="BF15" s="660"/>
      <c r="BG15" s="661">
        <v>
878320</v>
      </c>
      <c r="BH15" s="664"/>
      <c r="BI15" s="664"/>
      <c r="BJ15" s="664"/>
      <c r="BK15" s="664"/>
      <c r="BL15" s="664"/>
      <c r="BM15" s="664"/>
      <c r="BN15" s="665"/>
      <c r="BO15" s="723">
        <v>
2.2000000000000002</v>
      </c>
      <c r="BP15" s="723"/>
      <c r="BQ15" s="723"/>
      <c r="BR15" s="723"/>
      <c r="BS15" s="669" t="s">
        <v>
236</v>
      </c>
      <c r="BT15" s="664"/>
      <c r="BU15" s="664"/>
      <c r="BV15" s="664"/>
      <c r="BW15" s="664"/>
      <c r="BX15" s="664"/>
      <c r="BY15" s="664"/>
      <c r="BZ15" s="664"/>
      <c r="CA15" s="664"/>
      <c r="CB15" s="704"/>
      <c r="CD15" s="705" t="s">
        <v>
263</v>
      </c>
      <c r="CE15" s="702"/>
      <c r="CF15" s="702"/>
      <c r="CG15" s="702"/>
      <c r="CH15" s="702"/>
      <c r="CI15" s="702"/>
      <c r="CJ15" s="702"/>
      <c r="CK15" s="702"/>
      <c r="CL15" s="702"/>
      <c r="CM15" s="702"/>
      <c r="CN15" s="702"/>
      <c r="CO15" s="702"/>
      <c r="CP15" s="702"/>
      <c r="CQ15" s="703"/>
      <c r="CR15" s="661">
        <v>
8230256</v>
      </c>
      <c r="CS15" s="664"/>
      <c r="CT15" s="664"/>
      <c r="CU15" s="664"/>
      <c r="CV15" s="664"/>
      <c r="CW15" s="664"/>
      <c r="CX15" s="664"/>
      <c r="CY15" s="665"/>
      <c r="CZ15" s="723">
        <v>
12.9</v>
      </c>
      <c r="DA15" s="723"/>
      <c r="DB15" s="723"/>
      <c r="DC15" s="723"/>
      <c r="DD15" s="669">
        <v>
1023721</v>
      </c>
      <c r="DE15" s="664"/>
      <c r="DF15" s="664"/>
      <c r="DG15" s="664"/>
      <c r="DH15" s="664"/>
      <c r="DI15" s="664"/>
      <c r="DJ15" s="664"/>
      <c r="DK15" s="664"/>
      <c r="DL15" s="664"/>
      <c r="DM15" s="664"/>
      <c r="DN15" s="664"/>
      <c r="DO15" s="664"/>
      <c r="DP15" s="665"/>
      <c r="DQ15" s="669">
        <v>
7465636</v>
      </c>
      <c r="DR15" s="664"/>
      <c r="DS15" s="664"/>
      <c r="DT15" s="664"/>
      <c r="DU15" s="664"/>
      <c r="DV15" s="664"/>
      <c r="DW15" s="664"/>
      <c r="DX15" s="664"/>
      <c r="DY15" s="664"/>
      <c r="DZ15" s="664"/>
      <c r="EA15" s="664"/>
      <c r="EB15" s="664"/>
      <c r="EC15" s="704"/>
    </row>
    <row r="16" spans="2:143" ht="11.25" customHeight="1" x14ac:dyDescent="0.2">
      <c r="B16" s="658" t="s">
        <v>
264</v>
      </c>
      <c r="C16" s="659"/>
      <c r="D16" s="659"/>
      <c r="E16" s="659"/>
      <c r="F16" s="659"/>
      <c r="G16" s="659"/>
      <c r="H16" s="659"/>
      <c r="I16" s="659"/>
      <c r="J16" s="659"/>
      <c r="K16" s="659"/>
      <c r="L16" s="659"/>
      <c r="M16" s="659"/>
      <c r="N16" s="659"/>
      <c r="O16" s="659"/>
      <c r="P16" s="659"/>
      <c r="Q16" s="660"/>
      <c r="R16" s="661" t="s">
        <v>
129</v>
      </c>
      <c r="S16" s="664"/>
      <c r="T16" s="664"/>
      <c r="U16" s="664"/>
      <c r="V16" s="664"/>
      <c r="W16" s="664"/>
      <c r="X16" s="664"/>
      <c r="Y16" s="665"/>
      <c r="Z16" s="723" t="s">
        <v>
129</v>
      </c>
      <c r="AA16" s="723"/>
      <c r="AB16" s="723"/>
      <c r="AC16" s="723"/>
      <c r="AD16" s="724" t="s">
        <v>
175</v>
      </c>
      <c r="AE16" s="724"/>
      <c r="AF16" s="724"/>
      <c r="AG16" s="724"/>
      <c r="AH16" s="724"/>
      <c r="AI16" s="724"/>
      <c r="AJ16" s="724"/>
      <c r="AK16" s="724"/>
      <c r="AL16" s="666" t="s">
        <v>
129</v>
      </c>
      <c r="AM16" s="667"/>
      <c r="AN16" s="667"/>
      <c r="AO16" s="725"/>
      <c r="AP16" s="658" t="s">
        <v>
265</v>
      </c>
      <c r="AQ16" s="659"/>
      <c r="AR16" s="659"/>
      <c r="AS16" s="659"/>
      <c r="AT16" s="659"/>
      <c r="AU16" s="659"/>
      <c r="AV16" s="659"/>
      <c r="AW16" s="659"/>
      <c r="AX16" s="659"/>
      <c r="AY16" s="659"/>
      <c r="AZ16" s="659"/>
      <c r="BA16" s="659"/>
      <c r="BB16" s="659"/>
      <c r="BC16" s="659"/>
      <c r="BD16" s="659"/>
      <c r="BE16" s="659"/>
      <c r="BF16" s="660"/>
      <c r="BG16" s="661" t="s">
        <v>
129</v>
      </c>
      <c r="BH16" s="664"/>
      <c r="BI16" s="664"/>
      <c r="BJ16" s="664"/>
      <c r="BK16" s="664"/>
      <c r="BL16" s="664"/>
      <c r="BM16" s="664"/>
      <c r="BN16" s="665"/>
      <c r="BO16" s="723" t="s">
        <v>
236</v>
      </c>
      <c r="BP16" s="723"/>
      <c r="BQ16" s="723"/>
      <c r="BR16" s="723"/>
      <c r="BS16" s="669" t="s">
        <v>
175</v>
      </c>
      <c r="BT16" s="664"/>
      <c r="BU16" s="664"/>
      <c r="BV16" s="664"/>
      <c r="BW16" s="664"/>
      <c r="BX16" s="664"/>
      <c r="BY16" s="664"/>
      <c r="BZ16" s="664"/>
      <c r="CA16" s="664"/>
      <c r="CB16" s="704"/>
      <c r="CD16" s="705" t="s">
        <v>
266</v>
      </c>
      <c r="CE16" s="702"/>
      <c r="CF16" s="702"/>
      <c r="CG16" s="702"/>
      <c r="CH16" s="702"/>
      <c r="CI16" s="702"/>
      <c r="CJ16" s="702"/>
      <c r="CK16" s="702"/>
      <c r="CL16" s="702"/>
      <c r="CM16" s="702"/>
      <c r="CN16" s="702"/>
      <c r="CO16" s="702"/>
      <c r="CP16" s="702"/>
      <c r="CQ16" s="703"/>
      <c r="CR16" s="661" t="s">
        <v>
129</v>
      </c>
      <c r="CS16" s="664"/>
      <c r="CT16" s="664"/>
      <c r="CU16" s="664"/>
      <c r="CV16" s="664"/>
      <c r="CW16" s="664"/>
      <c r="CX16" s="664"/>
      <c r="CY16" s="665"/>
      <c r="CZ16" s="723" t="s">
        <v>
129</v>
      </c>
      <c r="DA16" s="723"/>
      <c r="DB16" s="723"/>
      <c r="DC16" s="723"/>
      <c r="DD16" s="669" t="s">
        <v>
129</v>
      </c>
      <c r="DE16" s="664"/>
      <c r="DF16" s="664"/>
      <c r="DG16" s="664"/>
      <c r="DH16" s="664"/>
      <c r="DI16" s="664"/>
      <c r="DJ16" s="664"/>
      <c r="DK16" s="664"/>
      <c r="DL16" s="664"/>
      <c r="DM16" s="664"/>
      <c r="DN16" s="664"/>
      <c r="DO16" s="664"/>
      <c r="DP16" s="665"/>
      <c r="DQ16" s="669" t="s">
        <v>
236</v>
      </c>
      <c r="DR16" s="664"/>
      <c r="DS16" s="664"/>
      <c r="DT16" s="664"/>
      <c r="DU16" s="664"/>
      <c r="DV16" s="664"/>
      <c r="DW16" s="664"/>
      <c r="DX16" s="664"/>
      <c r="DY16" s="664"/>
      <c r="DZ16" s="664"/>
      <c r="EA16" s="664"/>
      <c r="EB16" s="664"/>
      <c r="EC16" s="704"/>
    </row>
    <row r="17" spans="2:133" ht="11.25" customHeight="1" x14ac:dyDescent="0.2">
      <c r="B17" s="658" t="s">
        <v>
267</v>
      </c>
      <c r="C17" s="659"/>
      <c r="D17" s="659"/>
      <c r="E17" s="659"/>
      <c r="F17" s="659"/>
      <c r="G17" s="659"/>
      <c r="H17" s="659"/>
      <c r="I17" s="659"/>
      <c r="J17" s="659"/>
      <c r="K17" s="659"/>
      <c r="L17" s="659"/>
      <c r="M17" s="659"/>
      <c r="N17" s="659"/>
      <c r="O17" s="659"/>
      <c r="P17" s="659"/>
      <c r="Q17" s="660"/>
      <c r="R17" s="661">
        <v>
46086</v>
      </c>
      <c r="S17" s="664"/>
      <c r="T17" s="664"/>
      <c r="U17" s="664"/>
      <c r="V17" s="664"/>
      <c r="W17" s="664"/>
      <c r="X17" s="664"/>
      <c r="Y17" s="665"/>
      <c r="Z17" s="723">
        <v>
0.1</v>
      </c>
      <c r="AA17" s="723"/>
      <c r="AB17" s="723"/>
      <c r="AC17" s="723"/>
      <c r="AD17" s="724">
        <v>
46086</v>
      </c>
      <c r="AE17" s="724"/>
      <c r="AF17" s="724"/>
      <c r="AG17" s="724"/>
      <c r="AH17" s="724"/>
      <c r="AI17" s="724"/>
      <c r="AJ17" s="724"/>
      <c r="AK17" s="724"/>
      <c r="AL17" s="666">
        <v>
0.1</v>
      </c>
      <c r="AM17" s="667"/>
      <c r="AN17" s="667"/>
      <c r="AO17" s="725"/>
      <c r="AP17" s="658" t="s">
        <v>
268</v>
      </c>
      <c r="AQ17" s="659"/>
      <c r="AR17" s="659"/>
      <c r="AS17" s="659"/>
      <c r="AT17" s="659"/>
      <c r="AU17" s="659"/>
      <c r="AV17" s="659"/>
      <c r="AW17" s="659"/>
      <c r="AX17" s="659"/>
      <c r="AY17" s="659"/>
      <c r="AZ17" s="659"/>
      <c r="BA17" s="659"/>
      <c r="BB17" s="659"/>
      <c r="BC17" s="659"/>
      <c r="BD17" s="659"/>
      <c r="BE17" s="659"/>
      <c r="BF17" s="660"/>
      <c r="BG17" s="661" t="s">
        <v>
236</v>
      </c>
      <c r="BH17" s="664"/>
      <c r="BI17" s="664"/>
      <c r="BJ17" s="664"/>
      <c r="BK17" s="664"/>
      <c r="BL17" s="664"/>
      <c r="BM17" s="664"/>
      <c r="BN17" s="665"/>
      <c r="BO17" s="723" t="s">
        <v>
129</v>
      </c>
      <c r="BP17" s="723"/>
      <c r="BQ17" s="723"/>
      <c r="BR17" s="723"/>
      <c r="BS17" s="669" t="s">
        <v>
129</v>
      </c>
      <c r="BT17" s="664"/>
      <c r="BU17" s="664"/>
      <c r="BV17" s="664"/>
      <c r="BW17" s="664"/>
      <c r="BX17" s="664"/>
      <c r="BY17" s="664"/>
      <c r="BZ17" s="664"/>
      <c r="CA17" s="664"/>
      <c r="CB17" s="704"/>
      <c r="CD17" s="705" t="s">
        <v>
269</v>
      </c>
      <c r="CE17" s="702"/>
      <c r="CF17" s="702"/>
      <c r="CG17" s="702"/>
      <c r="CH17" s="702"/>
      <c r="CI17" s="702"/>
      <c r="CJ17" s="702"/>
      <c r="CK17" s="702"/>
      <c r="CL17" s="702"/>
      <c r="CM17" s="702"/>
      <c r="CN17" s="702"/>
      <c r="CO17" s="702"/>
      <c r="CP17" s="702"/>
      <c r="CQ17" s="703"/>
      <c r="CR17" s="661">
        <v>
1844264</v>
      </c>
      <c r="CS17" s="664"/>
      <c r="CT17" s="664"/>
      <c r="CU17" s="664"/>
      <c r="CV17" s="664"/>
      <c r="CW17" s="664"/>
      <c r="CX17" s="664"/>
      <c r="CY17" s="665"/>
      <c r="CZ17" s="723">
        <v>
2.9</v>
      </c>
      <c r="DA17" s="723"/>
      <c r="DB17" s="723"/>
      <c r="DC17" s="723"/>
      <c r="DD17" s="669" t="s">
        <v>
236</v>
      </c>
      <c r="DE17" s="664"/>
      <c r="DF17" s="664"/>
      <c r="DG17" s="664"/>
      <c r="DH17" s="664"/>
      <c r="DI17" s="664"/>
      <c r="DJ17" s="664"/>
      <c r="DK17" s="664"/>
      <c r="DL17" s="664"/>
      <c r="DM17" s="664"/>
      <c r="DN17" s="664"/>
      <c r="DO17" s="664"/>
      <c r="DP17" s="665"/>
      <c r="DQ17" s="669">
        <v>
1833326</v>
      </c>
      <c r="DR17" s="664"/>
      <c r="DS17" s="664"/>
      <c r="DT17" s="664"/>
      <c r="DU17" s="664"/>
      <c r="DV17" s="664"/>
      <c r="DW17" s="664"/>
      <c r="DX17" s="664"/>
      <c r="DY17" s="664"/>
      <c r="DZ17" s="664"/>
      <c r="EA17" s="664"/>
      <c r="EB17" s="664"/>
      <c r="EC17" s="704"/>
    </row>
    <row r="18" spans="2:133" ht="11.25" customHeight="1" x14ac:dyDescent="0.2">
      <c r="B18" s="658" t="s">
        <v>
270</v>
      </c>
      <c r="C18" s="659"/>
      <c r="D18" s="659"/>
      <c r="E18" s="659"/>
      <c r="F18" s="659"/>
      <c r="G18" s="659"/>
      <c r="H18" s="659"/>
      <c r="I18" s="659"/>
      <c r="J18" s="659"/>
      <c r="K18" s="659"/>
      <c r="L18" s="659"/>
      <c r="M18" s="659"/>
      <c r="N18" s="659"/>
      <c r="O18" s="659"/>
      <c r="P18" s="659"/>
      <c r="Q18" s="660"/>
      <c r="R18" s="661">
        <v>
33209</v>
      </c>
      <c r="S18" s="664"/>
      <c r="T18" s="664"/>
      <c r="U18" s="664"/>
      <c r="V18" s="664"/>
      <c r="W18" s="664"/>
      <c r="X18" s="664"/>
      <c r="Y18" s="665"/>
      <c r="Z18" s="723">
        <v>
0</v>
      </c>
      <c r="AA18" s="723"/>
      <c r="AB18" s="723"/>
      <c r="AC18" s="723"/>
      <c r="AD18" s="724" t="s">
        <v>
236</v>
      </c>
      <c r="AE18" s="724"/>
      <c r="AF18" s="724"/>
      <c r="AG18" s="724"/>
      <c r="AH18" s="724"/>
      <c r="AI18" s="724"/>
      <c r="AJ18" s="724"/>
      <c r="AK18" s="724"/>
      <c r="AL18" s="666" t="s">
        <v>
129</v>
      </c>
      <c r="AM18" s="667"/>
      <c r="AN18" s="667"/>
      <c r="AO18" s="725"/>
      <c r="AP18" s="658" t="s">
        <v>
271</v>
      </c>
      <c r="AQ18" s="659"/>
      <c r="AR18" s="659"/>
      <c r="AS18" s="659"/>
      <c r="AT18" s="659"/>
      <c r="AU18" s="659"/>
      <c r="AV18" s="659"/>
      <c r="AW18" s="659"/>
      <c r="AX18" s="659"/>
      <c r="AY18" s="659"/>
      <c r="AZ18" s="659"/>
      <c r="BA18" s="659"/>
      <c r="BB18" s="659"/>
      <c r="BC18" s="659"/>
      <c r="BD18" s="659"/>
      <c r="BE18" s="659"/>
      <c r="BF18" s="660"/>
      <c r="BG18" s="661" t="s">
        <v>
129</v>
      </c>
      <c r="BH18" s="664"/>
      <c r="BI18" s="664"/>
      <c r="BJ18" s="664"/>
      <c r="BK18" s="664"/>
      <c r="BL18" s="664"/>
      <c r="BM18" s="664"/>
      <c r="BN18" s="665"/>
      <c r="BO18" s="723" t="s">
        <v>
129</v>
      </c>
      <c r="BP18" s="723"/>
      <c r="BQ18" s="723"/>
      <c r="BR18" s="723"/>
      <c r="BS18" s="669" t="s">
        <v>
129</v>
      </c>
      <c r="BT18" s="664"/>
      <c r="BU18" s="664"/>
      <c r="BV18" s="664"/>
      <c r="BW18" s="664"/>
      <c r="BX18" s="664"/>
      <c r="BY18" s="664"/>
      <c r="BZ18" s="664"/>
      <c r="CA18" s="664"/>
      <c r="CB18" s="704"/>
      <c r="CD18" s="705" t="s">
        <v>
272</v>
      </c>
      <c r="CE18" s="702"/>
      <c r="CF18" s="702"/>
      <c r="CG18" s="702"/>
      <c r="CH18" s="702"/>
      <c r="CI18" s="702"/>
      <c r="CJ18" s="702"/>
      <c r="CK18" s="702"/>
      <c r="CL18" s="702"/>
      <c r="CM18" s="702"/>
      <c r="CN18" s="702"/>
      <c r="CO18" s="702"/>
      <c r="CP18" s="702"/>
      <c r="CQ18" s="703"/>
      <c r="CR18" s="661" t="s">
        <v>
129</v>
      </c>
      <c r="CS18" s="664"/>
      <c r="CT18" s="664"/>
      <c r="CU18" s="664"/>
      <c r="CV18" s="664"/>
      <c r="CW18" s="664"/>
      <c r="CX18" s="664"/>
      <c r="CY18" s="665"/>
      <c r="CZ18" s="723" t="s">
        <v>
129</v>
      </c>
      <c r="DA18" s="723"/>
      <c r="DB18" s="723"/>
      <c r="DC18" s="723"/>
      <c r="DD18" s="669" t="s">
        <v>
129</v>
      </c>
      <c r="DE18" s="664"/>
      <c r="DF18" s="664"/>
      <c r="DG18" s="664"/>
      <c r="DH18" s="664"/>
      <c r="DI18" s="664"/>
      <c r="DJ18" s="664"/>
      <c r="DK18" s="664"/>
      <c r="DL18" s="664"/>
      <c r="DM18" s="664"/>
      <c r="DN18" s="664"/>
      <c r="DO18" s="664"/>
      <c r="DP18" s="665"/>
      <c r="DQ18" s="669" t="s">
        <v>
129</v>
      </c>
      <c r="DR18" s="664"/>
      <c r="DS18" s="664"/>
      <c r="DT18" s="664"/>
      <c r="DU18" s="664"/>
      <c r="DV18" s="664"/>
      <c r="DW18" s="664"/>
      <c r="DX18" s="664"/>
      <c r="DY18" s="664"/>
      <c r="DZ18" s="664"/>
      <c r="EA18" s="664"/>
      <c r="EB18" s="664"/>
      <c r="EC18" s="704"/>
    </row>
    <row r="19" spans="2:133" ht="11.25" customHeight="1" x14ac:dyDescent="0.2">
      <c r="B19" s="658" t="s">
        <v>
273</v>
      </c>
      <c r="C19" s="659"/>
      <c r="D19" s="659"/>
      <c r="E19" s="659"/>
      <c r="F19" s="659"/>
      <c r="G19" s="659"/>
      <c r="H19" s="659"/>
      <c r="I19" s="659"/>
      <c r="J19" s="659"/>
      <c r="K19" s="659"/>
      <c r="L19" s="659"/>
      <c r="M19" s="659"/>
      <c r="N19" s="659"/>
      <c r="O19" s="659"/>
      <c r="P19" s="659"/>
      <c r="Q19" s="660"/>
      <c r="R19" s="661" t="s">
        <v>
129</v>
      </c>
      <c r="S19" s="664"/>
      <c r="T19" s="664"/>
      <c r="U19" s="664"/>
      <c r="V19" s="664"/>
      <c r="W19" s="664"/>
      <c r="X19" s="664"/>
      <c r="Y19" s="665"/>
      <c r="Z19" s="723" t="s">
        <v>
236</v>
      </c>
      <c r="AA19" s="723"/>
      <c r="AB19" s="723"/>
      <c r="AC19" s="723"/>
      <c r="AD19" s="724" t="s">
        <v>
129</v>
      </c>
      <c r="AE19" s="724"/>
      <c r="AF19" s="724"/>
      <c r="AG19" s="724"/>
      <c r="AH19" s="724"/>
      <c r="AI19" s="724"/>
      <c r="AJ19" s="724"/>
      <c r="AK19" s="724"/>
      <c r="AL19" s="666" t="s">
        <v>
175</v>
      </c>
      <c r="AM19" s="667"/>
      <c r="AN19" s="667"/>
      <c r="AO19" s="725"/>
      <c r="AP19" s="658" t="s">
        <v>
274</v>
      </c>
      <c r="AQ19" s="659"/>
      <c r="AR19" s="659"/>
      <c r="AS19" s="659"/>
      <c r="AT19" s="659"/>
      <c r="AU19" s="659"/>
      <c r="AV19" s="659"/>
      <c r="AW19" s="659"/>
      <c r="AX19" s="659"/>
      <c r="AY19" s="659"/>
      <c r="AZ19" s="659"/>
      <c r="BA19" s="659"/>
      <c r="BB19" s="659"/>
      <c r="BC19" s="659"/>
      <c r="BD19" s="659"/>
      <c r="BE19" s="659"/>
      <c r="BF19" s="660"/>
      <c r="BG19" s="661">
        <v>
3222626</v>
      </c>
      <c r="BH19" s="664"/>
      <c r="BI19" s="664"/>
      <c r="BJ19" s="664"/>
      <c r="BK19" s="664"/>
      <c r="BL19" s="664"/>
      <c r="BM19" s="664"/>
      <c r="BN19" s="665"/>
      <c r="BO19" s="723">
        <v>
7.9</v>
      </c>
      <c r="BP19" s="723"/>
      <c r="BQ19" s="723"/>
      <c r="BR19" s="723"/>
      <c r="BS19" s="669" t="s">
        <v>
129</v>
      </c>
      <c r="BT19" s="664"/>
      <c r="BU19" s="664"/>
      <c r="BV19" s="664"/>
      <c r="BW19" s="664"/>
      <c r="BX19" s="664"/>
      <c r="BY19" s="664"/>
      <c r="BZ19" s="664"/>
      <c r="CA19" s="664"/>
      <c r="CB19" s="704"/>
      <c r="CD19" s="705" t="s">
        <v>
275</v>
      </c>
      <c r="CE19" s="702"/>
      <c r="CF19" s="702"/>
      <c r="CG19" s="702"/>
      <c r="CH19" s="702"/>
      <c r="CI19" s="702"/>
      <c r="CJ19" s="702"/>
      <c r="CK19" s="702"/>
      <c r="CL19" s="702"/>
      <c r="CM19" s="702"/>
      <c r="CN19" s="702"/>
      <c r="CO19" s="702"/>
      <c r="CP19" s="702"/>
      <c r="CQ19" s="703"/>
      <c r="CR19" s="661" t="s">
        <v>
236</v>
      </c>
      <c r="CS19" s="664"/>
      <c r="CT19" s="664"/>
      <c r="CU19" s="664"/>
      <c r="CV19" s="664"/>
      <c r="CW19" s="664"/>
      <c r="CX19" s="664"/>
      <c r="CY19" s="665"/>
      <c r="CZ19" s="723" t="s">
        <v>
175</v>
      </c>
      <c r="DA19" s="723"/>
      <c r="DB19" s="723"/>
      <c r="DC19" s="723"/>
      <c r="DD19" s="669" t="s">
        <v>
129</v>
      </c>
      <c r="DE19" s="664"/>
      <c r="DF19" s="664"/>
      <c r="DG19" s="664"/>
      <c r="DH19" s="664"/>
      <c r="DI19" s="664"/>
      <c r="DJ19" s="664"/>
      <c r="DK19" s="664"/>
      <c r="DL19" s="664"/>
      <c r="DM19" s="664"/>
      <c r="DN19" s="664"/>
      <c r="DO19" s="664"/>
      <c r="DP19" s="665"/>
      <c r="DQ19" s="669" t="s">
        <v>
129</v>
      </c>
      <c r="DR19" s="664"/>
      <c r="DS19" s="664"/>
      <c r="DT19" s="664"/>
      <c r="DU19" s="664"/>
      <c r="DV19" s="664"/>
      <c r="DW19" s="664"/>
      <c r="DX19" s="664"/>
      <c r="DY19" s="664"/>
      <c r="DZ19" s="664"/>
      <c r="EA19" s="664"/>
      <c r="EB19" s="664"/>
      <c r="EC19" s="704"/>
    </row>
    <row r="20" spans="2:133" ht="11.25" customHeight="1" x14ac:dyDescent="0.2">
      <c r="B20" s="658" t="s">
        <v>
276</v>
      </c>
      <c r="C20" s="659"/>
      <c r="D20" s="659"/>
      <c r="E20" s="659"/>
      <c r="F20" s="659"/>
      <c r="G20" s="659"/>
      <c r="H20" s="659"/>
      <c r="I20" s="659"/>
      <c r="J20" s="659"/>
      <c r="K20" s="659"/>
      <c r="L20" s="659"/>
      <c r="M20" s="659"/>
      <c r="N20" s="659"/>
      <c r="O20" s="659"/>
      <c r="P20" s="659"/>
      <c r="Q20" s="660"/>
      <c r="R20" s="661">
        <v>
33044</v>
      </c>
      <c r="S20" s="664"/>
      <c r="T20" s="664"/>
      <c r="U20" s="664"/>
      <c r="V20" s="664"/>
      <c r="W20" s="664"/>
      <c r="X20" s="664"/>
      <c r="Y20" s="665"/>
      <c r="Z20" s="723">
        <v>
0</v>
      </c>
      <c r="AA20" s="723"/>
      <c r="AB20" s="723"/>
      <c r="AC20" s="723"/>
      <c r="AD20" s="724" t="s">
        <v>
129</v>
      </c>
      <c r="AE20" s="724"/>
      <c r="AF20" s="724"/>
      <c r="AG20" s="724"/>
      <c r="AH20" s="724"/>
      <c r="AI20" s="724"/>
      <c r="AJ20" s="724"/>
      <c r="AK20" s="724"/>
      <c r="AL20" s="666" t="s">
        <v>
175</v>
      </c>
      <c r="AM20" s="667"/>
      <c r="AN20" s="667"/>
      <c r="AO20" s="725"/>
      <c r="AP20" s="658" t="s">
        <v>
277</v>
      </c>
      <c r="AQ20" s="659"/>
      <c r="AR20" s="659"/>
      <c r="AS20" s="659"/>
      <c r="AT20" s="659"/>
      <c r="AU20" s="659"/>
      <c r="AV20" s="659"/>
      <c r="AW20" s="659"/>
      <c r="AX20" s="659"/>
      <c r="AY20" s="659"/>
      <c r="AZ20" s="659"/>
      <c r="BA20" s="659"/>
      <c r="BB20" s="659"/>
      <c r="BC20" s="659"/>
      <c r="BD20" s="659"/>
      <c r="BE20" s="659"/>
      <c r="BF20" s="660"/>
      <c r="BG20" s="661">
        <v>
3222626</v>
      </c>
      <c r="BH20" s="664"/>
      <c r="BI20" s="664"/>
      <c r="BJ20" s="664"/>
      <c r="BK20" s="664"/>
      <c r="BL20" s="664"/>
      <c r="BM20" s="664"/>
      <c r="BN20" s="665"/>
      <c r="BO20" s="723">
        <v>
7.9</v>
      </c>
      <c r="BP20" s="723"/>
      <c r="BQ20" s="723"/>
      <c r="BR20" s="723"/>
      <c r="BS20" s="669" t="s">
        <v>
129</v>
      </c>
      <c r="BT20" s="664"/>
      <c r="BU20" s="664"/>
      <c r="BV20" s="664"/>
      <c r="BW20" s="664"/>
      <c r="BX20" s="664"/>
      <c r="BY20" s="664"/>
      <c r="BZ20" s="664"/>
      <c r="CA20" s="664"/>
      <c r="CB20" s="704"/>
      <c r="CD20" s="705" t="s">
        <v>
278</v>
      </c>
      <c r="CE20" s="702"/>
      <c r="CF20" s="702"/>
      <c r="CG20" s="702"/>
      <c r="CH20" s="702"/>
      <c r="CI20" s="702"/>
      <c r="CJ20" s="702"/>
      <c r="CK20" s="702"/>
      <c r="CL20" s="702"/>
      <c r="CM20" s="702"/>
      <c r="CN20" s="702"/>
      <c r="CO20" s="702"/>
      <c r="CP20" s="702"/>
      <c r="CQ20" s="703"/>
      <c r="CR20" s="661">
        <v>
63655609</v>
      </c>
      <c r="CS20" s="664"/>
      <c r="CT20" s="664"/>
      <c r="CU20" s="664"/>
      <c r="CV20" s="664"/>
      <c r="CW20" s="664"/>
      <c r="CX20" s="664"/>
      <c r="CY20" s="665"/>
      <c r="CZ20" s="723">
        <v>
100</v>
      </c>
      <c r="DA20" s="723"/>
      <c r="DB20" s="723"/>
      <c r="DC20" s="723"/>
      <c r="DD20" s="669">
        <v>
6928809</v>
      </c>
      <c r="DE20" s="664"/>
      <c r="DF20" s="664"/>
      <c r="DG20" s="664"/>
      <c r="DH20" s="664"/>
      <c r="DI20" s="664"/>
      <c r="DJ20" s="664"/>
      <c r="DK20" s="664"/>
      <c r="DL20" s="664"/>
      <c r="DM20" s="664"/>
      <c r="DN20" s="664"/>
      <c r="DO20" s="664"/>
      <c r="DP20" s="665"/>
      <c r="DQ20" s="669">
        <v>
45472883</v>
      </c>
      <c r="DR20" s="664"/>
      <c r="DS20" s="664"/>
      <c r="DT20" s="664"/>
      <c r="DU20" s="664"/>
      <c r="DV20" s="664"/>
      <c r="DW20" s="664"/>
      <c r="DX20" s="664"/>
      <c r="DY20" s="664"/>
      <c r="DZ20" s="664"/>
      <c r="EA20" s="664"/>
      <c r="EB20" s="664"/>
      <c r="EC20" s="704"/>
    </row>
    <row r="21" spans="2:133" ht="11.25" customHeight="1" x14ac:dyDescent="0.2">
      <c r="B21" s="658" t="s">
        <v>
279</v>
      </c>
      <c r="C21" s="659"/>
      <c r="D21" s="659"/>
      <c r="E21" s="659"/>
      <c r="F21" s="659"/>
      <c r="G21" s="659"/>
      <c r="H21" s="659"/>
      <c r="I21" s="659"/>
      <c r="J21" s="659"/>
      <c r="K21" s="659"/>
      <c r="L21" s="659"/>
      <c r="M21" s="659"/>
      <c r="N21" s="659"/>
      <c r="O21" s="659"/>
      <c r="P21" s="659"/>
      <c r="Q21" s="660"/>
      <c r="R21" s="661">
        <v>
165</v>
      </c>
      <c r="S21" s="664"/>
      <c r="T21" s="664"/>
      <c r="U21" s="664"/>
      <c r="V21" s="664"/>
      <c r="W21" s="664"/>
      <c r="X21" s="664"/>
      <c r="Y21" s="665"/>
      <c r="Z21" s="723">
        <v>
0</v>
      </c>
      <c r="AA21" s="723"/>
      <c r="AB21" s="723"/>
      <c r="AC21" s="723"/>
      <c r="AD21" s="724" t="s">
        <v>
129</v>
      </c>
      <c r="AE21" s="724"/>
      <c r="AF21" s="724"/>
      <c r="AG21" s="724"/>
      <c r="AH21" s="724"/>
      <c r="AI21" s="724"/>
      <c r="AJ21" s="724"/>
      <c r="AK21" s="724"/>
      <c r="AL21" s="666" t="s">
        <v>
129</v>
      </c>
      <c r="AM21" s="667"/>
      <c r="AN21" s="667"/>
      <c r="AO21" s="725"/>
      <c r="AP21" s="769" t="s">
        <v>
280</v>
      </c>
      <c r="AQ21" s="776"/>
      <c r="AR21" s="776"/>
      <c r="AS21" s="776"/>
      <c r="AT21" s="776"/>
      <c r="AU21" s="776"/>
      <c r="AV21" s="776"/>
      <c r="AW21" s="776"/>
      <c r="AX21" s="776"/>
      <c r="AY21" s="776"/>
      <c r="AZ21" s="776"/>
      <c r="BA21" s="776"/>
      <c r="BB21" s="776"/>
      <c r="BC21" s="776"/>
      <c r="BD21" s="776"/>
      <c r="BE21" s="776"/>
      <c r="BF21" s="771"/>
      <c r="BG21" s="661" t="s">
        <v>
129</v>
      </c>
      <c r="BH21" s="664"/>
      <c r="BI21" s="664"/>
      <c r="BJ21" s="664"/>
      <c r="BK21" s="664"/>
      <c r="BL21" s="664"/>
      <c r="BM21" s="664"/>
      <c r="BN21" s="665"/>
      <c r="BO21" s="723" t="s">
        <v>
236</v>
      </c>
      <c r="BP21" s="723"/>
      <c r="BQ21" s="723"/>
      <c r="BR21" s="723"/>
      <c r="BS21" s="669" t="s">
        <v>
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
281</v>
      </c>
      <c r="C22" s="659"/>
      <c r="D22" s="659"/>
      <c r="E22" s="659"/>
      <c r="F22" s="659"/>
      <c r="G22" s="659"/>
      <c r="H22" s="659"/>
      <c r="I22" s="659"/>
      <c r="J22" s="659"/>
      <c r="K22" s="659"/>
      <c r="L22" s="659"/>
      <c r="M22" s="659"/>
      <c r="N22" s="659"/>
      <c r="O22" s="659"/>
      <c r="P22" s="659"/>
      <c r="Q22" s="660"/>
      <c r="R22" s="661">
        <v>
44561190</v>
      </c>
      <c r="S22" s="664"/>
      <c r="T22" s="664"/>
      <c r="U22" s="664"/>
      <c r="V22" s="664"/>
      <c r="W22" s="664"/>
      <c r="X22" s="664"/>
      <c r="Y22" s="665"/>
      <c r="Z22" s="723">
        <v>
67</v>
      </c>
      <c r="AA22" s="723"/>
      <c r="AB22" s="723"/>
      <c r="AC22" s="723"/>
      <c r="AD22" s="724">
        <v>
41924126</v>
      </c>
      <c r="AE22" s="724"/>
      <c r="AF22" s="724"/>
      <c r="AG22" s="724"/>
      <c r="AH22" s="724"/>
      <c r="AI22" s="724"/>
      <c r="AJ22" s="724"/>
      <c r="AK22" s="724"/>
      <c r="AL22" s="666">
        <v>
99.2</v>
      </c>
      <c r="AM22" s="667"/>
      <c r="AN22" s="667"/>
      <c r="AO22" s="725"/>
      <c r="AP22" s="769" t="s">
        <v>
282</v>
      </c>
      <c r="AQ22" s="776"/>
      <c r="AR22" s="776"/>
      <c r="AS22" s="776"/>
      <c r="AT22" s="776"/>
      <c r="AU22" s="776"/>
      <c r="AV22" s="776"/>
      <c r="AW22" s="776"/>
      <c r="AX22" s="776"/>
      <c r="AY22" s="776"/>
      <c r="AZ22" s="776"/>
      <c r="BA22" s="776"/>
      <c r="BB22" s="776"/>
      <c r="BC22" s="776"/>
      <c r="BD22" s="776"/>
      <c r="BE22" s="776"/>
      <c r="BF22" s="771"/>
      <c r="BG22" s="661">
        <v>
618771</v>
      </c>
      <c r="BH22" s="664"/>
      <c r="BI22" s="664"/>
      <c r="BJ22" s="664"/>
      <c r="BK22" s="664"/>
      <c r="BL22" s="664"/>
      <c r="BM22" s="664"/>
      <c r="BN22" s="665"/>
      <c r="BO22" s="723">
        <v>
1.5</v>
      </c>
      <c r="BP22" s="723"/>
      <c r="BQ22" s="723"/>
      <c r="BR22" s="723"/>
      <c r="BS22" s="669" t="s">
        <v>
129</v>
      </c>
      <c r="BT22" s="664"/>
      <c r="BU22" s="664"/>
      <c r="BV22" s="664"/>
      <c r="BW22" s="664"/>
      <c r="BX22" s="664"/>
      <c r="BY22" s="664"/>
      <c r="BZ22" s="664"/>
      <c r="CA22" s="664"/>
      <c r="CB22" s="704"/>
      <c r="CD22" s="778" t="s">
        <v>
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
284</v>
      </c>
      <c r="C23" s="659"/>
      <c r="D23" s="659"/>
      <c r="E23" s="659"/>
      <c r="F23" s="659"/>
      <c r="G23" s="659"/>
      <c r="H23" s="659"/>
      <c r="I23" s="659"/>
      <c r="J23" s="659"/>
      <c r="K23" s="659"/>
      <c r="L23" s="659"/>
      <c r="M23" s="659"/>
      <c r="N23" s="659"/>
      <c r="O23" s="659"/>
      <c r="P23" s="659"/>
      <c r="Q23" s="660"/>
      <c r="R23" s="661">
        <v>
12718</v>
      </c>
      <c r="S23" s="664"/>
      <c r="T23" s="664"/>
      <c r="U23" s="664"/>
      <c r="V23" s="664"/>
      <c r="W23" s="664"/>
      <c r="X23" s="664"/>
      <c r="Y23" s="665"/>
      <c r="Z23" s="723">
        <v>
0</v>
      </c>
      <c r="AA23" s="723"/>
      <c r="AB23" s="723"/>
      <c r="AC23" s="723"/>
      <c r="AD23" s="724">
        <v>
12718</v>
      </c>
      <c r="AE23" s="724"/>
      <c r="AF23" s="724"/>
      <c r="AG23" s="724"/>
      <c r="AH23" s="724"/>
      <c r="AI23" s="724"/>
      <c r="AJ23" s="724"/>
      <c r="AK23" s="724"/>
      <c r="AL23" s="666">
        <v>
0</v>
      </c>
      <c r="AM23" s="667"/>
      <c r="AN23" s="667"/>
      <c r="AO23" s="725"/>
      <c r="AP23" s="769" t="s">
        <v>
285</v>
      </c>
      <c r="AQ23" s="776"/>
      <c r="AR23" s="776"/>
      <c r="AS23" s="776"/>
      <c r="AT23" s="776"/>
      <c r="AU23" s="776"/>
      <c r="AV23" s="776"/>
      <c r="AW23" s="776"/>
      <c r="AX23" s="776"/>
      <c r="AY23" s="776"/>
      <c r="AZ23" s="776"/>
      <c r="BA23" s="776"/>
      <c r="BB23" s="776"/>
      <c r="BC23" s="776"/>
      <c r="BD23" s="776"/>
      <c r="BE23" s="776"/>
      <c r="BF23" s="771"/>
      <c r="BG23" s="661">
        <v>
2603855</v>
      </c>
      <c r="BH23" s="664"/>
      <c r="BI23" s="664"/>
      <c r="BJ23" s="664"/>
      <c r="BK23" s="664"/>
      <c r="BL23" s="664"/>
      <c r="BM23" s="664"/>
      <c r="BN23" s="665"/>
      <c r="BO23" s="723">
        <v>
6.4</v>
      </c>
      <c r="BP23" s="723"/>
      <c r="BQ23" s="723"/>
      <c r="BR23" s="723"/>
      <c r="BS23" s="669" t="s">
        <v>
129</v>
      </c>
      <c r="BT23" s="664"/>
      <c r="BU23" s="664"/>
      <c r="BV23" s="664"/>
      <c r="BW23" s="664"/>
      <c r="BX23" s="664"/>
      <c r="BY23" s="664"/>
      <c r="BZ23" s="664"/>
      <c r="CA23" s="664"/>
      <c r="CB23" s="704"/>
      <c r="CD23" s="778" t="s">
        <v>
224</v>
      </c>
      <c r="CE23" s="779"/>
      <c r="CF23" s="779"/>
      <c r="CG23" s="779"/>
      <c r="CH23" s="779"/>
      <c r="CI23" s="779"/>
      <c r="CJ23" s="779"/>
      <c r="CK23" s="779"/>
      <c r="CL23" s="779"/>
      <c r="CM23" s="779"/>
      <c r="CN23" s="779"/>
      <c r="CO23" s="779"/>
      <c r="CP23" s="779"/>
      <c r="CQ23" s="780"/>
      <c r="CR23" s="778" t="s">
        <v>
286</v>
      </c>
      <c r="CS23" s="779"/>
      <c r="CT23" s="779"/>
      <c r="CU23" s="779"/>
      <c r="CV23" s="779"/>
      <c r="CW23" s="779"/>
      <c r="CX23" s="779"/>
      <c r="CY23" s="780"/>
      <c r="CZ23" s="778" t="s">
        <v>
287</v>
      </c>
      <c r="DA23" s="779"/>
      <c r="DB23" s="779"/>
      <c r="DC23" s="780"/>
      <c r="DD23" s="778" t="s">
        <v>
288</v>
      </c>
      <c r="DE23" s="779"/>
      <c r="DF23" s="779"/>
      <c r="DG23" s="779"/>
      <c r="DH23" s="779"/>
      <c r="DI23" s="779"/>
      <c r="DJ23" s="779"/>
      <c r="DK23" s="780"/>
      <c r="DL23" s="787" t="s">
        <v>
289</v>
      </c>
      <c r="DM23" s="788"/>
      <c r="DN23" s="788"/>
      <c r="DO23" s="788"/>
      <c r="DP23" s="788"/>
      <c r="DQ23" s="788"/>
      <c r="DR23" s="788"/>
      <c r="DS23" s="788"/>
      <c r="DT23" s="788"/>
      <c r="DU23" s="788"/>
      <c r="DV23" s="789"/>
      <c r="DW23" s="778" t="s">
        <v>
290</v>
      </c>
      <c r="DX23" s="779"/>
      <c r="DY23" s="779"/>
      <c r="DZ23" s="779"/>
      <c r="EA23" s="779"/>
      <c r="EB23" s="779"/>
      <c r="EC23" s="780"/>
    </row>
    <row r="24" spans="2:133" ht="11.25" customHeight="1" x14ac:dyDescent="0.2">
      <c r="B24" s="658" t="s">
        <v>
291</v>
      </c>
      <c r="C24" s="659"/>
      <c r="D24" s="659"/>
      <c r="E24" s="659"/>
      <c r="F24" s="659"/>
      <c r="G24" s="659"/>
      <c r="H24" s="659"/>
      <c r="I24" s="659"/>
      <c r="J24" s="659"/>
      <c r="K24" s="659"/>
      <c r="L24" s="659"/>
      <c r="M24" s="659"/>
      <c r="N24" s="659"/>
      <c r="O24" s="659"/>
      <c r="P24" s="659"/>
      <c r="Q24" s="660"/>
      <c r="R24" s="661">
        <v>
539353</v>
      </c>
      <c r="S24" s="664"/>
      <c r="T24" s="664"/>
      <c r="U24" s="664"/>
      <c r="V24" s="664"/>
      <c r="W24" s="664"/>
      <c r="X24" s="664"/>
      <c r="Y24" s="665"/>
      <c r="Z24" s="723">
        <v>
0.8</v>
      </c>
      <c r="AA24" s="723"/>
      <c r="AB24" s="723"/>
      <c r="AC24" s="723"/>
      <c r="AD24" s="724" t="s">
        <v>
236</v>
      </c>
      <c r="AE24" s="724"/>
      <c r="AF24" s="724"/>
      <c r="AG24" s="724"/>
      <c r="AH24" s="724"/>
      <c r="AI24" s="724"/>
      <c r="AJ24" s="724"/>
      <c r="AK24" s="724"/>
      <c r="AL24" s="666" t="s">
        <v>
175</v>
      </c>
      <c r="AM24" s="667"/>
      <c r="AN24" s="667"/>
      <c r="AO24" s="725"/>
      <c r="AP24" s="769" t="s">
        <v>
292</v>
      </c>
      <c r="AQ24" s="776"/>
      <c r="AR24" s="776"/>
      <c r="AS24" s="776"/>
      <c r="AT24" s="776"/>
      <c r="AU24" s="776"/>
      <c r="AV24" s="776"/>
      <c r="AW24" s="776"/>
      <c r="AX24" s="776"/>
      <c r="AY24" s="776"/>
      <c r="AZ24" s="776"/>
      <c r="BA24" s="776"/>
      <c r="BB24" s="776"/>
      <c r="BC24" s="776"/>
      <c r="BD24" s="776"/>
      <c r="BE24" s="776"/>
      <c r="BF24" s="771"/>
      <c r="BG24" s="661" t="s">
        <v>
175</v>
      </c>
      <c r="BH24" s="664"/>
      <c r="BI24" s="664"/>
      <c r="BJ24" s="664"/>
      <c r="BK24" s="664"/>
      <c r="BL24" s="664"/>
      <c r="BM24" s="664"/>
      <c r="BN24" s="665"/>
      <c r="BO24" s="723" t="s">
        <v>
175</v>
      </c>
      <c r="BP24" s="723"/>
      <c r="BQ24" s="723"/>
      <c r="BR24" s="723"/>
      <c r="BS24" s="669" t="s">
        <v>
175</v>
      </c>
      <c r="BT24" s="664"/>
      <c r="BU24" s="664"/>
      <c r="BV24" s="664"/>
      <c r="BW24" s="664"/>
      <c r="BX24" s="664"/>
      <c r="BY24" s="664"/>
      <c r="BZ24" s="664"/>
      <c r="CA24" s="664"/>
      <c r="CB24" s="704"/>
      <c r="CD24" s="732" t="s">
        <v>
293</v>
      </c>
      <c r="CE24" s="733"/>
      <c r="CF24" s="733"/>
      <c r="CG24" s="733"/>
      <c r="CH24" s="733"/>
      <c r="CI24" s="733"/>
      <c r="CJ24" s="733"/>
      <c r="CK24" s="733"/>
      <c r="CL24" s="733"/>
      <c r="CM24" s="733"/>
      <c r="CN24" s="733"/>
      <c r="CO24" s="733"/>
      <c r="CP24" s="733"/>
      <c r="CQ24" s="734"/>
      <c r="CR24" s="726">
        <v>
26290663</v>
      </c>
      <c r="CS24" s="727"/>
      <c r="CT24" s="727"/>
      <c r="CU24" s="727"/>
      <c r="CV24" s="727"/>
      <c r="CW24" s="727"/>
      <c r="CX24" s="727"/>
      <c r="CY24" s="773"/>
      <c r="CZ24" s="774">
        <v>
41.3</v>
      </c>
      <c r="DA24" s="743"/>
      <c r="DB24" s="743"/>
      <c r="DC24" s="777"/>
      <c r="DD24" s="772">
        <v>
15131130</v>
      </c>
      <c r="DE24" s="727"/>
      <c r="DF24" s="727"/>
      <c r="DG24" s="727"/>
      <c r="DH24" s="727"/>
      <c r="DI24" s="727"/>
      <c r="DJ24" s="727"/>
      <c r="DK24" s="773"/>
      <c r="DL24" s="772">
        <v>
14992939</v>
      </c>
      <c r="DM24" s="727"/>
      <c r="DN24" s="727"/>
      <c r="DO24" s="727"/>
      <c r="DP24" s="727"/>
      <c r="DQ24" s="727"/>
      <c r="DR24" s="727"/>
      <c r="DS24" s="727"/>
      <c r="DT24" s="727"/>
      <c r="DU24" s="727"/>
      <c r="DV24" s="773"/>
      <c r="DW24" s="774">
        <v>
35.5</v>
      </c>
      <c r="DX24" s="743"/>
      <c r="DY24" s="743"/>
      <c r="DZ24" s="743"/>
      <c r="EA24" s="743"/>
      <c r="EB24" s="743"/>
      <c r="EC24" s="775"/>
    </row>
    <row r="25" spans="2:133" ht="11.25" customHeight="1" x14ac:dyDescent="0.2">
      <c r="B25" s="658" t="s">
        <v>
294</v>
      </c>
      <c r="C25" s="659"/>
      <c r="D25" s="659"/>
      <c r="E25" s="659"/>
      <c r="F25" s="659"/>
      <c r="G25" s="659"/>
      <c r="H25" s="659"/>
      <c r="I25" s="659"/>
      <c r="J25" s="659"/>
      <c r="K25" s="659"/>
      <c r="L25" s="659"/>
      <c r="M25" s="659"/>
      <c r="N25" s="659"/>
      <c r="O25" s="659"/>
      <c r="P25" s="659"/>
      <c r="Q25" s="660"/>
      <c r="R25" s="661">
        <v>
921707</v>
      </c>
      <c r="S25" s="664"/>
      <c r="T25" s="664"/>
      <c r="U25" s="664"/>
      <c r="V25" s="664"/>
      <c r="W25" s="664"/>
      <c r="X25" s="664"/>
      <c r="Y25" s="665"/>
      <c r="Z25" s="723">
        <v>
1.4</v>
      </c>
      <c r="AA25" s="723"/>
      <c r="AB25" s="723"/>
      <c r="AC25" s="723"/>
      <c r="AD25" s="724">
        <v>
272538</v>
      </c>
      <c r="AE25" s="724"/>
      <c r="AF25" s="724"/>
      <c r="AG25" s="724"/>
      <c r="AH25" s="724"/>
      <c r="AI25" s="724"/>
      <c r="AJ25" s="724"/>
      <c r="AK25" s="724"/>
      <c r="AL25" s="666">
        <v>
0.6</v>
      </c>
      <c r="AM25" s="667"/>
      <c r="AN25" s="667"/>
      <c r="AO25" s="725"/>
      <c r="AP25" s="769" t="s">
        <v>
295</v>
      </c>
      <c r="AQ25" s="776"/>
      <c r="AR25" s="776"/>
      <c r="AS25" s="776"/>
      <c r="AT25" s="776"/>
      <c r="AU25" s="776"/>
      <c r="AV25" s="776"/>
      <c r="AW25" s="776"/>
      <c r="AX25" s="776"/>
      <c r="AY25" s="776"/>
      <c r="AZ25" s="776"/>
      <c r="BA25" s="776"/>
      <c r="BB25" s="776"/>
      <c r="BC25" s="776"/>
      <c r="BD25" s="776"/>
      <c r="BE25" s="776"/>
      <c r="BF25" s="771"/>
      <c r="BG25" s="661" t="s">
        <v>
175</v>
      </c>
      <c r="BH25" s="664"/>
      <c r="BI25" s="664"/>
      <c r="BJ25" s="664"/>
      <c r="BK25" s="664"/>
      <c r="BL25" s="664"/>
      <c r="BM25" s="664"/>
      <c r="BN25" s="665"/>
      <c r="BO25" s="723" t="s">
        <v>
129</v>
      </c>
      <c r="BP25" s="723"/>
      <c r="BQ25" s="723"/>
      <c r="BR25" s="723"/>
      <c r="BS25" s="669" t="s">
        <v>
236</v>
      </c>
      <c r="BT25" s="664"/>
      <c r="BU25" s="664"/>
      <c r="BV25" s="664"/>
      <c r="BW25" s="664"/>
      <c r="BX25" s="664"/>
      <c r="BY25" s="664"/>
      <c r="BZ25" s="664"/>
      <c r="CA25" s="664"/>
      <c r="CB25" s="704"/>
      <c r="CD25" s="705" t="s">
        <v>
296</v>
      </c>
      <c r="CE25" s="702"/>
      <c r="CF25" s="702"/>
      <c r="CG25" s="702"/>
      <c r="CH25" s="702"/>
      <c r="CI25" s="702"/>
      <c r="CJ25" s="702"/>
      <c r="CK25" s="702"/>
      <c r="CL25" s="702"/>
      <c r="CM25" s="702"/>
      <c r="CN25" s="702"/>
      <c r="CO25" s="702"/>
      <c r="CP25" s="702"/>
      <c r="CQ25" s="703"/>
      <c r="CR25" s="661">
        <v>
8820550</v>
      </c>
      <c r="CS25" s="662"/>
      <c r="CT25" s="662"/>
      <c r="CU25" s="662"/>
      <c r="CV25" s="662"/>
      <c r="CW25" s="662"/>
      <c r="CX25" s="662"/>
      <c r="CY25" s="663"/>
      <c r="CZ25" s="666">
        <v>
13.9</v>
      </c>
      <c r="DA25" s="695"/>
      <c r="DB25" s="695"/>
      <c r="DC25" s="696"/>
      <c r="DD25" s="669">
        <v>
8129982</v>
      </c>
      <c r="DE25" s="662"/>
      <c r="DF25" s="662"/>
      <c r="DG25" s="662"/>
      <c r="DH25" s="662"/>
      <c r="DI25" s="662"/>
      <c r="DJ25" s="662"/>
      <c r="DK25" s="663"/>
      <c r="DL25" s="669">
        <v>
7991791</v>
      </c>
      <c r="DM25" s="662"/>
      <c r="DN25" s="662"/>
      <c r="DO25" s="662"/>
      <c r="DP25" s="662"/>
      <c r="DQ25" s="662"/>
      <c r="DR25" s="662"/>
      <c r="DS25" s="662"/>
      <c r="DT25" s="662"/>
      <c r="DU25" s="662"/>
      <c r="DV25" s="663"/>
      <c r="DW25" s="666">
        <v>
18.899999999999999</v>
      </c>
      <c r="DX25" s="695"/>
      <c r="DY25" s="695"/>
      <c r="DZ25" s="695"/>
      <c r="EA25" s="695"/>
      <c r="EB25" s="695"/>
      <c r="EC25" s="697"/>
    </row>
    <row r="26" spans="2:133" ht="11.25" customHeight="1" x14ac:dyDescent="0.2">
      <c r="B26" s="658" t="s">
        <v>
297</v>
      </c>
      <c r="C26" s="659"/>
      <c r="D26" s="659"/>
      <c r="E26" s="659"/>
      <c r="F26" s="659"/>
      <c r="G26" s="659"/>
      <c r="H26" s="659"/>
      <c r="I26" s="659"/>
      <c r="J26" s="659"/>
      <c r="K26" s="659"/>
      <c r="L26" s="659"/>
      <c r="M26" s="659"/>
      <c r="N26" s="659"/>
      <c r="O26" s="659"/>
      <c r="P26" s="659"/>
      <c r="Q26" s="660"/>
      <c r="R26" s="661">
        <v>
713078</v>
      </c>
      <c r="S26" s="664"/>
      <c r="T26" s="664"/>
      <c r="U26" s="664"/>
      <c r="V26" s="664"/>
      <c r="W26" s="664"/>
      <c r="X26" s="664"/>
      <c r="Y26" s="665"/>
      <c r="Z26" s="723">
        <v>
1.1000000000000001</v>
      </c>
      <c r="AA26" s="723"/>
      <c r="AB26" s="723"/>
      <c r="AC26" s="723"/>
      <c r="AD26" s="724" t="s">
        <v>
236</v>
      </c>
      <c r="AE26" s="724"/>
      <c r="AF26" s="724"/>
      <c r="AG26" s="724"/>
      <c r="AH26" s="724"/>
      <c r="AI26" s="724"/>
      <c r="AJ26" s="724"/>
      <c r="AK26" s="724"/>
      <c r="AL26" s="666" t="s">
        <v>
236</v>
      </c>
      <c r="AM26" s="667"/>
      <c r="AN26" s="667"/>
      <c r="AO26" s="725"/>
      <c r="AP26" s="769" t="s">
        <v>
298</v>
      </c>
      <c r="AQ26" s="770"/>
      <c r="AR26" s="770"/>
      <c r="AS26" s="770"/>
      <c r="AT26" s="770"/>
      <c r="AU26" s="770"/>
      <c r="AV26" s="770"/>
      <c r="AW26" s="770"/>
      <c r="AX26" s="770"/>
      <c r="AY26" s="770"/>
      <c r="AZ26" s="770"/>
      <c r="BA26" s="770"/>
      <c r="BB26" s="770"/>
      <c r="BC26" s="770"/>
      <c r="BD26" s="770"/>
      <c r="BE26" s="770"/>
      <c r="BF26" s="771"/>
      <c r="BG26" s="661" t="s">
        <v>
129</v>
      </c>
      <c r="BH26" s="664"/>
      <c r="BI26" s="664"/>
      <c r="BJ26" s="664"/>
      <c r="BK26" s="664"/>
      <c r="BL26" s="664"/>
      <c r="BM26" s="664"/>
      <c r="BN26" s="665"/>
      <c r="BO26" s="723" t="s">
        <v>
236</v>
      </c>
      <c r="BP26" s="723"/>
      <c r="BQ26" s="723"/>
      <c r="BR26" s="723"/>
      <c r="BS26" s="669" t="s">
        <v>
129</v>
      </c>
      <c r="BT26" s="664"/>
      <c r="BU26" s="664"/>
      <c r="BV26" s="664"/>
      <c r="BW26" s="664"/>
      <c r="BX26" s="664"/>
      <c r="BY26" s="664"/>
      <c r="BZ26" s="664"/>
      <c r="CA26" s="664"/>
      <c r="CB26" s="704"/>
      <c r="CD26" s="705" t="s">
        <v>
299</v>
      </c>
      <c r="CE26" s="702"/>
      <c r="CF26" s="702"/>
      <c r="CG26" s="702"/>
      <c r="CH26" s="702"/>
      <c r="CI26" s="702"/>
      <c r="CJ26" s="702"/>
      <c r="CK26" s="702"/>
      <c r="CL26" s="702"/>
      <c r="CM26" s="702"/>
      <c r="CN26" s="702"/>
      <c r="CO26" s="702"/>
      <c r="CP26" s="702"/>
      <c r="CQ26" s="703"/>
      <c r="CR26" s="661">
        <v>
5242482</v>
      </c>
      <c r="CS26" s="664"/>
      <c r="CT26" s="664"/>
      <c r="CU26" s="664"/>
      <c r="CV26" s="664"/>
      <c r="CW26" s="664"/>
      <c r="CX26" s="664"/>
      <c r="CY26" s="665"/>
      <c r="CZ26" s="666">
        <v>
8.1999999999999993</v>
      </c>
      <c r="DA26" s="695"/>
      <c r="DB26" s="695"/>
      <c r="DC26" s="696"/>
      <c r="DD26" s="669">
        <v>
4667849</v>
      </c>
      <c r="DE26" s="664"/>
      <c r="DF26" s="664"/>
      <c r="DG26" s="664"/>
      <c r="DH26" s="664"/>
      <c r="DI26" s="664"/>
      <c r="DJ26" s="664"/>
      <c r="DK26" s="665"/>
      <c r="DL26" s="669" t="s">
        <v>
129</v>
      </c>
      <c r="DM26" s="664"/>
      <c r="DN26" s="664"/>
      <c r="DO26" s="664"/>
      <c r="DP26" s="664"/>
      <c r="DQ26" s="664"/>
      <c r="DR26" s="664"/>
      <c r="DS26" s="664"/>
      <c r="DT26" s="664"/>
      <c r="DU26" s="664"/>
      <c r="DV26" s="665"/>
      <c r="DW26" s="666" t="s">
        <v>
129</v>
      </c>
      <c r="DX26" s="695"/>
      <c r="DY26" s="695"/>
      <c r="DZ26" s="695"/>
      <c r="EA26" s="695"/>
      <c r="EB26" s="695"/>
      <c r="EC26" s="697"/>
    </row>
    <row r="27" spans="2:133" ht="11.25" customHeight="1" x14ac:dyDescent="0.2">
      <c r="B27" s="658" t="s">
        <v>
300</v>
      </c>
      <c r="C27" s="659"/>
      <c r="D27" s="659"/>
      <c r="E27" s="659"/>
      <c r="F27" s="659"/>
      <c r="G27" s="659"/>
      <c r="H27" s="659"/>
      <c r="I27" s="659"/>
      <c r="J27" s="659"/>
      <c r="K27" s="659"/>
      <c r="L27" s="659"/>
      <c r="M27" s="659"/>
      <c r="N27" s="659"/>
      <c r="O27" s="659"/>
      <c r="P27" s="659"/>
      <c r="Q27" s="660"/>
      <c r="R27" s="661">
        <v>
8067174</v>
      </c>
      <c r="S27" s="664"/>
      <c r="T27" s="664"/>
      <c r="U27" s="664"/>
      <c r="V27" s="664"/>
      <c r="W27" s="664"/>
      <c r="X27" s="664"/>
      <c r="Y27" s="665"/>
      <c r="Z27" s="723">
        <v>
12.1</v>
      </c>
      <c r="AA27" s="723"/>
      <c r="AB27" s="723"/>
      <c r="AC27" s="723"/>
      <c r="AD27" s="724" t="s">
        <v>
129</v>
      </c>
      <c r="AE27" s="724"/>
      <c r="AF27" s="724"/>
      <c r="AG27" s="724"/>
      <c r="AH27" s="724"/>
      <c r="AI27" s="724"/>
      <c r="AJ27" s="724"/>
      <c r="AK27" s="724"/>
      <c r="AL27" s="666" t="s">
        <v>
129</v>
      </c>
      <c r="AM27" s="667"/>
      <c r="AN27" s="667"/>
      <c r="AO27" s="725"/>
      <c r="AP27" s="658" t="s">
        <v>
301</v>
      </c>
      <c r="AQ27" s="659"/>
      <c r="AR27" s="659"/>
      <c r="AS27" s="659"/>
      <c r="AT27" s="659"/>
      <c r="AU27" s="659"/>
      <c r="AV27" s="659"/>
      <c r="AW27" s="659"/>
      <c r="AX27" s="659"/>
      <c r="AY27" s="659"/>
      <c r="AZ27" s="659"/>
      <c r="BA27" s="659"/>
      <c r="BB27" s="659"/>
      <c r="BC27" s="659"/>
      <c r="BD27" s="659"/>
      <c r="BE27" s="659"/>
      <c r="BF27" s="660"/>
      <c r="BG27" s="661">
        <v>
40813468</v>
      </c>
      <c r="BH27" s="664"/>
      <c r="BI27" s="664"/>
      <c r="BJ27" s="664"/>
      <c r="BK27" s="664"/>
      <c r="BL27" s="664"/>
      <c r="BM27" s="664"/>
      <c r="BN27" s="665"/>
      <c r="BO27" s="723">
        <v>
100</v>
      </c>
      <c r="BP27" s="723"/>
      <c r="BQ27" s="723"/>
      <c r="BR27" s="723"/>
      <c r="BS27" s="669">
        <v>
286477</v>
      </c>
      <c r="BT27" s="664"/>
      <c r="BU27" s="664"/>
      <c r="BV27" s="664"/>
      <c r="BW27" s="664"/>
      <c r="BX27" s="664"/>
      <c r="BY27" s="664"/>
      <c r="BZ27" s="664"/>
      <c r="CA27" s="664"/>
      <c r="CB27" s="704"/>
      <c r="CD27" s="705" t="s">
        <v>
302</v>
      </c>
      <c r="CE27" s="702"/>
      <c r="CF27" s="702"/>
      <c r="CG27" s="702"/>
      <c r="CH27" s="702"/>
      <c r="CI27" s="702"/>
      <c r="CJ27" s="702"/>
      <c r="CK27" s="702"/>
      <c r="CL27" s="702"/>
      <c r="CM27" s="702"/>
      <c r="CN27" s="702"/>
      <c r="CO27" s="702"/>
      <c r="CP27" s="702"/>
      <c r="CQ27" s="703"/>
      <c r="CR27" s="661">
        <v>
15625849</v>
      </c>
      <c r="CS27" s="662"/>
      <c r="CT27" s="662"/>
      <c r="CU27" s="662"/>
      <c r="CV27" s="662"/>
      <c r="CW27" s="662"/>
      <c r="CX27" s="662"/>
      <c r="CY27" s="663"/>
      <c r="CZ27" s="666">
        <v>
24.5</v>
      </c>
      <c r="DA27" s="695"/>
      <c r="DB27" s="695"/>
      <c r="DC27" s="696"/>
      <c r="DD27" s="669">
        <v>
5167822</v>
      </c>
      <c r="DE27" s="662"/>
      <c r="DF27" s="662"/>
      <c r="DG27" s="662"/>
      <c r="DH27" s="662"/>
      <c r="DI27" s="662"/>
      <c r="DJ27" s="662"/>
      <c r="DK27" s="663"/>
      <c r="DL27" s="669">
        <v>
5167822</v>
      </c>
      <c r="DM27" s="662"/>
      <c r="DN27" s="662"/>
      <c r="DO27" s="662"/>
      <c r="DP27" s="662"/>
      <c r="DQ27" s="662"/>
      <c r="DR27" s="662"/>
      <c r="DS27" s="662"/>
      <c r="DT27" s="662"/>
      <c r="DU27" s="662"/>
      <c r="DV27" s="663"/>
      <c r="DW27" s="666">
        <v>
12.2</v>
      </c>
      <c r="DX27" s="695"/>
      <c r="DY27" s="695"/>
      <c r="DZ27" s="695"/>
      <c r="EA27" s="695"/>
      <c r="EB27" s="695"/>
      <c r="EC27" s="697"/>
    </row>
    <row r="28" spans="2:133" ht="11.25" customHeight="1" x14ac:dyDescent="0.2">
      <c r="B28" s="766" t="s">
        <v>
303</v>
      </c>
      <c r="C28" s="767"/>
      <c r="D28" s="767"/>
      <c r="E28" s="767"/>
      <c r="F28" s="767"/>
      <c r="G28" s="767"/>
      <c r="H28" s="767"/>
      <c r="I28" s="767"/>
      <c r="J28" s="767"/>
      <c r="K28" s="767"/>
      <c r="L28" s="767"/>
      <c r="M28" s="767"/>
      <c r="N28" s="767"/>
      <c r="O28" s="767"/>
      <c r="P28" s="767"/>
      <c r="Q28" s="768"/>
      <c r="R28" s="661" t="s">
        <v>
129</v>
      </c>
      <c r="S28" s="664"/>
      <c r="T28" s="664"/>
      <c r="U28" s="664"/>
      <c r="V28" s="664"/>
      <c r="W28" s="664"/>
      <c r="X28" s="664"/>
      <c r="Y28" s="665"/>
      <c r="Z28" s="723" t="s">
        <v>
129</v>
      </c>
      <c r="AA28" s="723"/>
      <c r="AB28" s="723"/>
      <c r="AC28" s="723"/>
      <c r="AD28" s="724" t="s">
        <v>
129</v>
      </c>
      <c r="AE28" s="724"/>
      <c r="AF28" s="724"/>
      <c r="AG28" s="724"/>
      <c r="AH28" s="724"/>
      <c r="AI28" s="724"/>
      <c r="AJ28" s="724"/>
      <c r="AK28" s="724"/>
      <c r="AL28" s="666" t="s">
        <v>
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
304</v>
      </c>
      <c r="CE28" s="702"/>
      <c r="CF28" s="702"/>
      <c r="CG28" s="702"/>
      <c r="CH28" s="702"/>
      <c r="CI28" s="702"/>
      <c r="CJ28" s="702"/>
      <c r="CK28" s="702"/>
      <c r="CL28" s="702"/>
      <c r="CM28" s="702"/>
      <c r="CN28" s="702"/>
      <c r="CO28" s="702"/>
      <c r="CP28" s="702"/>
      <c r="CQ28" s="703"/>
      <c r="CR28" s="661">
        <v>
1844264</v>
      </c>
      <c r="CS28" s="664"/>
      <c r="CT28" s="664"/>
      <c r="CU28" s="664"/>
      <c r="CV28" s="664"/>
      <c r="CW28" s="664"/>
      <c r="CX28" s="664"/>
      <c r="CY28" s="665"/>
      <c r="CZ28" s="666">
        <v>
2.9</v>
      </c>
      <c r="DA28" s="695"/>
      <c r="DB28" s="695"/>
      <c r="DC28" s="696"/>
      <c r="DD28" s="669">
        <v>
1833326</v>
      </c>
      <c r="DE28" s="664"/>
      <c r="DF28" s="664"/>
      <c r="DG28" s="664"/>
      <c r="DH28" s="664"/>
      <c r="DI28" s="664"/>
      <c r="DJ28" s="664"/>
      <c r="DK28" s="665"/>
      <c r="DL28" s="669">
        <v>
1833326</v>
      </c>
      <c r="DM28" s="664"/>
      <c r="DN28" s="664"/>
      <c r="DO28" s="664"/>
      <c r="DP28" s="664"/>
      <c r="DQ28" s="664"/>
      <c r="DR28" s="664"/>
      <c r="DS28" s="664"/>
      <c r="DT28" s="664"/>
      <c r="DU28" s="664"/>
      <c r="DV28" s="665"/>
      <c r="DW28" s="666">
        <v>
4.3</v>
      </c>
      <c r="DX28" s="695"/>
      <c r="DY28" s="695"/>
      <c r="DZ28" s="695"/>
      <c r="EA28" s="695"/>
      <c r="EB28" s="695"/>
      <c r="EC28" s="697"/>
    </row>
    <row r="29" spans="2:133" ht="11.25" customHeight="1" x14ac:dyDescent="0.2">
      <c r="B29" s="658" t="s">
        <v>
305</v>
      </c>
      <c r="C29" s="659"/>
      <c r="D29" s="659"/>
      <c r="E29" s="659"/>
      <c r="F29" s="659"/>
      <c r="G29" s="659"/>
      <c r="H29" s="659"/>
      <c r="I29" s="659"/>
      <c r="J29" s="659"/>
      <c r="K29" s="659"/>
      <c r="L29" s="659"/>
      <c r="M29" s="659"/>
      <c r="N29" s="659"/>
      <c r="O29" s="659"/>
      <c r="P29" s="659"/>
      <c r="Q29" s="660"/>
      <c r="R29" s="661">
        <v>
7229454</v>
      </c>
      <c r="S29" s="664"/>
      <c r="T29" s="664"/>
      <c r="U29" s="664"/>
      <c r="V29" s="664"/>
      <c r="W29" s="664"/>
      <c r="X29" s="664"/>
      <c r="Y29" s="665"/>
      <c r="Z29" s="723">
        <v>
10.9</v>
      </c>
      <c r="AA29" s="723"/>
      <c r="AB29" s="723"/>
      <c r="AC29" s="723"/>
      <c r="AD29" s="724" t="s">
        <v>
236</v>
      </c>
      <c r="AE29" s="724"/>
      <c r="AF29" s="724"/>
      <c r="AG29" s="724"/>
      <c r="AH29" s="724"/>
      <c r="AI29" s="724"/>
      <c r="AJ29" s="724"/>
      <c r="AK29" s="724"/>
      <c r="AL29" s="666" t="s">
        <v>
129</v>
      </c>
      <c r="AM29" s="667"/>
      <c r="AN29" s="667"/>
      <c r="AO29" s="725"/>
      <c r="AP29" s="735" t="s">
        <v>
224</v>
      </c>
      <c r="AQ29" s="736"/>
      <c r="AR29" s="736"/>
      <c r="AS29" s="736"/>
      <c r="AT29" s="736"/>
      <c r="AU29" s="736"/>
      <c r="AV29" s="736"/>
      <c r="AW29" s="736"/>
      <c r="AX29" s="736"/>
      <c r="AY29" s="736"/>
      <c r="AZ29" s="736"/>
      <c r="BA29" s="736"/>
      <c r="BB29" s="736"/>
      <c r="BC29" s="736"/>
      <c r="BD29" s="736"/>
      <c r="BE29" s="736"/>
      <c r="BF29" s="737"/>
      <c r="BG29" s="735" t="s">
        <v>
306</v>
      </c>
      <c r="BH29" s="763"/>
      <c r="BI29" s="763"/>
      <c r="BJ29" s="763"/>
      <c r="BK29" s="763"/>
      <c r="BL29" s="763"/>
      <c r="BM29" s="763"/>
      <c r="BN29" s="763"/>
      <c r="BO29" s="763"/>
      <c r="BP29" s="763"/>
      <c r="BQ29" s="764"/>
      <c r="BR29" s="735" t="s">
        <v>
307</v>
      </c>
      <c r="BS29" s="763"/>
      <c r="BT29" s="763"/>
      <c r="BU29" s="763"/>
      <c r="BV29" s="763"/>
      <c r="BW29" s="763"/>
      <c r="BX29" s="763"/>
      <c r="BY29" s="763"/>
      <c r="BZ29" s="763"/>
      <c r="CA29" s="763"/>
      <c r="CB29" s="764"/>
      <c r="CD29" s="745" t="s">
        <v>
308</v>
      </c>
      <c r="CE29" s="746"/>
      <c r="CF29" s="705" t="s">
        <v>
309</v>
      </c>
      <c r="CG29" s="702"/>
      <c r="CH29" s="702"/>
      <c r="CI29" s="702"/>
      <c r="CJ29" s="702"/>
      <c r="CK29" s="702"/>
      <c r="CL29" s="702"/>
      <c r="CM29" s="702"/>
      <c r="CN29" s="702"/>
      <c r="CO29" s="702"/>
      <c r="CP29" s="702"/>
      <c r="CQ29" s="703"/>
      <c r="CR29" s="661">
        <v>
1844250</v>
      </c>
      <c r="CS29" s="662"/>
      <c r="CT29" s="662"/>
      <c r="CU29" s="662"/>
      <c r="CV29" s="662"/>
      <c r="CW29" s="662"/>
      <c r="CX29" s="662"/>
      <c r="CY29" s="663"/>
      <c r="CZ29" s="666">
        <v>
2.9</v>
      </c>
      <c r="DA29" s="695"/>
      <c r="DB29" s="695"/>
      <c r="DC29" s="696"/>
      <c r="DD29" s="669">
        <v>
1833312</v>
      </c>
      <c r="DE29" s="662"/>
      <c r="DF29" s="662"/>
      <c r="DG29" s="662"/>
      <c r="DH29" s="662"/>
      <c r="DI29" s="662"/>
      <c r="DJ29" s="662"/>
      <c r="DK29" s="663"/>
      <c r="DL29" s="669">
        <v>
1833312</v>
      </c>
      <c r="DM29" s="662"/>
      <c r="DN29" s="662"/>
      <c r="DO29" s="662"/>
      <c r="DP29" s="662"/>
      <c r="DQ29" s="662"/>
      <c r="DR29" s="662"/>
      <c r="DS29" s="662"/>
      <c r="DT29" s="662"/>
      <c r="DU29" s="662"/>
      <c r="DV29" s="663"/>
      <c r="DW29" s="666">
        <v>
4.3</v>
      </c>
      <c r="DX29" s="695"/>
      <c r="DY29" s="695"/>
      <c r="DZ29" s="695"/>
      <c r="EA29" s="695"/>
      <c r="EB29" s="695"/>
      <c r="EC29" s="697"/>
    </row>
    <row r="30" spans="2:133" ht="11.25" customHeight="1" x14ac:dyDescent="0.2">
      <c r="B30" s="658" t="s">
        <v>
310</v>
      </c>
      <c r="C30" s="659"/>
      <c r="D30" s="659"/>
      <c r="E30" s="659"/>
      <c r="F30" s="659"/>
      <c r="G30" s="659"/>
      <c r="H30" s="659"/>
      <c r="I30" s="659"/>
      <c r="J30" s="659"/>
      <c r="K30" s="659"/>
      <c r="L30" s="659"/>
      <c r="M30" s="659"/>
      <c r="N30" s="659"/>
      <c r="O30" s="659"/>
      <c r="P30" s="659"/>
      <c r="Q30" s="660"/>
      <c r="R30" s="661">
        <v>
151153</v>
      </c>
      <c r="S30" s="664"/>
      <c r="T30" s="664"/>
      <c r="U30" s="664"/>
      <c r="V30" s="664"/>
      <c r="W30" s="664"/>
      <c r="X30" s="664"/>
      <c r="Y30" s="665"/>
      <c r="Z30" s="723">
        <v>
0.2</v>
      </c>
      <c r="AA30" s="723"/>
      <c r="AB30" s="723"/>
      <c r="AC30" s="723"/>
      <c r="AD30" s="724">
        <v>
68263</v>
      </c>
      <c r="AE30" s="724"/>
      <c r="AF30" s="724"/>
      <c r="AG30" s="724"/>
      <c r="AH30" s="724"/>
      <c r="AI30" s="724"/>
      <c r="AJ30" s="724"/>
      <c r="AK30" s="724"/>
      <c r="AL30" s="666">
        <v>
0.2</v>
      </c>
      <c r="AM30" s="667"/>
      <c r="AN30" s="667"/>
      <c r="AO30" s="725"/>
      <c r="AP30" s="751" t="s">
        <v>
311</v>
      </c>
      <c r="AQ30" s="752"/>
      <c r="AR30" s="752"/>
      <c r="AS30" s="752"/>
      <c r="AT30" s="757" t="s">
        <v>
312</v>
      </c>
      <c r="AU30" s="230"/>
      <c r="AV30" s="230"/>
      <c r="AW30" s="230"/>
      <c r="AX30" s="760" t="s">
        <v>
187</v>
      </c>
      <c r="AY30" s="761"/>
      <c r="AZ30" s="761"/>
      <c r="BA30" s="761"/>
      <c r="BB30" s="761"/>
      <c r="BC30" s="761"/>
      <c r="BD30" s="761"/>
      <c r="BE30" s="761"/>
      <c r="BF30" s="762"/>
      <c r="BG30" s="741">
        <v>
99.7</v>
      </c>
      <c r="BH30" s="742"/>
      <c r="BI30" s="742"/>
      <c r="BJ30" s="742"/>
      <c r="BK30" s="742"/>
      <c r="BL30" s="742"/>
      <c r="BM30" s="743">
        <v>
98.9</v>
      </c>
      <c r="BN30" s="742"/>
      <c r="BO30" s="742"/>
      <c r="BP30" s="742"/>
      <c r="BQ30" s="744"/>
      <c r="BR30" s="741">
        <v>
99.7</v>
      </c>
      <c r="BS30" s="742"/>
      <c r="BT30" s="742"/>
      <c r="BU30" s="742"/>
      <c r="BV30" s="742"/>
      <c r="BW30" s="742"/>
      <c r="BX30" s="743">
        <v>
98.2</v>
      </c>
      <c r="BY30" s="742"/>
      <c r="BZ30" s="742"/>
      <c r="CA30" s="742"/>
      <c r="CB30" s="744"/>
      <c r="CD30" s="747"/>
      <c r="CE30" s="748"/>
      <c r="CF30" s="705" t="s">
        <v>
313</v>
      </c>
      <c r="CG30" s="702"/>
      <c r="CH30" s="702"/>
      <c r="CI30" s="702"/>
      <c r="CJ30" s="702"/>
      <c r="CK30" s="702"/>
      <c r="CL30" s="702"/>
      <c r="CM30" s="702"/>
      <c r="CN30" s="702"/>
      <c r="CO30" s="702"/>
      <c r="CP30" s="702"/>
      <c r="CQ30" s="703"/>
      <c r="CR30" s="661">
        <v>
1690975</v>
      </c>
      <c r="CS30" s="664"/>
      <c r="CT30" s="664"/>
      <c r="CU30" s="664"/>
      <c r="CV30" s="664"/>
      <c r="CW30" s="664"/>
      <c r="CX30" s="664"/>
      <c r="CY30" s="665"/>
      <c r="CZ30" s="666">
        <v>
2.7</v>
      </c>
      <c r="DA30" s="695"/>
      <c r="DB30" s="695"/>
      <c r="DC30" s="696"/>
      <c r="DD30" s="669">
        <v>
1682390</v>
      </c>
      <c r="DE30" s="664"/>
      <c r="DF30" s="664"/>
      <c r="DG30" s="664"/>
      <c r="DH30" s="664"/>
      <c r="DI30" s="664"/>
      <c r="DJ30" s="664"/>
      <c r="DK30" s="665"/>
      <c r="DL30" s="669">
        <v>
1682390</v>
      </c>
      <c r="DM30" s="664"/>
      <c r="DN30" s="664"/>
      <c r="DO30" s="664"/>
      <c r="DP30" s="664"/>
      <c r="DQ30" s="664"/>
      <c r="DR30" s="664"/>
      <c r="DS30" s="664"/>
      <c r="DT30" s="664"/>
      <c r="DU30" s="664"/>
      <c r="DV30" s="665"/>
      <c r="DW30" s="666">
        <v>
4</v>
      </c>
      <c r="DX30" s="695"/>
      <c r="DY30" s="695"/>
      <c r="DZ30" s="695"/>
      <c r="EA30" s="695"/>
      <c r="EB30" s="695"/>
      <c r="EC30" s="697"/>
    </row>
    <row r="31" spans="2:133" ht="11.25" customHeight="1" x14ac:dyDescent="0.2">
      <c r="B31" s="658" t="s">
        <v>
314</v>
      </c>
      <c r="C31" s="659"/>
      <c r="D31" s="659"/>
      <c r="E31" s="659"/>
      <c r="F31" s="659"/>
      <c r="G31" s="659"/>
      <c r="H31" s="659"/>
      <c r="I31" s="659"/>
      <c r="J31" s="659"/>
      <c r="K31" s="659"/>
      <c r="L31" s="659"/>
      <c r="M31" s="659"/>
      <c r="N31" s="659"/>
      <c r="O31" s="659"/>
      <c r="P31" s="659"/>
      <c r="Q31" s="660"/>
      <c r="R31" s="661">
        <v>
48801</v>
      </c>
      <c r="S31" s="664"/>
      <c r="T31" s="664"/>
      <c r="U31" s="664"/>
      <c r="V31" s="664"/>
      <c r="W31" s="664"/>
      <c r="X31" s="664"/>
      <c r="Y31" s="665"/>
      <c r="Z31" s="723">
        <v>
0.1</v>
      </c>
      <c r="AA31" s="723"/>
      <c r="AB31" s="723"/>
      <c r="AC31" s="723"/>
      <c r="AD31" s="724" t="s">
        <v>
129</v>
      </c>
      <c r="AE31" s="724"/>
      <c r="AF31" s="724"/>
      <c r="AG31" s="724"/>
      <c r="AH31" s="724"/>
      <c r="AI31" s="724"/>
      <c r="AJ31" s="724"/>
      <c r="AK31" s="724"/>
      <c r="AL31" s="666" t="s">
        <v>
129</v>
      </c>
      <c r="AM31" s="667"/>
      <c r="AN31" s="667"/>
      <c r="AO31" s="725"/>
      <c r="AP31" s="753"/>
      <c r="AQ31" s="754"/>
      <c r="AR31" s="754"/>
      <c r="AS31" s="754"/>
      <c r="AT31" s="758"/>
      <c r="AU31" s="229" t="s">
        <v>
315</v>
      </c>
      <c r="AV31" s="229"/>
      <c r="AW31" s="229"/>
      <c r="AX31" s="658" t="s">
        <v>
316</v>
      </c>
      <c r="AY31" s="659"/>
      <c r="AZ31" s="659"/>
      <c r="BA31" s="659"/>
      <c r="BB31" s="659"/>
      <c r="BC31" s="659"/>
      <c r="BD31" s="659"/>
      <c r="BE31" s="659"/>
      <c r="BF31" s="660"/>
      <c r="BG31" s="739">
        <v>
99.5</v>
      </c>
      <c r="BH31" s="662"/>
      <c r="BI31" s="662"/>
      <c r="BJ31" s="662"/>
      <c r="BK31" s="662"/>
      <c r="BL31" s="662"/>
      <c r="BM31" s="667">
        <v>
98.7</v>
      </c>
      <c r="BN31" s="740"/>
      <c r="BO31" s="740"/>
      <c r="BP31" s="740"/>
      <c r="BQ31" s="701"/>
      <c r="BR31" s="739">
        <v>
99.5</v>
      </c>
      <c r="BS31" s="662"/>
      <c r="BT31" s="662"/>
      <c r="BU31" s="662"/>
      <c r="BV31" s="662"/>
      <c r="BW31" s="662"/>
      <c r="BX31" s="667">
        <v>
97.5</v>
      </c>
      <c r="BY31" s="740"/>
      <c r="BZ31" s="740"/>
      <c r="CA31" s="740"/>
      <c r="CB31" s="701"/>
      <c r="CD31" s="747"/>
      <c r="CE31" s="748"/>
      <c r="CF31" s="705" t="s">
        <v>
317</v>
      </c>
      <c r="CG31" s="702"/>
      <c r="CH31" s="702"/>
      <c r="CI31" s="702"/>
      <c r="CJ31" s="702"/>
      <c r="CK31" s="702"/>
      <c r="CL31" s="702"/>
      <c r="CM31" s="702"/>
      <c r="CN31" s="702"/>
      <c r="CO31" s="702"/>
      <c r="CP31" s="702"/>
      <c r="CQ31" s="703"/>
      <c r="CR31" s="661">
        <v>
153275</v>
      </c>
      <c r="CS31" s="662"/>
      <c r="CT31" s="662"/>
      <c r="CU31" s="662"/>
      <c r="CV31" s="662"/>
      <c r="CW31" s="662"/>
      <c r="CX31" s="662"/>
      <c r="CY31" s="663"/>
      <c r="CZ31" s="666">
        <v>
0.2</v>
      </c>
      <c r="DA31" s="695"/>
      <c r="DB31" s="695"/>
      <c r="DC31" s="696"/>
      <c r="DD31" s="669">
        <v>
150922</v>
      </c>
      <c r="DE31" s="662"/>
      <c r="DF31" s="662"/>
      <c r="DG31" s="662"/>
      <c r="DH31" s="662"/>
      <c r="DI31" s="662"/>
      <c r="DJ31" s="662"/>
      <c r="DK31" s="663"/>
      <c r="DL31" s="669">
        <v>
150922</v>
      </c>
      <c r="DM31" s="662"/>
      <c r="DN31" s="662"/>
      <c r="DO31" s="662"/>
      <c r="DP31" s="662"/>
      <c r="DQ31" s="662"/>
      <c r="DR31" s="662"/>
      <c r="DS31" s="662"/>
      <c r="DT31" s="662"/>
      <c r="DU31" s="662"/>
      <c r="DV31" s="663"/>
      <c r="DW31" s="666">
        <v>
0.4</v>
      </c>
      <c r="DX31" s="695"/>
      <c r="DY31" s="695"/>
      <c r="DZ31" s="695"/>
      <c r="EA31" s="695"/>
      <c r="EB31" s="695"/>
      <c r="EC31" s="697"/>
    </row>
    <row r="32" spans="2:133" ht="11.25" customHeight="1" x14ac:dyDescent="0.2">
      <c r="B32" s="658" t="s">
        <v>
318</v>
      </c>
      <c r="C32" s="659"/>
      <c r="D32" s="659"/>
      <c r="E32" s="659"/>
      <c r="F32" s="659"/>
      <c r="G32" s="659"/>
      <c r="H32" s="659"/>
      <c r="I32" s="659"/>
      <c r="J32" s="659"/>
      <c r="K32" s="659"/>
      <c r="L32" s="659"/>
      <c r="M32" s="659"/>
      <c r="N32" s="659"/>
      <c r="O32" s="659"/>
      <c r="P32" s="659"/>
      <c r="Q32" s="660"/>
      <c r="R32" s="661">
        <v>
722868</v>
      </c>
      <c r="S32" s="664"/>
      <c r="T32" s="664"/>
      <c r="U32" s="664"/>
      <c r="V32" s="664"/>
      <c r="W32" s="664"/>
      <c r="X32" s="664"/>
      <c r="Y32" s="665"/>
      <c r="Z32" s="723">
        <v>
1.1000000000000001</v>
      </c>
      <c r="AA32" s="723"/>
      <c r="AB32" s="723"/>
      <c r="AC32" s="723"/>
      <c r="AD32" s="724" t="s">
        <v>
129</v>
      </c>
      <c r="AE32" s="724"/>
      <c r="AF32" s="724"/>
      <c r="AG32" s="724"/>
      <c r="AH32" s="724"/>
      <c r="AI32" s="724"/>
      <c r="AJ32" s="724"/>
      <c r="AK32" s="724"/>
      <c r="AL32" s="666" t="s">
        <v>
129</v>
      </c>
      <c r="AM32" s="667"/>
      <c r="AN32" s="667"/>
      <c r="AO32" s="725"/>
      <c r="AP32" s="755"/>
      <c r="AQ32" s="756"/>
      <c r="AR32" s="756"/>
      <c r="AS32" s="756"/>
      <c r="AT32" s="759"/>
      <c r="AU32" s="231"/>
      <c r="AV32" s="231"/>
      <c r="AW32" s="231"/>
      <c r="AX32" s="673" t="s">
        <v>
319</v>
      </c>
      <c r="AY32" s="674"/>
      <c r="AZ32" s="674"/>
      <c r="BA32" s="674"/>
      <c r="BB32" s="674"/>
      <c r="BC32" s="674"/>
      <c r="BD32" s="674"/>
      <c r="BE32" s="674"/>
      <c r="BF32" s="675"/>
      <c r="BG32" s="738">
        <v>
99.8</v>
      </c>
      <c r="BH32" s="677"/>
      <c r="BI32" s="677"/>
      <c r="BJ32" s="677"/>
      <c r="BK32" s="677"/>
      <c r="BL32" s="677"/>
      <c r="BM32" s="721">
        <v>
99.1</v>
      </c>
      <c r="BN32" s="677"/>
      <c r="BO32" s="677"/>
      <c r="BP32" s="677"/>
      <c r="BQ32" s="714"/>
      <c r="BR32" s="738">
        <v>
99.8</v>
      </c>
      <c r="BS32" s="677"/>
      <c r="BT32" s="677"/>
      <c r="BU32" s="677"/>
      <c r="BV32" s="677"/>
      <c r="BW32" s="677"/>
      <c r="BX32" s="721">
        <v>
98.8</v>
      </c>
      <c r="BY32" s="677"/>
      <c r="BZ32" s="677"/>
      <c r="CA32" s="677"/>
      <c r="CB32" s="714"/>
      <c r="CD32" s="749"/>
      <c r="CE32" s="750"/>
      <c r="CF32" s="705" t="s">
        <v>
320</v>
      </c>
      <c r="CG32" s="702"/>
      <c r="CH32" s="702"/>
      <c r="CI32" s="702"/>
      <c r="CJ32" s="702"/>
      <c r="CK32" s="702"/>
      <c r="CL32" s="702"/>
      <c r="CM32" s="702"/>
      <c r="CN32" s="702"/>
      <c r="CO32" s="702"/>
      <c r="CP32" s="702"/>
      <c r="CQ32" s="703"/>
      <c r="CR32" s="661">
        <v>
14</v>
      </c>
      <c r="CS32" s="664"/>
      <c r="CT32" s="664"/>
      <c r="CU32" s="664"/>
      <c r="CV32" s="664"/>
      <c r="CW32" s="664"/>
      <c r="CX32" s="664"/>
      <c r="CY32" s="665"/>
      <c r="CZ32" s="666">
        <v>
0</v>
      </c>
      <c r="DA32" s="695"/>
      <c r="DB32" s="695"/>
      <c r="DC32" s="696"/>
      <c r="DD32" s="669">
        <v>
14</v>
      </c>
      <c r="DE32" s="664"/>
      <c r="DF32" s="664"/>
      <c r="DG32" s="664"/>
      <c r="DH32" s="664"/>
      <c r="DI32" s="664"/>
      <c r="DJ32" s="664"/>
      <c r="DK32" s="665"/>
      <c r="DL32" s="669">
        <v>
14</v>
      </c>
      <c r="DM32" s="664"/>
      <c r="DN32" s="664"/>
      <c r="DO32" s="664"/>
      <c r="DP32" s="664"/>
      <c r="DQ32" s="664"/>
      <c r="DR32" s="664"/>
      <c r="DS32" s="664"/>
      <c r="DT32" s="664"/>
      <c r="DU32" s="664"/>
      <c r="DV32" s="665"/>
      <c r="DW32" s="666">
        <v>
0</v>
      </c>
      <c r="DX32" s="695"/>
      <c r="DY32" s="695"/>
      <c r="DZ32" s="695"/>
      <c r="EA32" s="695"/>
      <c r="EB32" s="695"/>
      <c r="EC32" s="697"/>
    </row>
    <row r="33" spans="2:133" ht="11.25" customHeight="1" x14ac:dyDescent="0.2">
      <c r="B33" s="658" t="s">
        <v>
321</v>
      </c>
      <c r="C33" s="659"/>
      <c r="D33" s="659"/>
      <c r="E33" s="659"/>
      <c r="F33" s="659"/>
      <c r="G33" s="659"/>
      <c r="H33" s="659"/>
      <c r="I33" s="659"/>
      <c r="J33" s="659"/>
      <c r="K33" s="659"/>
      <c r="L33" s="659"/>
      <c r="M33" s="659"/>
      <c r="N33" s="659"/>
      <c r="O33" s="659"/>
      <c r="P33" s="659"/>
      <c r="Q33" s="660"/>
      <c r="R33" s="661">
        <v>
2875671</v>
      </c>
      <c r="S33" s="664"/>
      <c r="T33" s="664"/>
      <c r="U33" s="664"/>
      <c r="V33" s="664"/>
      <c r="W33" s="664"/>
      <c r="X33" s="664"/>
      <c r="Y33" s="665"/>
      <c r="Z33" s="723">
        <v>
4.3</v>
      </c>
      <c r="AA33" s="723"/>
      <c r="AB33" s="723"/>
      <c r="AC33" s="723"/>
      <c r="AD33" s="724" t="s">
        <v>
129</v>
      </c>
      <c r="AE33" s="724"/>
      <c r="AF33" s="724"/>
      <c r="AG33" s="724"/>
      <c r="AH33" s="724"/>
      <c r="AI33" s="724"/>
      <c r="AJ33" s="724"/>
      <c r="AK33" s="724"/>
      <c r="AL33" s="666" t="s">
        <v>
175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
322</v>
      </c>
      <c r="CE33" s="702"/>
      <c r="CF33" s="702"/>
      <c r="CG33" s="702"/>
      <c r="CH33" s="702"/>
      <c r="CI33" s="702"/>
      <c r="CJ33" s="702"/>
      <c r="CK33" s="702"/>
      <c r="CL33" s="702"/>
      <c r="CM33" s="702"/>
      <c r="CN33" s="702"/>
      <c r="CO33" s="702"/>
      <c r="CP33" s="702"/>
      <c r="CQ33" s="703"/>
      <c r="CR33" s="661">
        <v>
30436137</v>
      </c>
      <c r="CS33" s="662"/>
      <c r="CT33" s="662"/>
      <c r="CU33" s="662"/>
      <c r="CV33" s="662"/>
      <c r="CW33" s="662"/>
      <c r="CX33" s="662"/>
      <c r="CY33" s="663"/>
      <c r="CZ33" s="666">
        <v>
47.8</v>
      </c>
      <c r="DA33" s="695"/>
      <c r="DB33" s="695"/>
      <c r="DC33" s="696"/>
      <c r="DD33" s="669">
        <v>
25763470</v>
      </c>
      <c r="DE33" s="662"/>
      <c r="DF33" s="662"/>
      <c r="DG33" s="662"/>
      <c r="DH33" s="662"/>
      <c r="DI33" s="662"/>
      <c r="DJ33" s="662"/>
      <c r="DK33" s="663"/>
      <c r="DL33" s="669">
        <v>
20595593</v>
      </c>
      <c r="DM33" s="662"/>
      <c r="DN33" s="662"/>
      <c r="DO33" s="662"/>
      <c r="DP33" s="662"/>
      <c r="DQ33" s="662"/>
      <c r="DR33" s="662"/>
      <c r="DS33" s="662"/>
      <c r="DT33" s="662"/>
      <c r="DU33" s="662"/>
      <c r="DV33" s="663"/>
      <c r="DW33" s="666">
        <v>
48.7</v>
      </c>
      <c r="DX33" s="695"/>
      <c r="DY33" s="695"/>
      <c r="DZ33" s="695"/>
      <c r="EA33" s="695"/>
      <c r="EB33" s="695"/>
      <c r="EC33" s="697"/>
    </row>
    <row r="34" spans="2:133" ht="11.25" customHeight="1" x14ac:dyDescent="0.2">
      <c r="B34" s="658" t="s">
        <v>
323</v>
      </c>
      <c r="C34" s="659"/>
      <c r="D34" s="659"/>
      <c r="E34" s="659"/>
      <c r="F34" s="659"/>
      <c r="G34" s="659"/>
      <c r="H34" s="659"/>
      <c r="I34" s="659"/>
      <c r="J34" s="659"/>
      <c r="K34" s="659"/>
      <c r="L34" s="659"/>
      <c r="M34" s="659"/>
      <c r="N34" s="659"/>
      <c r="O34" s="659"/>
      <c r="P34" s="659"/>
      <c r="Q34" s="660"/>
      <c r="R34" s="661">
        <v>
559115</v>
      </c>
      <c r="S34" s="664"/>
      <c r="T34" s="664"/>
      <c r="U34" s="664"/>
      <c r="V34" s="664"/>
      <c r="W34" s="664"/>
      <c r="X34" s="664"/>
      <c r="Y34" s="665"/>
      <c r="Z34" s="723">
        <v>
0.8</v>
      </c>
      <c r="AA34" s="723"/>
      <c r="AB34" s="723"/>
      <c r="AC34" s="723"/>
      <c r="AD34" s="724">
        <v>
526</v>
      </c>
      <c r="AE34" s="724"/>
      <c r="AF34" s="724"/>
      <c r="AG34" s="724"/>
      <c r="AH34" s="724"/>
      <c r="AI34" s="724"/>
      <c r="AJ34" s="724"/>
      <c r="AK34" s="724"/>
      <c r="AL34" s="666">
        <v>
0</v>
      </c>
      <c r="AM34" s="667"/>
      <c r="AN34" s="667"/>
      <c r="AO34" s="725"/>
      <c r="AP34" s="234"/>
      <c r="AQ34" s="735" t="s">
        <v>
324</v>
      </c>
      <c r="AR34" s="736"/>
      <c r="AS34" s="736"/>
      <c r="AT34" s="736"/>
      <c r="AU34" s="736"/>
      <c r="AV34" s="736"/>
      <c r="AW34" s="736"/>
      <c r="AX34" s="736"/>
      <c r="AY34" s="736"/>
      <c r="AZ34" s="736"/>
      <c r="BA34" s="736"/>
      <c r="BB34" s="736"/>
      <c r="BC34" s="736"/>
      <c r="BD34" s="736"/>
      <c r="BE34" s="736"/>
      <c r="BF34" s="737"/>
      <c r="BG34" s="735" t="s">
        <v>
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
326</v>
      </c>
      <c r="CE34" s="702"/>
      <c r="CF34" s="702"/>
      <c r="CG34" s="702"/>
      <c r="CH34" s="702"/>
      <c r="CI34" s="702"/>
      <c r="CJ34" s="702"/>
      <c r="CK34" s="702"/>
      <c r="CL34" s="702"/>
      <c r="CM34" s="702"/>
      <c r="CN34" s="702"/>
      <c r="CO34" s="702"/>
      <c r="CP34" s="702"/>
      <c r="CQ34" s="703"/>
      <c r="CR34" s="661">
        <v>
14763294</v>
      </c>
      <c r="CS34" s="664"/>
      <c r="CT34" s="664"/>
      <c r="CU34" s="664"/>
      <c r="CV34" s="664"/>
      <c r="CW34" s="664"/>
      <c r="CX34" s="664"/>
      <c r="CY34" s="665"/>
      <c r="CZ34" s="666">
        <v>
23.2</v>
      </c>
      <c r="DA34" s="695"/>
      <c r="DB34" s="695"/>
      <c r="DC34" s="696"/>
      <c r="DD34" s="669">
        <v>
12215938</v>
      </c>
      <c r="DE34" s="664"/>
      <c r="DF34" s="664"/>
      <c r="DG34" s="664"/>
      <c r="DH34" s="664"/>
      <c r="DI34" s="664"/>
      <c r="DJ34" s="664"/>
      <c r="DK34" s="665"/>
      <c r="DL34" s="669">
        <v>
11245596</v>
      </c>
      <c r="DM34" s="664"/>
      <c r="DN34" s="664"/>
      <c r="DO34" s="664"/>
      <c r="DP34" s="664"/>
      <c r="DQ34" s="664"/>
      <c r="DR34" s="664"/>
      <c r="DS34" s="664"/>
      <c r="DT34" s="664"/>
      <c r="DU34" s="664"/>
      <c r="DV34" s="665"/>
      <c r="DW34" s="666">
        <v>
26.6</v>
      </c>
      <c r="DX34" s="695"/>
      <c r="DY34" s="695"/>
      <c r="DZ34" s="695"/>
      <c r="EA34" s="695"/>
      <c r="EB34" s="695"/>
      <c r="EC34" s="697"/>
    </row>
    <row r="35" spans="2:133" ht="11.25" customHeight="1" x14ac:dyDescent="0.2">
      <c r="B35" s="658" t="s">
        <v>
327</v>
      </c>
      <c r="C35" s="659"/>
      <c r="D35" s="659"/>
      <c r="E35" s="659"/>
      <c r="F35" s="659"/>
      <c r="G35" s="659"/>
      <c r="H35" s="659"/>
      <c r="I35" s="659"/>
      <c r="J35" s="659"/>
      <c r="K35" s="659"/>
      <c r="L35" s="659"/>
      <c r="M35" s="659"/>
      <c r="N35" s="659"/>
      <c r="O35" s="659"/>
      <c r="P35" s="659"/>
      <c r="Q35" s="660"/>
      <c r="R35" s="661">
        <v>
76600</v>
      </c>
      <c r="S35" s="664"/>
      <c r="T35" s="664"/>
      <c r="U35" s="664"/>
      <c r="V35" s="664"/>
      <c r="W35" s="664"/>
      <c r="X35" s="664"/>
      <c r="Y35" s="665"/>
      <c r="Z35" s="723">
        <v>
0.1</v>
      </c>
      <c r="AA35" s="723"/>
      <c r="AB35" s="723"/>
      <c r="AC35" s="723"/>
      <c r="AD35" s="724" t="s">
        <v>
129</v>
      </c>
      <c r="AE35" s="724"/>
      <c r="AF35" s="724"/>
      <c r="AG35" s="724"/>
      <c r="AH35" s="724"/>
      <c r="AI35" s="724"/>
      <c r="AJ35" s="724"/>
      <c r="AK35" s="724"/>
      <c r="AL35" s="666" t="s">
        <v>
236</v>
      </c>
      <c r="AM35" s="667"/>
      <c r="AN35" s="667"/>
      <c r="AO35" s="725"/>
      <c r="AP35" s="234"/>
      <c r="AQ35" s="729" t="s">
        <v>
328</v>
      </c>
      <c r="AR35" s="730"/>
      <c r="AS35" s="730"/>
      <c r="AT35" s="730"/>
      <c r="AU35" s="730"/>
      <c r="AV35" s="730"/>
      <c r="AW35" s="730"/>
      <c r="AX35" s="730"/>
      <c r="AY35" s="731"/>
      <c r="AZ35" s="726">
        <v>
5842498</v>
      </c>
      <c r="BA35" s="727"/>
      <c r="BB35" s="727"/>
      <c r="BC35" s="727"/>
      <c r="BD35" s="727"/>
      <c r="BE35" s="727"/>
      <c r="BF35" s="728"/>
      <c r="BG35" s="732" t="s">
        <v>
329</v>
      </c>
      <c r="BH35" s="733"/>
      <c r="BI35" s="733"/>
      <c r="BJ35" s="733"/>
      <c r="BK35" s="733"/>
      <c r="BL35" s="733"/>
      <c r="BM35" s="733"/>
      <c r="BN35" s="733"/>
      <c r="BO35" s="733"/>
      <c r="BP35" s="733"/>
      <c r="BQ35" s="733"/>
      <c r="BR35" s="733"/>
      <c r="BS35" s="733"/>
      <c r="BT35" s="733"/>
      <c r="BU35" s="734"/>
      <c r="BV35" s="726">
        <v>
113799</v>
      </c>
      <c r="BW35" s="727"/>
      <c r="BX35" s="727"/>
      <c r="BY35" s="727"/>
      <c r="BZ35" s="727"/>
      <c r="CA35" s="727"/>
      <c r="CB35" s="728"/>
      <c r="CD35" s="705" t="s">
        <v>
330</v>
      </c>
      <c r="CE35" s="702"/>
      <c r="CF35" s="702"/>
      <c r="CG35" s="702"/>
      <c r="CH35" s="702"/>
      <c r="CI35" s="702"/>
      <c r="CJ35" s="702"/>
      <c r="CK35" s="702"/>
      <c r="CL35" s="702"/>
      <c r="CM35" s="702"/>
      <c r="CN35" s="702"/>
      <c r="CO35" s="702"/>
      <c r="CP35" s="702"/>
      <c r="CQ35" s="703"/>
      <c r="CR35" s="661">
        <v>
696728</v>
      </c>
      <c r="CS35" s="662"/>
      <c r="CT35" s="662"/>
      <c r="CU35" s="662"/>
      <c r="CV35" s="662"/>
      <c r="CW35" s="662"/>
      <c r="CX35" s="662"/>
      <c r="CY35" s="663"/>
      <c r="CZ35" s="666">
        <v>
1.1000000000000001</v>
      </c>
      <c r="DA35" s="695"/>
      <c r="DB35" s="695"/>
      <c r="DC35" s="696"/>
      <c r="DD35" s="669">
        <v>
656024</v>
      </c>
      <c r="DE35" s="662"/>
      <c r="DF35" s="662"/>
      <c r="DG35" s="662"/>
      <c r="DH35" s="662"/>
      <c r="DI35" s="662"/>
      <c r="DJ35" s="662"/>
      <c r="DK35" s="663"/>
      <c r="DL35" s="669">
        <v>
656024</v>
      </c>
      <c r="DM35" s="662"/>
      <c r="DN35" s="662"/>
      <c r="DO35" s="662"/>
      <c r="DP35" s="662"/>
      <c r="DQ35" s="662"/>
      <c r="DR35" s="662"/>
      <c r="DS35" s="662"/>
      <c r="DT35" s="662"/>
      <c r="DU35" s="662"/>
      <c r="DV35" s="663"/>
      <c r="DW35" s="666">
        <v>
1.6</v>
      </c>
      <c r="DX35" s="695"/>
      <c r="DY35" s="695"/>
      <c r="DZ35" s="695"/>
      <c r="EA35" s="695"/>
      <c r="EB35" s="695"/>
      <c r="EC35" s="697"/>
    </row>
    <row r="36" spans="2:133" ht="11.25" customHeight="1" x14ac:dyDescent="0.2">
      <c r="B36" s="658" t="s">
        <v>
331</v>
      </c>
      <c r="C36" s="659"/>
      <c r="D36" s="659"/>
      <c r="E36" s="659"/>
      <c r="F36" s="659"/>
      <c r="G36" s="659"/>
      <c r="H36" s="659"/>
      <c r="I36" s="659"/>
      <c r="J36" s="659"/>
      <c r="K36" s="659"/>
      <c r="L36" s="659"/>
      <c r="M36" s="659"/>
      <c r="N36" s="659"/>
      <c r="O36" s="659"/>
      <c r="P36" s="659"/>
      <c r="Q36" s="660"/>
      <c r="R36" s="661" t="s">
        <v>
236</v>
      </c>
      <c r="S36" s="664"/>
      <c r="T36" s="664"/>
      <c r="U36" s="664"/>
      <c r="V36" s="664"/>
      <c r="W36" s="664"/>
      <c r="X36" s="664"/>
      <c r="Y36" s="665"/>
      <c r="Z36" s="723" t="s">
        <v>
129</v>
      </c>
      <c r="AA36" s="723"/>
      <c r="AB36" s="723"/>
      <c r="AC36" s="723"/>
      <c r="AD36" s="724" t="s">
        <v>
236</v>
      </c>
      <c r="AE36" s="724"/>
      <c r="AF36" s="724"/>
      <c r="AG36" s="724"/>
      <c r="AH36" s="724"/>
      <c r="AI36" s="724"/>
      <c r="AJ36" s="724"/>
      <c r="AK36" s="724"/>
      <c r="AL36" s="666" t="s">
        <v>
236</v>
      </c>
      <c r="AM36" s="667"/>
      <c r="AN36" s="667"/>
      <c r="AO36" s="725"/>
      <c r="AQ36" s="698" t="s">
        <v>
332</v>
      </c>
      <c r="AR36" s="699"/>
      <c r="AS36" s="699"/>
      <c r="AT36" s="699"/>
      <c r="AU36" s="699"/>
      <c r="AV36" s="699"/>
      <c r="AW36" s="699"/>
      <c r="AX36" s="699"/>
      <c r="AY36" s="700"/>
      <c r="AZ36" s="661">
        <v>
920848</v>
      </c>
      <c r="BA36" s="664"/>
      <c r="BB36" s="664"/>
      <c r="BC36" s="664"/>
      <c r="BD36" s="662"/>
      <c r="BE36" s="662"/>
      <c r="BF36" s="701"/>
      <c r="BG36" s="705" t="s">
        <v>
333</v>
      </c>
      <c r="BH36" s="702"/>
      <c r="BI36" s="702"/>
      <c r="BJ36" s="702"/>
      <c r="BK36" s="702"/>
      <c r="BL36" s="702"/>
      <c r="BM36" s="702"/>
      <c r="BN36" s="702"/>
      <c r="BO36" s="702"/>
      <c r="BP36" s="702"/>
      <c r="BQ36" s="702"/>
      <c r="BR36" s="702"/>
      <c r="BS36" s="702"/>
      <c r="BT36" s="702"/>
      <c r="BU36" s="703"/>
      <c r="BV36" s="661">
        <v>
-902239</v>
      </c>
      <c r="BW36" s="664"/>
      <c r="BX36" s="664"/>
      <c r="BY36" s="664"/>
      <c r="BZ36" s="664"/>
      <c r="CA36" s="664"/>
      <c r="CB36" s="704"/>
      <c r="CD36" s="705" t="s">
        <v>
334</v>
      </c>
      <c r="CE36" s="702"/>
      <c r="CF36" s="702"/>
      <c r="CG36" s="702"/>
      <c r="CH36" s="702"/>
      <c r="CI36" s="702"/>
      <c r="CJ36" s="702"/>
      <c r="CK36" s="702"/>
      <c r="CL36" s="702"/>
      <c r="CM36" s="702"/>
      <c r="CN36" s="702"/>
      <c r="CO36" s="702"/>
      <c r="CP36" s="702"/>
      <c r="CQ36" s="703"/>
      <c r="CR36" s="661">
        <v>
6853245</v>
      </c>
      <c r="CS36" s="664"/>
      <c r="CT36" s="664"/>
      <c r="CU36" s="664"/>
      <c r="CV36" s="664"/>
      <c r="CW36" s="664"/>
      <c r="CX36" s="664"/>
      <c r="CY36" s="665"/>
      <c r="CZ36" s="666">
        <v>
10.8</v>
      </c>
      <c r="DA36" s="695"/>
      <c r="DB36" s="695"/>
      <c r="DC36" s="696"/>
      <c r="DD36" s="669">
        <v>
5288069</v>
      </c>
      <c r="DE36" s="664"/>
      <c r="DF36" s="664"/>
      <c r="DG36" s="664"/>
      <c r="DH36" s="664"/>
      <c r="DI36" s="664"/>
      <c r="DJ36" s="664"/>
      <c r="DK36" s="665"/>
      <c r="DL36" s="669">
        <v>
4725276</v>
      </c>
      <c r="DM36" s="664"/>
      <c r="DN36" s="664"/>
      <c r="DO36" s="664"/>
      <c r="DP36" s="664"/>
      <c r="DQ36" s="664"/>
      <c r="DR36" s="664"/>
      <c r="DS36" s="664"/>
      <c r="DT36" s="664"/>
      <c r="DU36" s="664"/>
      <c r="DV36" s="665"/>
      <c r="DW36" s="666">
        <v>
11.2</v>
      </c>
      <c r="DX36" s="695"/>
      <c r="DY36" s="695"/>
      <c r="DZ36" s="695"/>
      <c r="EA36" s="695"/>
      <c r="EB36" s="695"/>
      <c r="EC36" s="697"/>
    </row>
    <row r="37" spans="2:133" ht="11.25" customHeight="1" x14ac:dyDescent="0.2">
      <c r="B37" s="658" t="s">
        <v>
335</v>
      </c>
      <c r="C37" s="659"/>
      <c r="D37" s="659"/>
      <c r="E37" s="659"/>
      <c r="F37" s="659"/>
      <c r="G37" s="659"/>
      <c r="H37" s="659"/>
      <c r="I37" s="659"/>
      <c r="J37" s="659"/>
      <c r="K37" s="659"/>
      <c r="L37" s="659"/>
      <c r="M37" s="659"/>
      <c r="N37" s="659"/>
      <c r="O37" s="659"/>
      <c r="P37" s="659"/>
      <c r="Q37" s="660"/>
      <c r="R37" s="661" t="s">
        <v>
129</v>
      </c>
      <c r="S37" s="664"/>
      <c r="T37" s="664"/>
      <c r="U37" s="664"/>
      <c r="V37" s="664"/>
      <c r="W37" s="664"/>
      <c r="X37" s="664"/>
      <c r="Y37" s="665"/>
      <c r="Z37" s="723" t="s">
        <v>
175</v>
      </c>
      <c r="AA37" s="723"/>
      <c r="AB37" s="723"/>
      <c r="AC37" s="723"/>
      <c r="AD37" s="724" t="s">
        <v>
129</v>
      </c>
      <c r="AE37" s="724"/>
      <c r="AF37" s="724"/>
      <c r="AG37" s="724"/>
      <c r="AH37" s="724"/>
      <c r="AI37" s="724"/>
      <c r="AJ37" s="724"/>
      <c r="AK37" s="724"/>
      <c r="AL37" s="666" t="s">
        <v>
175</v>
      </c>
      <c r="AM37" s="667"/>
      <c r="AN37" s="667"/>
      <c r="AO37" s="725"/>
      <c r="AQ37" s="698" t="s">
        <v>
336</v>
      </c>
      <c r="AR37" s="699"/>
      <c r="AS37" s="699"/>
      <c r="AT37" s="699"/>
      <c r="AU37" s="699"/>
      <c r="AV37" s="699"/>
      <c r="AW37" s="699"/>
      <c r="AX37" s="699"/>
      <c r="AY37" s="700"/>
      <c r="AZ37" s="661">
        <v>
50165</v>
      </c>
      <c r="BA37" s="664"/>
      <c r="BB37" s="664"/>
      <c r="BC37" s="664"/>
      <c r="BD37" s="662"/>
      <c r="BE37" s="662"/>
      <c r="BF37" s="701"/>
      <c r="BG37" s="705" t="s">
        <v>
337</v>
      </c>
      <c r="BH37" s="702"/>
      <c r="BI37" s="702"/>
      <c r="BJ37" s="702"/>
      <c r="BK37" s="702"/>
      <c r="BL37" s="702"/>
      <c r="BM37" s="702"/>
      <c r="BN37" s="702"/>
      <c r="BO37" s="702"/>
      <c r="BP37" s="702"/>
      <c r="BQ37" s="702"/>
      <c r="BR37" s="702"/>
      <c r="BS37" s="702"/>
      <c r="BT37" s="702"/>
      <c r="BU37" s="703"/>
      <c r="BV37" s="661">
        <v>
21422</v>
      </c>
      <c r="BW37" s="664"/>
      <c r="BX37" s="664"/>
      <c r="BY37" s="664"/>
      <c r="BZ37" s="664"/>
      <c r="CA37" s="664"/>
      <c r="CB37" s="704"/>
      <c r="CD37" s="705" t="s">
        <v>
338</v>
      </c>
      <c r="CE37" s="702"/>
      <c r="CF37" s="702"/>
      <c r="CG37" s="702"/>
      <c r="CH37" s="702"/>
      <c r="CI37" s="702"/>
      <c r="CJ37" s="702"/>
      <c r="CK37" s="702"/>
      <c r="CL37" s="702"/>
      <c r="CM37" s="702"/>
      <c r="CN37" s="702"/>
      <c r="CO37" s="702"/>
      <c r="CP37" s="702"/>
      <c r="CQ37" s="703"/>
      <c r="CR37" s="661">
        <v>
385021</v>
      </c>
      <c r="CS37" s="662"/>
      <c r="CT37" s="662"/>
      <c r="CU37" s="662"/>
      <c r="CV37" s="662"/>
      <c r="CW37" s="662"/>
      <c r="CX37" s="662"/>
      <c r="CY37" s="663"/>
      <c r="CZ37" s="666">
        <v>
0.6</v>
      </c>
      <c r="DA37" s="695"/>
      <c r="DB37" s="695"/>
      <c r="DC37" s="696"/>
      <c r="DD37" s="669">
        <v>
385021</v>
      </c>
      <c r="DE37" s="662"/>
      <c r="DF37" s="662"/>
      <c r="DG37" s="662"/>
      <c r="DH37" s="662"/>
      <c r="DI37" s="662"/>
      <c r="DJ37" s="662"/>
      <c r="DK37" s="663"/>
      <c r="DL37" s="669">
        <v>
343544</v>
      </c>
      <c r="DM37" s="662"/>
      <c r="DN37" s="662"/>
      <c r="DO37" s="662"/>
      <c r="DP37" s="662"/>
      <c r="DQ37" s="662"/>
      <c r="DR37" s="662"/>
      <c r="DS37" s="662"/>
      <c r="DT37" s="662"/>
      <c r="DU37" s="662"/>
      <c r="DV37" s="663"/>
      <c r="DW37" s="666">
        <v>
0.8</v>
      </c>
      <c r="DX37" s="695"/>
      <c r="DY37" s="695"/>
      <c r="DZ37" s="695"/>
      <c r="EA37" s="695"/>
      <c r="EB37" s="695"/>
      <c r="EC37" s="697"/>
    </row>
    <row r="38" spans="2:133" ht="11.25" customHeight="1" x14ac:dyDescent="0.2">
      <c r="B38" s="673" t="s">
        <v>
339</v>
      </c>
      <c r="C38" s="674"/>
      <c r="D38" s="674"/>
      <c r="E38" s="674"/>
      <c r="F38" s="674"/>
      <c r="G38" s="674"/>
      <c r="H38" s="674"/>
      <c r="I38" s="674"/>
      <c r="J38" s="674"/>
      <c r="K38" s="674"/>
      <c r="L38" s="674"/>
      <c r="M38" s="674"/>
      <c r="N38" s="674"/>
      <c r="O38" s="674"/>
      <c r="P38" s="674"/>
      <c r="Q38" s="675"/>
      <c r="R38" s="676">
        <v>
66478882</v>
      </c>
      <c r="S38" s="713"/>
      <c r="T38" s="713"/>
      <c r="U38" s="713"/>
      <c r="V38" s="713"/>
      <c r="W38" s="713"/>
      <c r="X38" s="713"/>
      <c r="Y38" s="718"/>
      <c r="Z38" s="719">
        <v>
100</v>
      </c>
      <c r="AA38" s="719"/>
      <c r="AB38" s="719"/>
      <c r="AC38" s="719"/>
      <c r="AD38" s="720">
        <v>
42278171</v>
      </c>
      <c r="AE38" s="720"/>
      <c r="AF38" s="720"/>
      <c r="AG38" s="720"/>
      <c r="AH38" s="720"/>
      <c r="AI38" s="720"/>
      <c r="AJ38" s="720"/>
      <c r="AK38" s="720"/>
      <c r="AL38" s="679">
        <v>
100</v>
      </c>
      <c r="AM38" s="721"/>
      <c r="AN38" s="721"/>
      <c r="AO38" s="722"/>
      <c r="AQ38" s="698" t="s">
        <v>
340</v>
      </c>
      <c r="AR38" s="699"/>
      <c r="AS38" s="699"/>
      <c r="AT38" s="699"/>
      <c r="AU38" s="699"/>
      <c r="AV38" s="699"/>
      <c r="AW38" s="699"/>
      <c r="AX38" s="699"/>
      <c r="AY38" s="700"/>
      <c r="AZ38" s="661">
        <v>
47196</v>
      </c>
      <c r="BA38" s="664"/>
      <c r="BB38" s="664"/>
      <c r="BC38" s="664"/>
      <c r="BD38" s="662"/>
      <c r="BE38" s="662"/>
      <c r="BF38" s="701"/>
      <c r="BG38" s="705" t="s">
        <v>
341</v>
      </c>
      <c r="BH38" s="702"/>
      <c r="BI38" s="702"/>
      <c r="BJ38" s="702"/>
      <c r="BK38" s="702"/>
      <c r="BL38" s="702"/>
      <c r="BM38" s="702"/>
      <c r="BN38" s="702"/>
      <c r="BO38" s="702"/>
      <c r="BP38" s="702"/>
      <c r="BQ38" s="702"/>
      <c r="BR38" s="702"/>
      <c r="BS38" s="702"/>
      <c r="BT38" s="702"/>
      <c r="BU38" s="703"/>
      <c r="BV38" s="661">
        <v>
30110</v>
      </c>
      <c r="BW38" s="664"/>
      <c r="BX38" s="664"/>
      <c r="BY38" s="664"/>
      <c r="BZ38" s="664"/>
      <c r="CA38" s="664"/>
      <c r="CB38" s="704"/>
      <c r="CD38" s="705" t="s">
        <v>
342</v>
      </c>
      <c r="CE38" s="702"/>
      <c r="CF38" s="702"/>
      <c r="CG38" s="702"/>
      <c r="CH38" s="702"/>
      <c r="CI38" s="702"/>
      <c r="CJ38" s="702"/>
      <c r="CK38" s="702"/>
      <c r="CL38" s="702"/>
      <c r="CM38" s="702"/>
      <c r="CN38" s="702"/>
      <c r="CO38" s="702"/>
      <c r="CP38" s="702"/>
      <c r="CQ38" s="703"/>
      <c r="CR38" s="661">
        <v>
5792333</v>
      </c>
      <c r="CS38" s="664"/>
      <c r="CT38" s="664"/>
      <c r="CU38" s="664"/>
      <c r="CV38" s="664"/>
      <c r="CW38" s="664"/>
      <c r="CX38" s="664"/>
      <c r="CY38" s="665"/>
      <c r="CZ38" s="666">
        <v>
9.1</v>
      </c>
      <c r="DA38" s="695"/>
      <c r="DB38" s="695"/>
      <c r="DC38" s="696"/>
      <c r="DD38" s="669">
        <v>
5311838</v>
      </c>
      <c r="DE38" s="664"/>
      <c r="DF38" s="664"/>
      <c r="DG38" s="664"/>
      <c r="DH38" s="664"/>
      <c r="DI38" s="664"/>
      <c r="DJ38" s="664"/>
      <c r="DK38" s="665"/>
      <c r="DL38" s="669">
        <v>
3968697</v>
      </c>
      <c r="DM38" s="664"/>
      <c r="DN38" s="664"/>
      <c r="DO38" s="664"/>
      <c r="DP38" s="664"/>
      <c r="DQ38" s="664"/>
      <c r="DR38" s="664"/>
      <c r="DS38" s="664"/>
      <c r="DT38" s="664"/>
      <c r="DU38" s="664"/>
      <c r="DV38" s="665"/>
      <c r="DW38" s="666">
        <v>
9.4</v>
      </c>
      <c r="DX38" s="695"/>
      <c r="DY38" s="695"/>
      <c r="DZ38" s="695"/>
      <c r="EA38" s="695"/>
      <c r="EB38" s="695"/>
      <c r="EC38" s="697"/>
    </row>
    <row r="39" spans="2:133" ht="11.25" customHeight="1" x14ac:dyDescent="0.2">
      <c r="AQ39" s="698" t="s">
        <v>
343</v>
      </c>
      <c r="AR39" s="699"/>
      <c r="AS39" s="699"/>
      <c r="AT39" s="699"/>
      <c r="AU39" s="699"/>
      <c r="AV39" s="699"/>
      <c r="AW39" s="699"/>
      <c r="AX39" s="699"/>
      <c r="AY39" s="700"/>
      <c r="AZ39" s="661" t="s">
        <v>
175</v>
      </c>
      <c r="BA39" s="664"/>
      <c r="BB39" s="664"/>
      <c r="BC39" s="664"/>
      <c r="BD39" s="662"/>
      <c r="BE39" s="662"/>
      <c r="BF39" s="701"/>
      <c r="BG39" s="706" t="s">
        <v>
344</v>
      </c>
      <c r="BH39" s="707"/>
      <c r="BI39" s="707"/>
      <c r="BJ39" s="707"/>
      <c r="BK39" s="707"/>
      <c r="BL39" s="235"/>
      <c r="BM39" s="702" t="s">
        <v>
345</v>
      </c>
      <c r="BN39" s="702"/>
      <c r="BO39" s="702"/>
      <c r="BP39" s="702"/>
      <c r="BQ39" s="702"/>
      <c r="BR39" s="702"/>
      <c r="BS39" s="702"/>
      <c r="BT39" s="702"/>
      <c r="BU39" s="703"/>
      <c r="BV39" s="661">
        <v>
102</v>
      </c>
      <c r="BW39" s="664"/>
      <c r="BX39" s="664"/>
      <c r="BY39" s="664"/>
      <c r="BZ39" s="664"/>
      <c r="CA39" s="664"/>
      <c r="CB39" s="704"/>
      <c r="CD39" s="705" t="s">
        <v>
346</v>
      </c>
      <c r="CE39" s="702"/>
      <c r="CF39" s="702"/>
      <c r="CG39" s="702"/>
      <c r="CH39" s="702"/>
      <c r="CI39" s="702"/>
      <c r="CJ39" s="702"/>
      <c r="CK39" s="702"/>
      <c r="CL39" s="702"/>
      <c r="CM39" s="702"/>
      <c r="CN39" s="702"/>
      <c r="CO39" s="702"/>
      <c r="CP39" s="702"/>
      <c r="CQ39" s="703"/>
      <c r="CR39" s="661">
        <v>
2319172</v>
      </c>
      <c r="CS39" s="662"/>
      <c r="CT39" s="662"/>
      <c r="CU39" s="662"/>
      <c r="CV39" s="662"/>
      <c r="CW39" s="662"/>
      <c r="CX39" s="662"/>
      <c r="CY39" s="663"/>
      <c r="CZ39" s="666">
        <v>
3.6</v>
      </c>
      <c r="DA39" s="695"/>
      <c r="DB39" s="695"/>
      <c r="DC39" s="696"/>
      <c r="DD39" s="669">
        <v>
2280236</v>
      </c>
      <c r="DE39" s="662"/>
      <c r="DF39" s="662"/>
      <c r="DG39" s="662"/>
      <c r="DH39" s="662"/>
      <c r="DI39" s="662"/>
      <c r="DJ39" s="662"/>
      <c r="DK39" s="663"/>
      <c r="DL39" s="669" t="s">
        <v>
129</v>
      </c>
      <c r="DM39" s="662"/>
      <c r="DN39" s="662"/>
      <c r="DO39" s="662"/>
      <c r="DP39" s="662"/>
      <c r="DQ39" s="662"/>
      <c r="DR39" s="662"/>
      <c r="DS39" s="662"/>
      <c r="DT39" s="662"/>
      <c r="DU39" s="662"/>
      <c r="DV39" s="663"/>
      <c r="DW39" s="666" t="s">
        <v>
129</v>
      </c>
      <c r="DX39" s="695"/>
      <c r="DY39" s="695"/>
      <c r="DZ39" s="695"/>
      <c r="EA39" s="695"/>
      <c r="EB39" s="695"/>
      <c r="EC39" s="697"/>
    </row>
    <row r="40" spans="2:133" ht="11.25" customHeight="1" x14ac:dyDescent="0.2">
      <c r="AQ40" s="698" t="s">
        <v>
347</v>
      </c>
      <c r="AR40" s="699"/>
      <c r="AS40" s="699"/>
      <c r="AT40" s="699"/>
      <c r="AU40" s="699"/>
      <c r="AV40" s="699"/>
      <c r="AW40" s="699"/>
      <c r="AX40" s="699"/>
      <c r="AY40" s="700"/>
      <c r="AZ40" s="661">
        <v>
1797940</v>
      </c>
      <c r="BA40" s="664"/>
      <c r="BB40" s="664"/>
      <c r="BC40" s="664"/>
      <c r="BD40" s="662"/>
      <c r="BE40" s="662"/>
      <c r="BF40" s="701"/>
      <c r="BG40" s="706"/>
      <c r="BH40" s="707"/>
      <c r="BI40" s="707"/>
      <c r="BJ40" s="707"/>
      <c r="BK40" s="707"/>
      <c r="BL40" s="235"/>
      <c r="BM40" s="702" t="s">
        <v>
348</v>
      </c>
      <c r="BN40" s="702"/>
      <c r="BO40" s="702"/>
      <c r="BP40" s="702"/>
      <c r="BQ40" s="702"/>
      <c r="BR40" s="702"/>
      <c r="BS40" s="702"/>
      <c r="BT40" s="702"/>
      <c r="BU40" s="703"/>
      <c r="BV40" s="661" t="s">
        <v>
129</v>
      </c>
      <c r="BW40" s="664"/>
      <c r="BX40" s="664"/>
      <c r="BY40" s="664"/>
      <c r="BZ40" s="664"/>
      <c r="CA40" s="664"/>
      <c r="CB40" s="704"/>
      <c r="CD40" s="705" t="s">
        <v>
349</v>
      </c>
      <c r="CE40" s="702"/>
      <c r="CF40" s="702"/>
      <c r="CG40" s="702"/>
      <c r="CH40" s="702"/>
      <c r="CI40" s="702"/>
      <c r="CJ40" s="702"/>
      <c r="CK40" s="702"/>
      <c r="CL40" s="702"/>
      <c r="CM40" s="702"/>
      <c r="CN40" s="702"/>
      <c r="CO40" s="702"/>
      <c r="CP40" s="702"/>
      <c r="CQ40" s="703"/>
      <c r="CR40" s="661">
        <v>
11365</v>
      </c>
      <c r="CS40" s="664"/>
      <c r="CT40" s="664"/>
      <c r="CU40" s="664"/>
      <c r="CV40" s="664"/>
      <c r="CW40" s="664"/>
      <c r="CX40" s="664"/>
      <c r="CY40" s="665"/>
      <c r="CZ40" s="666">
        <v>
0</v>
      </c>
      <c r="DA40" s="695"/>
      <c r="DB40" s="695"/>
      <c r="DC40" s="696"/>
      <c r="DD40" s="669">
        <v>
11365</v>
      </c>
      <c r="DE40" s="664"/>
      <c r="DF40" s="664"/>
      <c r="DG40" s="664"/>
      <c r="DH40" s="664"/>
      <c r="DI40" s="664"/>
      <c r="DJ40" s="664"/>
      <c r="DK40" s="665"/>
      <c r="DL40" s="669" t="s">
        <v>
236</v>
      </c>
      <c r="DM40" s="664"/>
      <c r="DN40" s="664"/>
      <c r="DO40" s="664"/>
      <c r="DP40" s="664"/>
      <c r="DQ40" s="664"/>
      <c r="DR40" s="664"/>
      <c r="DS40" s="664"/>
      <c r="DT40" s="664"/>
      <c r="DU40" s="664"/>
      <c r="DV40" s="665"/>
      <c r="DW40" s="666" t="s">
        <v>
129</v>
      </c>
      <c r="DX40" s="695"/>
      <c r="DY40" s="695"/>
      <c r="DZ40" s="695"/>
      <c r="EA40" s="695"/>
      <c r="EB40" s="695"/>
      <c r="EC40" s="697"/>
    </row>
    <row r="41" spans="2:133" ht="11.25" customHeight="1" x14ac:dyDescent="0.2">
      <c r="AQ41" s="710" t="s">
        <v>
350</v>
      </c>
      <c r="AR41" s="711"/>
      <c r="AS41" s="711"/>
      <c r="AT41" s="711"/>
      <c r="AU41" s="711"/>
      <c r="AV41" s="711"/>
      <c r="AW41" s="711"/>
      <c r="AX41" s="711"/>
      <c r="AY41" s="712"/>
      <c r="AZ41" s="676">
        <v>
3026349</v>
      </c>
      <c r="BA41" s="713"/>
      <c r="BB41" s="713"/>
      <c r="BC41" s="713"/>
      <c r="BD41" s="677"/>
      <c r="BE41" s="677"/>
      <c r="BF41" s="714"/>
      <c r="BG41" s="708"/>
      <c r="BH41" s="709"/>
      <c r="BI41" s="709"/>
      <c r="BJ41" s="709"/>
      <c r="BK41" s="709"/>
      <c r="BL41" s="236"/>
      <c r="BM41" s="715" t="s">
        <v>
351</v>
      </c>
      <c r="BN41" s="715"/>
      <c r="BO41" s="715"/>
      <c r="BP41" s="715"/>
      <c r="BQ41" s="715"/>
      <c r="BR41" s="715"/>
      <c r="BS41" s="715"/>
      <c r="BT41" s="715"/>
      <c r="BU41" s="716"/>
      <c r="BV41" s="676">
        <v>
266</v>
      </c>
      <c r="BW41" s="713"/>
      <c r="BX41" s="713"/>
      <c r="BY41" s="713"/>
      <c r="BZ41" s="713"/>
      <c r="CA41" s="713"/>
      <c r="CB41" s="717"/>
      <c r="CD41" s="705" t="s">
        <v>
352</v>
      </c>
      <c r="CE41" s="702"/>
      <c r="CF41" s="702"/>
      <c r="CG41" s="702"/>
      <c r="CH41" s="702"/>
      <c r="CI41" s="702"/>
      <c r="CJ41" s="702"/>
      <c r="CK41" s="702"/>
      <c r="CL41" s="702"/>
      <c r="CM41" s="702"/>
      <c r="CN41" s="702"/>
      <c r="CO41" s="702"/>
      <c r="CP41" s="702"/>
      <c r="CQ41" s="703"/>
      <c r="CR41" s="661" t="s">
        <v>
236</v>
      </c>
      <c r="CS41" s="662"/>
      <c r="CT41" s="662"/>
      <c r="CU41" s="662"/>
      <c r="CV41" s="662"/>
      <c r="CW41" s="662"/>
      <c r="CX41" s="662"/>
      <c r="CY41" s="663"/>
      <c r="CZ41" s="666" t="s">
        <v>
236</v>
      </c>
      <c r="DA41" s="695"/>
      <c r="DB41" s="695"/>
      <c r="DC41" s="696"/>
      <c r="DD41" s="669" t="s">
        <v>
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
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
354</v>
      </c>
      <c r="CE42" s="659"/>
      <c r="CF42" s="659"/>
      <c r="CG42" s="659"/>
      <c r="CH42" s="659"/>
      <c r="CI42" s="659"/>
      <c r="CJ42" s="659"/>
      <c r="CK42" s="659"/>
      <c r="CL42" s="659"/>
      <c r="CM42" s="659"/>
      <c r="CN42" s="659"/>
      <c r="CO42" s="659"/>
      <c r="CP42" s="659"/>
      <c r="CQ42" s="660"/>
      <c r="CR42" s="661">
        <v>
6928809</v>
      </c>
      <c r="CS42" s="664"/>
      <c r="CT42" s="664"/>
      <c r="CU42" s="664"/>
      <c r="CV42" s="664"/>
      <c r="CW42" s="664"/>
      <c r="CX42" s="664"/>
      <c r="CY42" s="665"/>
      <c r="CZ42" s="666">
        <v>
10.9</v>
      </c>
      <c r="DA42" s="667"/>
      <c r="DB42" s="667"/>
      <c r="DC42" s="668"/>
      <c r="DD42" s="669">
        <v>
4578283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
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
356</v>
      </c>
      <c r="CE43" s="659"/>
      <c r="CF43" s="659"/>
      <c r="CG43" s="659"/>
      <c r="CH43" s="659"/>
      <c r="CI43" s="659"/>
      <c r="CJ43" s="659"/>
      <c r="CK43" s="659"/>
      <c r="CL43" s="659"/>
      <c r="CM43" s="659"/>
      <c r="CN43" s="659"/>
      <c r="CO43" s="659"/>
      <c r="CP43" s="659"/>
      <c r="CQ43" s="660"/>
      <c r="CR43" s="661">
        <v>
101570</v>
      </c>
      <c r="CS43" s="662"/>
      <c r="CT43" s="662"/>
      <c r="CU43" s="662"/>
      <c r="CV43" s="662"/>
      <c r="CW43" s="662"/>
      <c r="CX43" s="662"/>
      <c r="CY43" s="663"/>
      <c r="CZ43" s="666">
        <v>
0.2</v>
      </c>
      <c r="DA43" s="695"/>
      <c r="DB43" s="695"/>
      <c r="DC43" s="696"/>
      <c r="DD43" s="669">
        <v>
101570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
357</v>
      </c>
      <c r="CD44" s="689" t="s">
        <v>
308</v>
      </c>
      <c r="CE44" s="690"/>
      <c r="CF44" s="658" t="s">
        <v>
358</v>
      </c>
      <c r="CG44" s="659"/>
      <c r="CH44" s="659"/>
      <c r="CI44" s="659"/>
      <c r="CJ44" s="659"/>
      <c r="CK44" s="659"/>
      <c r="CL44" s="659"/>
      <c r="CM44" s="659"/>
      <c r="CN44" s="659"/>
      <c r="CO44" s="659"/>
      <c r="CP44" s="659"/>
      <c r="CQ44" s="660"/>
      <c r="CR44" s="661">
        <v>
6928809</v>
      </c>
      <c r="CS44" s="664"/>
      <c r="CT44" s="664"/>
      <c r="CU44" s="664"/>
      <c r="CV44" s="664"/>
      <c r="CW44" s="664"/>
      <c r="CX44" s="664"/>
      <c r="CY44" s="665"/>
      <c r="CZ44" s="666">
        <v>
10.9</v>
      </c>
      <c r="DA44" s="667"/>
      <c r="DB44" s="667"/>
      <c r="DC44" s="668"/>
      <c r="DD44" s="669">
        <v>
4578283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
359</v>
      </c>
      <c r="CG45" s="659"/>
      <c r="CH45" s="659"/>
      <c r="CI45" s="659"/>
      <c r="CJ45" s="659"/>
      <c r="CK45" s="659"/>
      <c r="CL45" s="659"/>
      <c r="CM45" s="659"/>
      <c r="CN45" s="659"/>
      <c r="CO45" s="659"/>
      <c r="CP45" s="659"/>
      <c r="CQ45" s="660"/>
      <c r="CR45" s="661">
        <v>
1312758</v>
      </c>
      <c r="CS45" s="662"/>
      <c r="CT45" s="662"/>
      <c r="CU45" s="662"/>
      <c r="CV45" s="662"/>
      <c r="CW45" s="662"/>
      <c r="CX45" s="662"/>
      <c r="CY45" s="663"/>
      <c r="CZ45" s="666">
        <v>
2.1</v>
      </c>
      <c r="DA45" s="695"/>
      <c r="DB45" s="695"/>
      <c r="DC45" s="696"/>
      <c r="DD45" s="669">
        <v>
357915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
360</v>
      </c>
      <c r="CG46" s="659"/>
      <c r="CH46" s="659"/>
      <c r="CI46" s="659"/>
      <c r="CJ46" s="659"/>
      <c r="CK46" s="659"/>
      <c r="CL46" s="659"/>
      <c r="CM46" s="659"/>
      <c r="CN46" s="659"/>
      <c r="CO46" s="659"/>
      <c r="CP46" s="659"/>
      <c r="CQ46" s="660"/>
      <c r="CR46" s="661">
        <v>
5616051</v>
      </c>
      <c r="CS46" s="664"/>
      <c r="CT46" s="664"/>
      <c r="CU46" s="664"/>
      <c r="CV46" s="664"/>
      <c r="CW46" s="664"/>
      <c r="CX46" s="664"/>
      <c r="CY46" s="665"/>
      <c r="CZ46" s="666">
        <v>
8.8000000000000007</v>
      </c>
      <c r="DA46" s="667"/>
      <c r="DB46" s="667"/>
      <c r="DC46" s="668"/>
      <c r="DD46" s="669">
        <v>
4220368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
361</v>
      </c>
      <c r="CG47" s="659"/>
      <c r="CH47" s="659"/>
      <c r="CI47" s="659"/>
      <c r="CJ47" s="659"/>
      <c r="CK47" s="659"/>
      <c r="CL47" s="659"/>
      <c r="CM47" s="659"/>
      <c r="CN47" s="659"/>
      <c r="CO47" s="659"/>
      <c r="CP47" s="659"/>
      <c r="CQ47" s="660"/>
      <c r="CR47" s="661" t="s">
        <v>
129</v>
      </c>
      <c r="CS47" s="662"/>
      <c r="CT47" s="662"/>
      <c r="CU47" s="662"/>
      <c r="CV47" s="662"/>
      <c r="CW47" s="662"/>
      <c r="CX47" s="662"/>
      <c r="CY47" s="663"/>
      <c r="CZ47" s="666" t="s">
        <v>
175</v>
      </c>
      <c r="DA47" s="695"/>
      <c r="DB47" s="695"/>
      <c r="DC47" s="696"/>
      <c r="DD47" s="669" t="s">
        <v>
129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
362</v>
      </c>
      <c r="CG48" s="659"/>
      <c r="CH48" s="659"/>
      <c r="CI48" s="659"/>
      <c r="CJ48" s="659"/>
      <c r="CK48" s="659"/>
      <c r="CL48" s="659"/>
      <c r="CM48" s="659"/>
      <c r="CN48" s="659"/>
      <c r="CO48" s="659"/>
      <c r="CP48" s="659"/>
      <c r="CQ48" s="660"/>
      <c r="CR48" s="661" t="s">
        <v>
129</v>
      </c>
      <c r="CS48" s="664"/>
      <c r="CT48" s="664"/>
      <c r="CU48" s="664"/>
      <c r="CV48" s="664"/>
      <c r="CW48" s="664"/>
      <c r="CX48" s="664"/>
      <c r="CY48" s="665"/>
      <c r="CZ48" s="666" t="s">
        <v>
175</v>
      </c>
      <c r="DA48" s="667"/>
      <c r="DB48" s="667"/>
      <c r="DC48" s="668"/>
      <c r="DD48" s="669" t="s">
        <v>
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
363</v>
      </c>
      <c r="CE49" s="674"/>
      <c r="CF49" s="674"/>
      <c r="CG49" s="674"/>
      <c r="CH49" s="674"/>
      <c r="CI49" s="674"/>
      <c r="CJ49" s="674"/>
      <c r="CK49" s="674"/>
      <c r="CL49" s="674"/>
      <c r="CM49" s="674"/>
      <c r="CN49" s="674"/>
      <c r="CO49" s="674"/>
      <c r="CP49" s="674"/>
      <c r="CQ49" s="675"/>
      <c r="CR49" s="676">
        <v>
63655609</v>
      </c>
      <c r="CS49" s="677"/>
      <c r="CT49" s="677"/>
      <c r="CU49" s="677"/>
      <c r="CV49" s="677"/>
      <c r="CW49" s="677"/>
      <c r="CX49" s="677"/>
      <c r="CY49" s="678"/>
      <c r="CZ49" s="679">
        <v>
100</v>
      </c>
      <c r="DA49" s="680"/>
      <c r="DB49" s="680"/>
      <c r="DC49" s="681"/>
      <c r="DD49" s="682">
        <v>
45472883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jHbnUcRm21zGuS9ZDlBTYwEbc83GpZjXz2gANeI+UYS9JCs/FLiQxrIvubiPrT5HyOtl9VIMwpuoqHAy+0wUOw==" saltValue="ULSxjaPgj3j7OkixqlZWW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26" sqref="A26:P27"/>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
365</v>
      </c>
      <c r="DK2" s="1201"/>
      <c r="DL2" s="1201"/>
      <c r="DM2" s="1201"/>
      <c r="DN2" s="1201"/>
      <c r="DO2" s="1202"/>
      <c r="DP2" s="249"/>
      <c r="DQ2" s="1200" t="s">
        <v>
366</v>
      </c>
      <c r="DR2" s="1201"/>
      <c r="DS2" s="1201"/>
      <c r="DT2" s="1201"/>
      <c r="DU2" s="1201"/>
      <c r="DV2" s="1201"/>
      <c r="DW2" s="1201"/>
      <c r="DX2" s="1201"/>
      <c r="DY2" s="1201"/>
      <c r="DZ2" s="1202"/>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
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
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
369</v>
      </c>
      <c r="B5" s="1085"/>
      <c r="C5" s="1085"/>
      <c r="D5" s="1085"/>
      <c r="E5" s="1085"/>
      <c r="F5" s="1085"/>
      <c r="G5" s="1085"/>
      <c r="H5" s="1085"/>
      <c r="I5" s="1085"/>
      <c r="J5" s="1085"/>
      <c r="K5" s="1085"/>
      <c r="L5" s="1085"/>
      <c r="M5" s="1085"/>
      <c r="N5" s="1085"/>
      <c r="O5" s="1085"/>
      <c r="P5" s="1086"/>
      <c r="Q5" s="1090" t="s">
        <v>
370</v>
      </c>
      <c r="R5" s="1091"/>
      <c r="S5" s="1091"/>
      <c r="T5" s="1091"/>
      <c r="U5" s="1092"/>
      <c r="V5" s="1090" t="s">
        <v>
371</v>
      </c>
      <c r="W5" s="1091"/>
      <c r="X5" s="1091"/>
      <c r="Y5" s="1091"/>
      <c r="Z5" s="1092"/>
      <c r="AA5" s="1090" t="s">
        <v>
372</v>
      </c>
      <c r="AB5" s="1091"/>
      <c r="AC5" s="1091"/>
      <c r="AD5" s="1091"/>
      <c r="AE5" s="1091"/>
      <c r="AF5" s="1203" t="s">
        <v>
373</v>
      </c>
      <c r="AG5" s="1091"/>
      <c r="AH5" s="1091"/>
      <c r="AI5" s="1091"/>
      <c r="AJ5" s="1106"/>
      <c r="AK5" s="1091" t="s">
        <v>
374</v>
      </c>
      <c r="AL5" s="1091"/>
      <c r="AM5" s="1091"/>
      <c r="AN5" s="1091"/>
      <c r="AO5" s="1092"/>
      <c r="AP5" s="1090" t="s">
        <v>
375</v>
      </c>
      <c r="AQ5" s="1091"/>
      <c r="AR5" s="1091"/>
      <c r="AS5" s="1091"/>
      <c r="AT5" s="1092"/>
      <c r="AU5" s="1090" t="s">
        <v>
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
377</v>
      </c>
      <c r="BR5" s="1085"/>
      <c r="BS5" s="1085"/>
      <c r="BT5" s="1085"/>
      <c r="BU5" s="1085"/>
      <c r="BV5" s="1085"/>
      <c r="BW5" s="1085"/>
      <c r="BX5" s="1085"/>
      <c r="BY5" s="1085"/>
      <c r="BZ5" s="1085"/>
      <c r="CA5" s="1085"/>
      <c r="CB5" s="1085"/>
      <c r="CC5" s="1085"/>
      <c r="CD5" s="1085"/>
      <c r="CE5" s="1085"/>
      <c r="CF5" s="1085"/>
      <c r="CG5" s="1086"/>
      <c r="CH5" s="1090" t="s">
        <v>
378</v>
      </c>
      <c r="CI5" s="1091"/>
      <c r="CJ5" s="1091"/>
      <c r="CK5" s="1091"/>
      <c r="CL5" s="1092"/>
      <c r="CM5" s="1090" t="s">
        <v>
379</v>
      </c>
      <c r="CN5" s="1091"/>
      <c r="CO5" s="1091"/>
      <c r="CP5" s="1091"/>
      <c r="CQ5" s="1092"/>
      <c r="CR5" s="1090" t="s">
        <v>
380</v>
      </c>
      <c r="CS5" s="1091"/>
      <c r="CT5" s="1091"/>
      <c r="CU5" s="1091"/>
      <c r="CV5" s="1092"/>
      <c r="CW5" s="1090" t="s">
        <v>
381</v>
      </c>
      <c r="CX5" s="1091"/>
      <c r="CY5" s="1091"/>
      <c r="CZ5" s="1091"/>
      <c r="DA5" s="1092"/>
      <c r="DB5" s="1090" t="s">
        <v>
382</v>
      </c>
      <c r="DC5" s="1091"/>
      <c r="DD5" s="1091"/>
      <c r="DE5" s="1091"/>
      <c r="DF5" s="1092"/>
      <c r="DG5" s="1188" t="s">
        <v>
383</v>
      </c>
      <c r="DH5" s="1189"/>
      <c r="DI5" s="1189"/>
      <c r="DJ5" s="1189"/>
      <c r="DK5" s="1190"/>
      <c r="DL5" s="1188" t="s">
        <v>
384</v>
      </c>
      <c r="DM5" s="1189"/>
      <c r="DN5" s="1189"/>
      <c r="DO5" s="1189"/>
      <c r="DP5" s="1190"/>
      <c r="DQ5" s="1090" t="s">
        <v>
385</v>
      </c>
      <c r="DR5" s="1091"/>
      <c r="DS5" s="1091"/>
      <c r="DT5" s="1091"/>
      <c r="DU5" s="1092"/>
      <c r="DV5" s="1090" t="s">
        <v>
376</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4"/>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1"/>
      <c r="DH6" s="1192"/>
      <c r="DI6" s="1192"/>
      <c r="DJ6" s="1192"/>
      <c r="DK6" s="1193"/>
      <c r="DL6" s="1191"/>
      <c r="DM6" s="1192"/>
      <c r="DN6" s="1192"/>
      <c r="DO6" s="1192"/>
      <c r="DP6" s="1193"/>
      <c r="DQ6" s="1093"/>
      <c r="DR6" s="1094"/>
      <c r="DS6" s="1094"/>
      <c r="DT6" s="1094"/>
      <c r="DU6" s="1095"/>
      <c r="DV6" s="1093"/>
      <c r="DW6" s="1094"/>
      <c r="DX6" s="1094"/>
      <c r="DY6" s="1094"/>
      <c r="DZ6" s="1107"/>
      <c r="EA6" s="254"/>
    </row>
    <row r="7" spans="1:131" s="255" customFormat="1" ht="26.25" customHeight="1" thickTop="1" x14ac:dyDescent="0.2">
      <c r="A7" s="258">
        <v>
1</v>
      </c>
      <c r="B7" s="1139" t="s">
        <v>
386</v>
      </c>
      <c r="C7" s="1140"/>
      <c r="D7" s="1140"/>
      <c r="E7" s="1140"/>
      <c r="F7" s="1140"/>
      <c r="G7" s="1140"/>
      <c r="H7" s="1140"/>
      <c r="I7" s="1140"/>
      <c r="J7" s="1140"/>
      <c r="K7" s="1140"/>
      <c r="L7" s="1140"/>
      <c r="M7" s="1140"/>
      <c r="N7" s="1140"/>
      <c r="O7" s="1140"/>
      <c r="P7" s="1141"/>
      <c r="Q7" s="1194">
        <v>
66517</v>
      </c>
      <c r="R7" s="1195"/>
      <c r="S7" s="1195"/>
      <c r="T7" s="1195"/>
      <c r="U7" s="1195"/>
      <c r="V7" s="1195">
        <v>
63694</v>
      </c>
      <c r="W7" s="1195"/>
      <c r="X7" s="1195"/>
      <c r="Y7" s="1195"/>
      <c r="Z7" s="1195"/>
      <c r="AA7" s="1195">
        <v>
2823</v>
      </c>
      <c r="AB7" s="1195"/>
      <c r="AC7" s="1195"/>
      <c r="AD7" s="1195"/>
      <c r="AE7" s="1196"/>
      <c r="AF7" s="1197">
        <v>
2767</v>
      </c>
      <c r="AG7" s="1198"/>
      <c r="AH7" s="1198"/>
      <c r="AI7" s="1198"/>
      <c r="AJ7" s="1199"/>
      <c r="AK7" s="1181">
        <v>
752</v>
      </c>
      <c r="AL7" s="1182"/>
      <c r="AM7" s="1182"/>
      <c r="AN7" s="1182"/>
      <c r="AO7" s="1182"/>
      <c r="AP7" s="1182">
        <v>
14285</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
1</v>
      </c>
      <c r="BR7" s="260"/>
      <c r="BS7" s="1185" t="s">
        <v>
571</v>
      </c>
      <c r="BT7" s="1186"/>
      <c r="BU7" s="1186"/>
      <c r="BV7" s="1186"/>
      <c r="BW7" s="1186"/>
      <c r="BX7" s="1186"/>
      <c r="BY7" s="1186"/>
      <c r="BZ7" s="1186"/>
      <c r="CA7" s="1186"/>
      <c r="CB7" s="1186"/>
      <c r="CC7" s="1186"/>
      <c r="CD7" s="1186"/>
      <c r="CE7" s="1186"/>
      <c r="CF7" s="1186"/>
      <c r="CG7" s="1187"/>
      <c r="CH7" s="1178">
        <v>
158</v>
      </c>
      <c r="CI7" s="1179"/>
      <c r="CJ7" s="1179"/>
      <c r="CK7" s="1179"/>
      <c r="CL7" s="1180"/>
      <c r="CM7" s="1178">
        <v>
7686</v>
      </c>
      <c r="CN7" s="1179"/>
      <c r="CO7" s="1179"/>
      <c r="CP7" s="1179"/>
      <c r="CQ7" s="1180"/>
      <c r="CR7" s="1178">
        <v>
10</v>
      </c>
      <c r="CS7" s="1179"/>
      <c r="CT7" s="1179"/>
      <c r="CU7" s="1179"/>
      <c r="CV7" s="1180"/>
      <c r="CW7" s="1178" t="s">
        <v>
582</v>
      </c>
      <c r="CX7" s="1179"/>
      <c r="CY7" s="1179"/>
      <c r="CZ7" s="1179"/>
      <c r="DA7" s="1180"/>
      <c r="DB7" s="1178">
        <v>
2000</v>
      </c>
      <c r="DC7" s="1179"/>
      <c r="DD7" s="1179"/>
      <c r="DE7" s="1179"/>
      <c r="DF7" s="1180"/>
      <c r="DG7" s="1178" t="s">
        <v>
582</v>
      </c>
      <c r="DH7" s="1179"/>
      <c r="DI7" s="1179"/>
      <c r="DJ7" s="1179"/>
      <c r="DK7" s="1180"/>
      <c r="DL7" s="1178" t="s">
        <v>
582</v>
      </c>
      <c r="DM7" s="1179"/>
      <c r="DN7" s="1179"/>
      <c r="DO7" s="1179"/>
      <c r="DP7" s="1180"/>
      <c r="DQ7" s="1178" t="s">
        <v>
582</v>
      </c>
      <c r="DR7" s="1179"/>
      <c r="DS7" s="1179"/>
      <c r="DT7" s="1179"/>
      <c r="DU7" s="1180"/>
      <c r="DV7" s="1205"/>
      <c r="DW7" s="1206"/>
      <c r="DX7" s="1206"/>
      <c r="DY7" s="1206"/>
      <c r="DZ7" s="1207"/>
      <c r="EA7" s="254"/>
    </row>
    <row r="8" spans="1:131" s="255" customFormat="1" ht="26.25" customHeight="1" x14ac:dyDescent="0.2">
      <c r="A8" s="261">
        <v>
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
2</v>
      </c>
      <c r="BR8" s="263"/>
      <c r="BS8" s="1103" t="s">
        <v>
572</v>
      </c>
      <c r="BT8" s="1104"/>
      <c r="BU8" s="1104"/>
      <c r="BV8" s="1104"/>
      <c r="BW8" s="1104"/>
      <c r="BX8" s="1104"/>
      <c r="BY8" s="1104"/>
      <c r="BZ8" s="1104"/>
      <c r="CA8" s="1104"/>
      <c r="CB8" s="1104"/>
      <c r="CC8" s="1104"/>
      <c r="CD8" s="1104"/>
      <c r="CE8" s="1104"/>
      <c r="CF8" s="1104"/>
      <c r="CG8" s="1105"/>
      <c r="CH8" s="1078">
        <v>
33</v>
      </c>
      <c r="CI8" s="1079"/>
      <c r="CJ8" s="1079"/>
      <c r="CK8" s="1079"/>
      <c r="CL8" s="1080"/>
      <c r="CM8" s="1078">
        <v>
1248</v>
      </c>
      <c r="CN8" s="1079"/>
      <c r="CO8" s="1079"/>
      <c r="CP8" s="1079"/>
      <c r="CQ8" s="1080"/>
      <c r="CR8" s="1078">
        <v>
416</v>
      </c>
      <c r="CS8" s="1079"/>
      <c r="CT8" s="1079"/>
      <c r="CU8" s="1079"/>
      <c r="CV8" s="1080"/>
      <c r="CW8" s="1078">
        <v>
65</v>
      </c>
      <c r="CX8" s="1079"/>
      <c r="CY8" s="1079"/>
      <c r="CZ8" s="1079"/>
      <c r="DA8" s="1080"/>
      <c r="DB8" s="1078" t="s">
        <v>
582</v>
      </c>
      <c r="DC8" s="1079"/>
      <c r="DD8" s="1079"/>
      <c r="DE8" s="1079"/>
      <c r="DF8" s="1080"/>
      <c r="DG8" s="1078" t="s">
        <v>
582</v>
      </c>
      <c r="DH8" s="1079"/>
      <c r="DI8" s="1079"/>
      <c r="DJ8" s="1079"/>
      <c r="DK8" s="1080"/>
      <c r="DL8" s="1078" t="s">
        <v>
582</v>
      </c>
      <c r="DM8" s="1079"/>
      <c r="DN8" s="1079"/>
      <c r="DO8" s="1079"/>
      <c r="DP8" s="1080"/>
      <c r="DQ8" s="1078" t="s">
        <v>
582</v>
      </c>
      <c r="DR8" s="1079"/>
      <c r="DS8" s="1079"/>
      <c r="DT8" s="1079"/>
      <c r="DU8" s="1080"/>
      <c r="DV8" s="1081"/>
      <c r="DW8" s="1082"/>
      <c r="DX8" s="1082"/>
      <c r="DY8" s="1082"/>
      <c r="DZ8" s="1083"/>
      <c r="EA8" s="254"/>
    </row>
    <row r="9" spans="1:131" s="255" customFormat="1" ht="26.25" customHeight="1" x14ac:dyDescent="0.2">
      <c r="A9" s="261">
        <v>
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
3</v>
      </c>
      <c r="BR9" s="263"/>
      <c r="BS9" s="1103" t="s">
        <v>
573</v>
      </c>
      <c r="BT9" s="1104"/>
      <c r="BU9" s="1104"/>
      <c r="BV9" s="1104"/>
      <c r="BW9" s="1104"/>
      <c r="BX9" s="1104"/>
      <c r="BY9" s="1104"/>
      <c r="BZ9" s="1104"/>
      <c r="CA9" s="1104"/>
      <c r="CB9" s="1104"/>
      <c r="CC9" s="1104"/>
      <c r="CD9" s="1104"/>
      <c r="CE9" s="1104"/>
      <c r="CF9" s="1104"/>
      <c r="CG9" s="1105"/>
      <c r="CH9" s="1078">
        <v>
-2</v>
      </c>
      <c r="CI9" s="1079"/>
      <c r="CJ9" s="1079"/>
      <c r="CK9" s="1079"/>
      <c r="CL9" s="1080"/>
      <c r="CM9" s="1078">
        <v>
879</v>
      </c>
      <c r="CN9" s="1079"/>
      <c r="CO9" s="1079"/>
      <c r="CP9" s="1079"/>
      <c r="CQ9" s="1080"/>
      <c r="CR9" s="1078">
        <v>
800</v>
      </c>
      <c r="CS9" s="1079"/>
      <c r="CT9" s="1079"/>
      <c r="CU9" s="1079"/>
      <c r="CV9" s="1080"/>
      <c r="CW9" s="1078">
        <v>
6</v>
      </c>
      <c r="CX9" s="1079"/>
      <c r="CY9" s="1079"/>
      <c r="CZ9" s="1079"/>
      <c r="DA9" s="1080"/>
      <c r="DB9" s="1078" t="s">
        <v>
582</v>
      </c>
      <c r="DC9" s="1079"/>
      <c r="DD9" s="1079"/>
      <c r="DE9" s="1079"/>
      <c r="DF9" s="1080"/>
      <c r="DG9" s="1078" t="s">
        <v>
582</v>
      </c>
      <c r="DH9" s="1079"/>
      <c r="DI9" s="1079"/>
      <c r="DJ9" s="1079"/>
      <c r="DK9" s="1080"/>
      <c r="DL9" s="1078" t="s">
        <v>
582</v>
      </c>
      <c r="DM9" s="1079"/>
      <c r="DN9" s="1079"/>
      <c r="DO9" s="1079"/>
      <c r="DP9" s="1080"/>
      <c r="DQ9" s="1078" t="s">
        <v>
582</v>
      </c>
      <c r="DR9" s="1079"/>
      <c r="DS9" s="1079"/>
      <c r="DT9" s="1079"/>
      <c r="DU9" s="1080"/>
      <c r="DV9" s="1081"/>
      <c r="DW9" s="1082"/>
      <c r="DX9" s="1082"/>
      <c r="DY9" s="1082"/>
      <c r="DZ9" s="1083"/>
      <c r="EA9" s="254"/>
    </row>
    <row r="10" spans="1:131" s="255" customFormat="1" ht="26.25" customHeight="1" x14ac:dyDescent="0.2">
      <c r="A10" s="261">
        <v>
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
4</v>
      </c>
      <c r="BR10" s="263"/>
      <c r="BS10" s="1103" t="s">
        <v>
574</v>
      </c>
      <c r="BT10" s="1104"/>
      <c r="BU10" s="1104"/>
      <c r="BV10" s="1104"/>
      <c r="BW10" s="1104"/>
      <c r="BX10" s="1104"/>
      <c r="BY10" s="1104"/>
      <c r="BZ10" s="1104"/>
      <c r="CA10" s="1104"/>
      <c r="CB10" s="1104"/>
      <c r="CC10" s="1104"/>
      <c r="CD10" s="1104"/>
      <c r="CE10" s="1104"/>
      <c r="CF10" s="1104"/>
      <c r="CG10" s="1105"/>
      <c r="CH10" s="1078">
        <v>
5</v>
      </c>
      <c r="CI10" s="1079"/>
      <c r="CJ10" s="1079"/>
      <c r="CK10" s="1079"/>
      <c r="CL10" s="1080"/>
      <c r="CM10" s="1078">
        <v>
688</v>
      </c>
      <c r="CN10" s="1079"/>
      <c r="CO10" s="1079"/>
      <c r="CP10" s="1079"/>
      <c r="CQ10" s="1080"/>
      <c r="CR10" s="1078">
        <v>
400</v>
      </c>
      <c r="CS10" s="1079"/>
      <c r="CT10" s="1079"/>
      <c r="CU10" s="1079"/>
      <c r="CV10" s="1080"/>
      <c r="CW10" s="1078">
        <v>
151</v>
      </c>
      <c r="CX10" s="1079"/>
      <c r="CY10" s="1079"/>
      <c r="CZ10" s="1079"/>
      <c r="DA10" s="1080"/>
      <c r="DB10" s="1078" t="s">
        <v>
582</v>
      </c>
      <c r="DC10" s="1079"/>
      <c r="DD10" s="1079"/>
      <c r="DE10" s="1079"/>
      <c r="DF10" s="1080"/>
      <c r="DG10" s="1078" t="s">
        <v>
582</v>
      </c>
      <c r="DH10" s="1079"/>
      <c r="DI10" s="1079"/>
      <c r="DJ10" s="1079"/>
      <c r="DK10" s="1080"/>
      <c r="DL10" s="1078" t="s">
        <v>
582</v>
      </c>
      <c r="DM10" s="1079"/>
      <c r="DN10" s="1079"/>
      <c r="DO10" s="1079"/>
      <c r="DP10" s="1080"/>
      <c r="DQ10" s="1078" t="s">
        <v>
582</v>
      </c>
      <c r="DR10" s="1079"/>
      <c r="DS10" s="1079"/>
      <c r="DT10" s="1079"/>
      <c r="DU10" s="1080"/>
      <c r="DV10" s="1177"/>
      <c r="DW10" s="1082"/>
      <c r="DX10" s="1082"/>
      <c r="DY10" s="1082"/>
      <c r="DZ10" s="1083"/>
      <c r="EA10" s="254"/>
    </row>
    <row r="11" spans="1:131" s="255" customFormat="1" ht="26.25" customHeight="1" x14ac:dyDescent="0.2">
      <c r="A11" s="261">
        <v>
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
5</v>
      </c>
      <c r="BR11" s="263"/>
      <c r="BS11" s="1103" t="s">
        <v>
575</v>
      </c>
      <c r="BT11" s="1104"/>
      <c r="BU11" s="1104"/>
      <c r="BV11" s="1104"/>
      <c r="BW11" s="1104"/>
      <c r="BX11" s="1104"/>
      <c r="BY11" s="1104"/>
      <c r="BZ11" s="1104"/>
      <c r="CA11" s="1104"/>
      <c r="CB11" s="1104"/>
      <c r="CC11" s="1104"/>
      <c r="CD11" s="1104"/>
      <c r="CE11" s="1104"/>
      <c r="CF11" s="1104"/>
      <c r="CG11" s="1105"/>
      <c r="CH11" s="1078">
        <v>
8</v>
      </c>
      <c r="CI11" s="1079"/>
      <c r="CJ11" s="1079"/>
      <c r="CK11" s="1079"/>
      <c r="CL11" s="1080"/>
      <c r="CM11" s="1078">
        <v>
547</v>
      </c>
      <c r="CN11" s="1079"/>
      <c r="CO11" s="1079"/>
      <c r="CP11" s="1079"/>
      <c r="CQ11" s="1080"/>
      <c r="CR11" s="1078">
        <v>
500</v>
      </c>
      <c r="CS11" s="1079"/>
      <c r="CT11" s="1079"/>
      <c r="CU11" s="1079"/>
      <c r="CV11" s="1080"/>
      <c r="CW11" s="1078" t="s">
        <v>
582</v>
      </c>
      <c r="CX11" s="1079"/>
      <c r="CY11" s="1079"/>
      <c r="CZ11" s="1079"/>
      <c r="DA11" s="1080"/>
      <c r="DB11" s="1078" t="s">
        <v>
582</v>
      </c>
      <c r="DC11" s="1079"/>
      <c r="DD11" s="1079"/>
      <c r="DE11" s="1079"/>
      <c r="DF11" s="1080"/>
      <c r="DG11" s="1078" t="s">
        <v>
582</v>
      </c>
      <c r="DH11" s="1079"/>
      <c r="DI11" s="1079"/>
      <c r="DJ11" s="1079"/>
      <c r="DK11" s="1080"/>
      <c r="DL11" s="1078" t="s">
        <v>
582</v>
      </c>
      <c r="DM11" s="1079"/>
      <c r="DN11" s="1079"/>
      <c r="DO11" s="1079"/>
      <c r="DP11" s="1080"/>
      <c r="DQ11" s="1078" t="s">
        <v>
582</v>
      </c>
      <c r="DR11" s="1079"/>
      <c r="DS11" s="1079"/>
      <c r="DT11" s="1079"/>
      <c r="DU11" s="1080"/>
      <c r="DV11" s="1081"/>
      <c r="DW11" s="1082"/>
      <c r="DX11" s="1082"/>
      <c r="DY11" s="1082"/>
      <c r="DZ11" s="1083"/>
      <c r="EA11" s="254"/>
    </row>
    <row r="12" spans="1:131" s="255" customFormat="1" ht="26.25" customHeight="1" x14ac:dyDescent="0.2">
      <c r="A12" s="261">
        <v>
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
6</v>
      </c>
      <c r="BR12" s="263"/>
      <c r="BS12" s="1103" t="s">
        <v>
576</v>
      </c>
      <c r="BT12" s="1104"/>
      <c r="BU12" s="1104"/>
      <c r="BV12" s="1104"/>
      <c r="BW12" s="1104"/>
      <c r="BX12" s="1104"/>
      <c r="BY12" s="1104"/>
      <c r="BZ12" s="1104"/>
      <c r="CA12" s="1104"/>
      <c r="CB12" s="1104"/>
      <c r="CC12" s="1104"/>
      <c r="CD12" s="1104"/>
      <c r="CE12" s="1104"/>
      <c r="CF12" s="1104"/>
      <c r="CG12" s="1105"/>
      <c r="CH12" s="1078">
        <v>
-4</v>
      </c>
      <c r="CI12" s="1079"/>
      <c r="CJ12" s="1079"/>
      <c r="CK12" s="1079"/>
      <c r="CL12" s="1080"/>
      <c r="CM12" s="1078">
        <v>
6</v>
      </c>
      <c r="CN12" s="1079"/>
      <c r="CO12" s="1079"/>
      <c r="CP12" s="1079"/>
      <c r="CQ12" s="1080"/>
      <c r="CR12" s="1078">
        <v>
2</v>
      </c>
      <c r="CS12" s="1079"/>
      <c r="CT12" s="1079"/>
      <c r="CU12" s="1079"/>
      <c r="CV12" s="1080"/>
      <c r="CW12" s="1078" t="s">
        <v>
582</v>
      </c>
      <c r="CX12" s="1079"/>
      <c r="CY12" s="1079"/>
      <c r="CZ12" s="1079"/>
      <c r="DA12" s="1080"/>
      <c r="DB12" s="1078" t="s">
        <v>
582</v>
      </c>
      <c r="DC12" s="1079"/>
      <c r="DD12" s="1079"/>
      <c r="DE12" s="1079"/>
      <c r="DF12" s="1080"/>
      <c r="DG12" s="1078" t="s">
        <v>
582</v>
      </c>
      <c r="DH12" s="1079"/>
      <c r="DI12" s="1079"/>
      <c r="DJ12" s="1079"/>
      <c r="DK12" s="1080"/>
      <c r="DL12" s="1078" t="s">
        <v>
582</v>
      </c>
      <c r="DM12" s="1079"/>
      <c r="DN12" s="1079"/>
      <c r="DO12" s="1079"/>
      <c r="DP12" s="1080"/>
      <c r="DQ12" s="1078" t="s">
        <v>
582</v>
      </c>
      <c r="DR12" s="1079"/>
      <c r="DS12" s="1079"/>
      <c r="DT12" s="1079"/>
      <c r="DU12" s="1080"/>
      <c r="DV12" s="1081"/>
      <c r="DW12" s="1082"/>
      <c r="DX12" s="1082"/>
      <c r="DY12" s="1082"/>
      <c r="DZ12" s="1083"/>
      <c r="EA12" s="254"/>
    </row>
    <row r="13" spans="1:131" s="255" customFormat="1" ht="26.25" customHeight="1" x14ac:dyDescent="0.2">
      <c r="A13" s="261">
        <v>
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
7</v>
      </c>
      <c r="BR13" s="263" t="s">
        <v>
581</v>
      </c>
      <c r="BS13" s="1103" t="s">
        <v>
577</v>
      </c>
      <c r="BT13" s="1104"/>
      <c r="BU13" s="1104"/>
      <c r="BV13" s="1104"/>
      <c r="BW13" s="1104"/>
      <c r="BX13" s="1104"/>
      <c r="BY13" s="1104"/>
      <c r="BZ13" s="1104"/>
      <c r="CA13" s="1104"/>
      <c r="CB13" s="1104"/>
      <c r="CC13" s="1104"/>
      <c r="CD13" s="1104"/>
      <c r="CE13" s="1104"/>
      <c r="CF13" s="1104"/>
      <c r="CG13" s="1105"/>
      <c r="CH13" s="1078">
        <v>
-92</v>
      </c>
      <c r="CI13" s="1079"/>
      <c r="CJ13" s="1079"/>
      <c r="CK13" s="1079"/>
      <c r="CL13" s="1080"/>
      <c r="CM13" s="1078">
        <v>
796</v>
      </c>
      <c r="CN13" s="1079"/>
      <c r="CO13" s="1079"/>
      <c r="CP13" s="1079"/>
      <c r="CQ13" s="1080"/>
      <c r="CR13" s="1078">
        <v>
5</v>
      </c>
      <c r="CS13" s="1079"/>
      <c r="CT13" s="1079"/>
      <c r="CU13" s="1079"/>
      <c r="CV13" s="1080"/>
      <c r="CW13" s="1078">
        <v>
49</v>
      </c>
      <c r="CX13" s="1079"/>
      <c r="CY13" s="1079"/>
      <c r="CZ13" s="1079"/>
      <c r="DA13" s="1080"/>
      <c r="DB13" s="1078" t="s">
        <v>
582</v>
      </c>
      <c r="DC13" s="1079"/>
      <c r="DD13" s="1079"/>
      <c r="DE13" s="1079"/>
      <c r="DF13" s="1080"/>
      <c r="DG13" s="1078">
        <v>
5776</v>
      </c>
      <c r="DH13" s="1079"/>
      <c r="DI13" s="1079"/>
      <c r="DJ13" s="1079"/>
      <c r="DK13" s="1080"/>
      <c r="DL13" s="1078" t="s">
        <v>
582</v>
      </c>
      <c r="DM13" s="1079"/>
      <c r="DN13" s="1079"/>
      <c r="DO13" s="1079"/>
      <c r="DP13" s="1080"/>
      <c r="DQ13" s="1078" t="s">
        <v>
582</v>
      </c>
      <c r="DR13" s="1079"/>
      <c r="DS13" s="1079"/>
      <c r="DT13" s="1079"/>
      <c r="DU13" s="1080"/>
      <c r="DV13" s="1081"/>
      <c r="DW13" s="1082"/>
      <c r="DX13" s="1082"/>
      <c r="DY13" s="1082"/>
      <c r="DZ13" s="1083"/>
      <c r="EA13" s="254"/>
    </row>
    <row r="14" spans="1:131" s="255" customFormat="1" ht="26.25" customHeight="1" x14ac:dyDescent="0.2">
      <c r="A14" s="261">
        <v>
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
8</v>
      </c>
      <c r="BR14" s="263"/>
      <c r="BS14" s="1103" t="s">
        <v>
578</v>
      </c>
      <c r="BT14" s="1104"/>
      <c r="BU14" s="1104"/>
      <c r="BV14" s="1104"/>
      <c r="BW14" s="1104"/>
      <c r="BX14" s="1104"/>
      <c r="BY14" s="1104"/>
      <c r="BZ14" s="1104"/>
      <c r="CA14" s="1104"/>
      <c r="CB14" s="1104"/>
      <c r="CC14" s="1104"/>
      <c r="CD14" s="1104"/>
      <c r="CE14" s="1104"/>
      <c r="CF14" s="1104"/>
      <c r="CG14" s="1105"/>
      <c r="CH14" s="1078">
        <v>
-1</v>
      </c>
      <c r="CI14" s="1079"/>
      <c r="CJ14" s="1079"/>
      <c r="CK14" s="1079"/>
      <c r="CL14" s="1080"/>
      <c r="CM14" s="1078">
        <v>
8</v>
      </c>
      <c r="CN14" s="1079"/>
      <c r="CO14" s="1079"/>
      <c r="CP14" s="1079"/>
      <c r="CQ14" s="1080"/>
      <c r="CR14" s="1078">
        <v>
3</v>
      </c>
      <c r="CS14" s="1079"/>
      <c r="CT14" s="1079"/>
      <c r="CU14" s="1079"/>
      <c r="CV14" s="1080"/>
      <c r="CW14" s="1078">
        <v>
62</v>
      </c>
      <c r="CX14" s="1079"/>
      <c r="CY14" s="1079"/>
      <c r="CZ14" s="1079"/>
      <c r="DA14" s="1080"/>
      <c r="DB14" s="1078" t="s">
        <v>
582</v>
      </c>
      <c r="DC14" s="1079"/>
      <c r="DD14" s="1079"/>
      <c r="DE14" s="1079"/>
      <c r="DF14" s="1080"/>
      <c r="DG14" s="1078" t="s">
        <v>
582</v>
      </c>
      <c r="DH14" s="1079"/>
      <c r="DI14" s="1079"/>
      <c r="DJ14" s="1079"/>
      <c r="DK14" s="1080"/>
      <c r="DL14" s="1078" t="s">
        <v>
582</v>
      </c>
      <c r="DM14" s="1079"/>
      <c r="DN14" s="1079"/>
      <c r="DO14" s="1079"/>
      <c r="DP14" s="1080"/>
      <c r="DQ14" s="1078" t="s">
        <v>
582</v>
      </c>
      <c r="DR14" s="1079"/>
      <c r="DS14" s="1079"/>
      <c r="DT14" s="1079"/>
      <c r="DU14" s="1080"/>
      <c r="DV14" s="1081"/>
      <c r="DW14" s="1082"/>
      <c r="DX14" s="1082"/>
      <c r="DY14" s="1082"/>
      <c r="DZ14" s="1083"/>
      <c r="EA14" s="254"/>
    </row>
    <row r="15" spans="1:131" s="255" customFormat="1" ht="26.25" customHeight="1" x14ac:dyDescent="0.2">
      <c r="A15" s="261">
        <v>
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
9</v>
      </c>
      <c r="BR15" s="263"/>
      <c r="BS15" s="1103" t="s">
        <v>
579</v>
      </c>
      <c r="BT15" s="1104"/>
      <c r="BU15" s="1104"/>
      <c r="BV15" s="1104"/>
      <c r="BW15" s="1104"/>
      <c r="BX15" s="1104"/>
      <c r="BY15" s="1104"/>
      <c r="BZ15" s="1104"/>
      <c r="CA15" s="1104"/>
      <c r="CB15" s="1104"/>
      <c r="CC15" s="1104"/>
      <c r="CD15" s="1104"/>
      <c r="CE15" s="1104"/>
      <c r="CF15" s="1104"/>
      <c r="CG15" s="1105"/>
      <c r="CH15" s="1078">
        <v>
53</v>
      </c>
      <c r="CI15" s="1079"/>
      <c r="CJ15" s="1079"/>
      <c r="CK15" s="1079"/>
      <c r="CL15" s="1080"/>
      <c r="CM15" s="1078">
        <v>
1341</v>
      </c>
      <c r="CN15" s="1079"/>
      <c r="CO15" s="1079"/>
      <c r="CP15" s="1079"/>
      <c r="CQ15" s="1080"/>
      <c r="CR15" s="1078">
        <v>
3</v>
      </c>
      <c r="CS15" s="1079"/>
      <c r="CT15" s="1079"/>
      <c r="CU15" s="1079"/>
      <c r="CV15" s="1080"/>
      <c r="CW15" s="1078">
        <v>
703</v>
      </c>
      <c r="CX15" s="1079"/>
      <c r="CY15" s="1079"/>
      <c r="CZ15" s="1079"/>
      <c r="DA15" s="1080"/>
      <c r="DB15" s="1078" t="s">
        <v>
582</v>
      </c>
      <c r="DC15" s="1079"/>
      <c r="DD15" s="1079"/>
      <c r="DE15" s="1079"/>
      <c r="DF15" s="1080"/>
      <c r="DG15" s="1078" t="s">
        <v>
582</v>
      </c>
      <c r="DH15" s="1079"/>
      <c r="DI15" s="1079"/>
      <c r="DJ15" s="1079"/>
      <c r="DK15" s="1080"/>
      <c r="DL15" s="1078" t="s">
        <v>
582</v>
      </c>
      <c r="DM15" s="1079"/>
      <c r="DN15" s="1079"/>
      <c r="DO15" s="1079"/>
      <c r="DP15" s="1080"/>
      <c r="DQ15" s="1078" t="s">
        <v>
582</v>
      </c>
      <c r="DR15" s="1079"/>
      <c r="DS15" s="1079"/>
      <c r="DT15" s="1079"/>
      <c r="DU15" s="1080"/>
      <c r="DV15" s="1081"/>
      <c r="DW15" s="1082"/>
      <c r="DX15" s="1082"/>
      <c r="DY15" s="1082"/>
      <c r="DZ15" s="1083"/>
      <c r="EA15" s="254"/>
    </row>
    <row r="16" spans="1:131" s="255" customFormat="1" ht="26.25" customHeight="1" x14ac:dyDescent="0.2">
      <c r="A16" s="261">
        <v>
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
10</v>
      </c>
      <c r="BR16" s="263"/>
      <c r="BS16" s="1103" t="s">
        <v>
580</v>
      </c>
      <c r="BT16" s="1104"/>
      <c r="BU16" s="1104"/>
      <c r="BV16" s="1104"/>
      <c r="BW16" s="1104"/>
      <c r="BX16" s="1104"/>
      <c r="BY16" s="1104"/>
      <c r="BZ16" s="1104"/>
      <c r="CA16" s="1104"/>
      <c r="CB16" s="1104"/>
      <c r="CC16" s="1104"/>
      <c r="CD16" s="1104"/>
      <c r="CE16" s="1104"/>
      <c r="CF16" s="1104"/>
      <c r="CG16" s="1105"/>
      <c r="CH16" s="1078">
        <v>
0</v>
      </c>
      <c r="CI16" s="1079"/>
      <c r="CJ16" s="1079"/>
      <c r="CK16" s="1079"/>
      <c r="CL16" s="1080"/>
      <c r="CM16" s="1078">
        <v>
3</v>
      </c>
      <c r="CN16" s="1079"/>
      <c r="CO16" s="1079"/>
      <c r="CP16" s="1079"/>
      <c r="CQ16" s="1080"/>
      <c r="CR16" s="1078">
        <v>
3</v>
      </c>
      <c r="CS16" s="1079"/>
      <c r="CT16" s="1079"/>
      <c r="CU16" s="1079"/>
      <c r="CV16" s="1080"/>
      <c r="CW16" s="1078" t="s">
        <v>
582</v>
      </c>
      <c r="CX16" s="1079"/>
      <c r="CY16" s="1079"/>
      <c r="CZ16" s="1079"/>
      <c r="DA16" s="1080"/>
      <c r="DB16" s="1078" t="s">
        <v>
582</v>
      </c>
      <c r="DC16" s="1079"/>
      <c r="DD16" s="1079"/>
      <c r="DE16" s="1079"/>
      <c r="DF16" s="1080"/>
      <c r="DG16" s="1078" t="s">
        <v>
582</v>
      </c>
      <c r="DH16" s="1079"/>
      <c r="DI16" s="1079"/>
      <c r="DJ16" s="1079"/>
      <c r="DK16" s="1080"/>
      <c r="DL16" s="1078" t="s">
        <v>
582</v>
      </c>
      <c r="DM16" s="1079"/>
      <c r="DN16" s="1079"/>
      <c r="DO16" s="1079"/>
      <c r="DP16" s="1080"/>
      <c r="DQ16" s="1078" t="s">
        <v>
582</v>
      </c>
      <c r="DR16" s="1079"/>
      <c r="DS16" s="1079"/>
      <c r="DT16" s="1079"/>
      <c r="DU16" s="1080"/>
      <c r="DV16" s="1081"/>
      <c r="DW16" s="1082"/>
      <c r="DX16" s="1082"/>
      <c r="DY16" s="1082"/>
      <c r="DZ16" s="1083"/>
      <c r="EA16" s="254"/>
    </row>
    <row r="17" spans="1:131" s="255" customFormat="1" ht="26.25" customHeight="1" x14ac:dyDescent="0.2">
      <c r="A17" s="261">
        <v>
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
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
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
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
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
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
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
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
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
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
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
387</v>
      </c>
      <c r="BA22" s="1124"/>
      <c r="BB22" s="1124"/>
      <c r="BC22" s="1124"/>
      <c r="BD22" s="1125"/>
      <c r="BE22" s="253"/>
      <c r="BF22" s="253"/>
      <c r="BG22" s="253"/>
      <c r="BH22" s="253"/>
      <c r="BI22" s="253"/>
      <c r="BJ22" s="253"/>
      <c r="BK22" s="253"/>
      <c r="BL22" s="253"/>
      <c r="BM22" s="253"/>
      <c r="BN22" s="253"/>
      <c r="BO22" s="253"/>
      <c r="BP22" s="253"/>
      <c r="BQ22" s="262">
        <v>
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
388</v>
      </c>
      <c r="B23" s="1033" t="s">
        <v>
389</v>
      </c>
      <c r="C23" s="1034"/>
      <c r="D23" s="1034"/>
      <c r="E23" s="1034"/>
      <c r="F23" s="1034"/>
      <c r="G23" s="1034"/>
      <c r="H23" s="1034"/>
      <c r="I23" s="1034"/>
      <c r="J23" s="1034"/>
      <c r="K23" s="1034"/>
      <c r="L23" s="1034"/>
      <c r="M23" s="1034"/>
      <c r="N23" s="1034"/>
      <c r="O23" s="1034"/>
      <c r="P23" s="1035"/>
      <c r="Q23" s="1157">
        <v>
66517</v>
      </c>
      <c r="R23" s="1158"/>
      <c r="S23" s="1158"/>
      <c r="T23" s="1158"/>
      <c r="U23" s="1158"/>
      <c r="V23" s="1158">
        <v>
63694</v>
      </c>
      <c r="W23" s="1158"/>
      <c r="X23" s="1158"/>
      <c r="Y23" s="1158"/>
      <c r="Z23" s="1158"/>
      <c r="AA23" s="1158">
        <v>
2823</v>
      </c>
      <c r="AB23" s="1158"/>
      <c r="AC23" s="1158"/>
      <c r="AD23" s="1158"/>
      <c r="AE23" s="1159"/>
      <c r="AF23" s="1160">
        <v>
2767</v>
      </c>
      <c r="AG23" s="1158"/>
      <c r="AH23" s="1158"/>
      <c r="AI23" s="1158"/>
      <c r="AJ23" s="1161"/>
      <c r="AK23" s="1162"/>
      <c r="AL23" s="1163"/>
      <c r="AM23" s="1163"/>
      <c r="AN23" s="1163"/>
      <c r="AO23" s="1163"/>
      <c r="AP23" s="1158">
        <v>
14285</v>
      </c>
      <c r="AQ23" s="1158"/>
      <c r="AR23" s="1158"/>
      <c r="AS23" s="1158"/>
      <c r="AT23" s="1158"/>
      <c r="AU23" s="1164"/>
      <c r="AV23" s="1164"/>
      <c r="AW23" s="1164"/>
      <c r="AX23" s="1164"/>
      <c r="AY23" s="1165"/>
      <c r="AZ23" s="1154" t="s">
        <v>
129</v>
      </c>
      <c r="BA23" s="1155"/>
      <c r="BB23" s="1155"/>
      <c r="BC23" s="1155"/>
      <c r="BD23" s="1156"/>
      <c r="BE23" s="253"/>
      <c r="BF23" s="253"/>
      <c r="BG23" s="253"/>
      <c r="BH23" s="253"/>
      <c r="BI23" s="253"/>
      <c r="BJ23" s="253"/>
      <c r="BK23" s="253"/>
      <c r="BL23" s="253"/>
      <c r="BM23" s="253"/>
      <c r="BN23" s="253"/>
      <c r="BO23" s="253"/>
      <c r="BP23" s="253"/>
      <c r="BQ23" s="262">
        <v>
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
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
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
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
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
369</v>
      </c>
      <c r="B26" s="1085"/>
      <c r="C26" s="1085"/>
      <c r="D26" s="1085"/>
      <c r="E26" s="1085"/>
      <c r="F26" s="1085"/>
      <c r="G26" s="1085"/>
      <c r="H26" s="1085"/>
      <c r="I26" s="1085"/>
      <c r="J26" s="1085"/>
      <c r="K26" s="1085"/>
      <c r="L26" s="1085"/>
      <c r="M26" s="1085"/>
      <c r="N26" s="1085"/>
      <c r="O26" s="1085"/>
      <c r="P26" s="1086"/>
      <c r="Q26" s="1090" t="s">
        <v>
392</v>
      </c>
      <c r="R26" s="1091"/>
      <c r="S26" s="1091"/>
      <c r="T26" s="1091"/>
      <c r="U26" s="1092"/>
      <c r="V26" s="1090" t="s">
        <v>
393</v>
      </c>
      <c r="W26" s="1091"/>
      <c r="X26" s="1091"/>
      <c r="Y26" s="1091"/>
      <c r="Z26" s="1092"/>
      <c r="AA26" s="1090" t="s">
        <v>
394</v>
      </c>
      <c r="AB26" s="1091"/>
      <c r="AC26" s="1091"/>
      <c r="AD26" s="1091"/>
      <c r="AE26" s="1091"/>
      <c r="AF26" s="1148" t="s">
        <v>
395</v>
      </c>
      <c r="AG26" s="1097"/>
      <c r="AH26" s="1097"/>
      <c r="AI26" s="1097"/>
      <c r="AJ26" s="1149"/>
      <c r="AK26" s="1091" t="s">
        <v>
396</v>
      </c>
      <c r="AL26" s="1091"/>
      <c r="AM26" s="1091"/>
      <c r="AN26" s="1091"/>
      <c r="AO26" s="1092"/>
      <c r="AP26" s="1090" t="s">
        <v>
397</v>
      </c>
      <c r="AQ26" s="1091"/>
      <c r="AR26" s="1091"/>
      <c r="AS26" s="1091"/>
      <c r="AT26" s="1092"/>
      <c r="AU26" s="1090" t="s">
        <v>
398</v>
      </c>
      <c r="AV26" s="1091"/>
      <c r="AW26" s="1091"/>
      <c r="AX26" s="1091"/>
      <c r="AY26" s="1092"/>
      <c r="AZ26" s="1090" t="s">
        <v>
399</v>
      </c>
      <c r="BA26" s="1091"/>
      <c r="BB26" s="1091"/>
      <c r="BC26" s="1091"/>
      <c r="BD26" s="1092"/>
      <c r="BE26" s="1090" t="s">
        <v>
376</v>
      </c>
      <c r="BF26" s="1091"/>
      <c r="BG26" s="1091"/>
      <c r="BH26" s="1091"/>
      <c r="BI26" s="1106"/>
      <c r="BJ26" s="252"/>
      <c r="BK26" s="252"/>
      <c r="BL26" s="252"/>
      <c r="BM26" s="252"/>
      <c r="BN26" s="252"/>
      <c r="BO26" s="265"/>
      <c r="BP26" s="265"/>
      <c r="BQ26" s="262">
        <v>
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
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
1</v>
      </c>
      <c r="B28" s="1139" t="s">
        <v>
400</v>
      </c>
      <c r="C28" s="1140"/>
      <c r="D28" s="1140"/>
      <c r="E28" s="1140"/>
      <c r="F28" s="1140"/>
      <c r="G28" s="1140"/>
      <c r="H28" s="1140"/>
      <c r="I28" s="1140"/>
      <c r="J28" s="1140"/>
      <c r="K28" s="1140"/>
      <c r="L28" s="1140"/>
      <c r="M28" s="1140"/>
      <c r="N28" s="1140"/>
      <c r="O28" s="1140"/>
      <c r="P28" s="1141"/>
      <c r="Q28" s="1142">
        <v>
13188</v>
      </c>
      <c r="R28" s="1143"/>
      <c r="S28" s="1143"/>
      <c r="T28" s="1143"/>
      <c r="U28" s="1143"/>
      <c r="V28" s="1143">
        <v>
13074</v>
      </c>
      <c r="W28" s="1143"/>
      <c r="X28" s="1143"/>
      <c r="Y28" s="1143"/>
      <c r="Z28" s="1143"/>
      <c r="AA28" s="1143">
        <v>
114</v>
      </c>
      <c r="AB28" s="1143"/>
      <c r="AC28" s="1143"/>
      <c r="AD28" s="1143"/>
      <c r="AE28" s="1144"/>
      <c r="AF28" s="1145">
        <v>
114</v>
      </c>
      <c r="AG28" s="1143"/>
      <c r="AH28" s="1143"/>
      <c r="AI28" s="1143"/>
      <c r="AJ28" s="1146"/>
      <c r="AK28" s="1147">
        <v>
1798</v>
      </c>
      <c r="AL28" s="1135"/>
      <c r="AM28" s="1135"/>
      <c r="AN28" s="1135"/>
      <c r="AO28" s="1135"/>
      <c r="AP28" s="1135" t="s">
        <v>
583</v>
      </c>
      <c r="AQ28" s="1135"/>
      <c r="AR28" s="1135"/>
      <c r="AS28" s="1135"/>
      <c r="AT28" s="1135"/>
      <c r="AU28" s="1135" t="s">
        <v>
583</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
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
2</v>
      </c>
      <c r="B29" s="1126" t="s">
        <v>
401</v>
      </c>
      <c r="C29" s="1127"/>
      <c r="D29" s="1127"/>
      <c r="E29" s="1127"/>
      <c r="F29" s="1127"/>
      <c r="G29" s="1127"/>
      <c r="H29" s="1127"/>
      <c r="I29" s="1127"/>
      <c r="J29" s="1127"/>
      <c r="K29" s="1127"/>
      <c r="L29" s="1127"/>
      <c r="M29" s="1127"/>
      <c r="N29" s="1127"/>
      <c r="O29" s="1127"/>
      <c r="P29" s="1128"/>
      <c r="Q29" s="1132">
        <v>
11417</v>
      </c>
      <c r="R29" s="1133"/>
      <c r="S29" s="1133"/>
      <c r="T29" s="1133"/>
      <c r="U29" s="1133"/>
      <c r="V29" s="1133">
        <v>
11047</v>
      </c>
      <c r="W29" s="1133"/>
      <c r="X29" s="1133"/>
      <c r="Y29" s="1133"/>
      <c r="Z29" s="1133"/>
      <c r="AA29" s="1133">
        <v>
370</v>
      </c>
      <c r="AB29" s="1133"/>
      <c r="AC29" s="1133"/>
      <c r="AD29" s="1133"/>
      <c r="AE29" s="1134"/>
      <c r="AF29" s="1108">
        <v>
370</v>
      </c>
      <c r="AG29" s="1109"/>
      <c r="AH29" s="1109"/>
      <c r="AI29" s="1109"/>
      <c r="AJ29" s="1110"/>
      <c r="AK29" s="1069">
        <v>
1654</v>
      </c>
      <c r="AL29" s="1060"/>
      <c r="AM29" s="1060"/>
      <c r="AN29" s="1060"/>
      <c r="AO29" s="1060"/>
      <c r="AP29" s="1060" t="s">
        <v>
583</v>
      </c>
      <c r="AQ29" s="1060"/>
      <c r="AR29" s="1060"/>
      <c r="AS29" s="1060"/>
      <c r="AT29" s="1060"/>
      <c r="AU29" s="1060" t="s">
        <v>
583</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
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
3</v>
      </c>
      <c r="B30" s="1126" t="s">
        <v>
402</v>
      </c>
      <c r="C30" s="1127"/>
      <c r="D30" s="1127"/>
      <c r="E30" s="1127"/>
      <c r="F30" s="1127"/>
      <c r="G30" s="1127"/>
      <c r="H30" s="1127"/>
      <c r="I30" s="1127"/>
      <c r="J30" s="1127"/>
      <c r="K30" s="1127"/>
      <c r="L30" s="1127"/>
      <c r="M30" s="1127"/>
      <c r="N30" s="1127"/>
      <c r="O30" s="1127"/>
      <c r="P30" s="1128"/>
      <c r="Q30" s="1132">
        <v>
3688</v>
      </c>
      <c r="R30" s="1133"/>
      <c r="S30" s="1133"/>
      <c r="T30" s="1133"/>
      <c r="U30" s="1133"/>
      <c r="V30" s="1133">
        <v>
3677</v>
      </c>
      <c r="W30" s="1133"/>
      <c r="X30" s="1133"/>
      <c r="Y30" s="1133"/>
      <c r="Z30" s="1133"/>
      <c r="AA30" s="1133">
        <v>
11</v>
      </c>
      <c r="AB30" s="1133"/>
      <c r="AC30" s="1133"/>
      <c r="AD30" s="1133"/>
      <c r="AE30" s="1134"/>
      <c r="AF30" s="1108">
        <v>
11</v>
      </c>
      <c r="AG30" s="1109"/>
      <c r="AH30" s="1109"/>
      <c r="AI30" s="1109"/>
      <c r="AJ30" s="1110"/>
      <c r="AK30" s="1069">
        <v>
1372</v>
      </c>
      <c r="AL30" s="1060"/>
      <c r="AM30" s="1060"/>
      <c r="AN30" s="1060"/>
      <c r="AO30" s="1060"/>
      <c r="AP30" s="1060" t="s">
        <v>
583</v>
      </c>
      <c r="AQ30" s="1060"/>
      <c r="AR30" s="1060"/>
      <c r="AS30" s="1060"/>
      <c r="AT30" s="1060"/>
      <c r="AU30" s="1060" t="s">
        <v>
583</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
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
4</v>
      </c>
      <c r="B31" s="1126" t="s">
        <v>
403</v>
      </c>
      <c r="C31" s="1127"/>
      <c r="D31" s="1127"/>
      <c r="E31" s="1127"/>
      <c r="F31" s="1127"/>
      <c r="G31" s="1127"/>
      <c r="H31" s="1127"/>
      <c r="I31" s="1127"/>
      <c r="J31" s="1127"/>
      <c r="K31" s="1127"/>
      <c r="L31" s="1127"/>
      <c r="M31" s="1127"/>
      <c r="N31" s="1127"/>
      <c r="O31" s="1127"/>
      <c r="P31" s="1128"/>
      <c r="Q31" s="1132">
        <v>
3398</v>
      </c>
      <c r="R31" s="1133"/>
      <c r="S31" s="1133"/>
      <c r="T31" s="1133"/>
      <c r="U31" s="1133"/>
      <c r="V31" s="1133">
        <v>
3226</v>
      </c>
      <c r="W31" s="1133"/>
      <c r="X31" s="1133"/>
      <c r="Y31" s="1133"/>
      <c r="Z31" s="1133"/>
      <c r="AA31" s="1133">
        <v>
172</v>
      </c>
      <c r="AB31" s="1133"/>
      <c r="AC31" s="1133"/>
      <c r="AD31" s="1133"/>
      <c r="AE31" s="1134"/>
      <c r="AF31" s="1108">
        <v>
1665</v>
      </c>
      <c r="AG31" s="1109"/>
      <c r="AH31" s="1109"/>
      <c r="AI31" s="1109"/>
      <c r="AJ31" s="1110"/>
      <c r="AK31" s="1069">
        <v>
50</v>
      </c>
      <c r="AL31" s="1060"/>
      <c r="AM31" s="1060"/>
      <c r="AN31" s="1060"/>
      <c r="AO31" s="1060"/>
      <c r="AP31" s="1060">
        <v>
3076</v>
      </c>
      <c r="AQ31" s="1060"/>
      <c r="AR31" s="1060"/>
      <c r="AS31" s="1060"/>
      <c r="AT31" s="1060"/>
      <c r="AU31" s="1060">
        <v>
3</v>
      </c>
      <c r="AV31" s="1060"/>
      <c r="AW31" s="1060"/>
      <c r="AX31" s="1060"/>
      <c r="AY31" s="1060"/>
      <c r="AZ31" s="1131"/>
      <c r="BA31" s="1131"/>
      <c r="BB31" s="1131"/>
      <c r="BC31" s="1131"/>
      <c r="BD31" s="1131"/>
      <c r="BE31" s="1121" t="s">
        <v>
404</v>
      </c>
      <c r="BF31" s="1121"/>
      <c r="BG31" s="1121"/>
      <c r="BH31" s="1121"/>
      <c r="BI31" s="1122"/>
      <c r="BJ31" s="252"/>
      <c r="BK31" s="252"/>
      <c r="BL31" s="252"/>
      <c r="BM31" s="252"/>
      <c r="BN31" s="252"/>
      <c r="BO31" s="265"/>
      <c r="BP31" s="265"/>
      <c r="BQ31" s="262">
        <v>
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
5</v>
      </c>
      <c r="B32" s="1126" t="s">
        <v>
405</v>
      </c>
      <c r="C32" s="1127"/>
      <c r="D32" s="1127"/>
      <c r="E32" s="1127"/>
      <c r="F32" s="1127"/>
      <c r="G32" s="1127"/>
      <c r="H32" s="1127"/>
      <c r="I32" s="1127"/>
      <c r="J32" s="1127"/>
      <c r="K32" s="1127"/>
      <c r="L32" s="1127"/>
      <c r="M32" s="1127"/>
      <c r="N32" s="1127"/>
      <c r="O32" s="1127"/>
      <c r="P32" s="1128"/>
      <c r="Q32" s="1132">
        <v>
2667</v>
      </c>
      <c r="R32" s="1133"/>
      <c r="S32" s="1133"/>
      <c r="T32" s="1133"/>
      <c r="U32" s="1133"/>
      <c r="V32" s="1133">
        <v>
2614</v>
      </c>
      <c r="W32" s="1133"/>
      <c r="X32" s="1133"/>
      <c r="Y32" s="1133"/>
      <c r="Z32" s="1133"/>
      <c r="AA32" s="1133">
        <v>
53</v>
      </c>
      <c r="AB32" s="1133"/>
      <c r="AC32" s="1133"/>
      <c r="AD32" s="1133"/>
      <c r="AE32" s="1134"/>
      <c r="AF32" s="1108">
        <v>
53</v>
      </c>
      <c r="AG32" s="1109"/>
      <c r="AH32" s="1109"/>
      <c r="AI32" s="1109"/>
      <c r="AJ32" s="1110"/>
      <c r="AK32" s="1069">
        <v>
921</v>
      </c>
      <c r="AL32" s="1060"/>
      <c r="AM32" s="1060"/>
      <c r="AN32" s="1060"/>
      <c r="AO32" s="1060"/>
      <c r="AP32" s="1060">
        <v>
8299</v>
      </c>
      <c r="AQ32" s="1060"/>
      <c r="AR32" s="1060"/>
      <c r="AS32" s="1060"/>
      <c r="AT32" s="1060"/>
      <c r="AU32" s="1060">
        <v>
6158</v>
      </c>
      <c r="AV32" s="1060"/>
      <c r="AW32" s="1060"/>
      <c r="AX32" s="1060"/>
      <c r="AY32" s="1060"/>
      <c r="AZ32" s="1131"/>
      <c r="BA32" s="1131"/>
      <c r="BB32" s="1131"/>
      <c r="BC32" s="1131"/>
      <c r="BD32" s="1131"/>
      <c r="BE32" s="1121" t="s">
        <v>
406</v>
      </c>
      <c r="BF32" s="1121"/>
      <c r="BG32" s="1121"/>
      <c r="BH32" s="1121"/>
      <c r="BI32" s="1122"/>
      <c r="BJ32" s="252"/>
      <c r="BK32" s="252"/>
      <c r="BL32" s="252"/>
      <c r="BM32" s="252"/>
      <c r="BN32" s="252"/>
      <c r="BO32" s="265"/>
      <c r="BP32" s="265"/>
      <c r="BQ32" s="262">
        <v>
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
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
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
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
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
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
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
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
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
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
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
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
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
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
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
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
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
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
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
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
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
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
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
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
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
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
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
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
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
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
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
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
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
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
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
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
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
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
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
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
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
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
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
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
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
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
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
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
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
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
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
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
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
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
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
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
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
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
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
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
407</v>
      </c>
      <c r="BK62" s="1124"/>
      <c r="BL62" s="1124"/>
      <c r="BM62" s="1124"/>
      <c r="BN62" s="1125"/>
      <c r="BO62" s="265"/>
      <c r="BP62" s="265"/>
      <c r="BQ62" s="262">
        <v>
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
388</v>
      </c>
      <c r="B63" s="1033" t="s">
        <v>
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
2213</v>
      </c>
      <c r="AG63" s="1048"/>
      <c r="AH63" s="1048"/>
      <c r="AI63" s="1048"/>
      <c r="AJ63" s="1119"/>
      <c r="AK63" s="1120"/>
      <c r="AL63" s="1052"/>
      <c r="AM63" s="1052"/>
      <c r="AN63" s="1052"/>
      <c r="AO63" s="1052"/>
      <c r="AP63" s="1048">
        <v>
11375</v>
      </c>
      <c r="AQ63" s="1048"/>
      <c r="AR63" s="1048"/>
      <c r="AS63" s="1048"/>
      <c r="AT63" s="1048"/>
      <c r="AU63" s="1048">
        <v>
6161</v>
      </c>
      <c r="AV63" s="1048"/>
      <c r="AW63" s="1048"/>
      <c r="AX63" s="1048"/>
      <c r="AY63" s="1048"/>
      <c r="AZ63" s="1114"/>
      <c r="BA63" s="1114"/>
      <c r="BB63" s="1114"/>
      <c r="BC63" s="1114"/>
      <c r="BD63" s="1114"/>
      <c r="BE63" s="1049"/>
      <c r="BF63" s="1049"/>
      <c r="BG63" s="1049"/>
      <c r="BH63" s="1049"/>
      <c r="BI63" s="1050"/>
      <c r="BJ63" s="1115" t="s">
        <v>
129</v>
      </c>
      <c r="BK63" s="1040"/>
      <c r="BL63" s="1040"/>
      <c r="BM63" s="1040"/>
      <c r="BN63" s="1116"/>
      <c r="BO63" s="265"/>
      <c r="BP63" s="265"/>
      <c r="BQ63" s="262">
        <v>
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
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
410</v>
      </c>
      <c r="B66" s="1085"/>
      <c r="C66" s="1085"/>
      <c r="D66" s="1085"/>
      <c r="E66" s="1085"/>
      <c r="F66" s="1085"/>
      <c r="G66" s="1085"/>
      <c r="H66" s="1085"/>
      <c r="I66" s="1085"/>
      <c r="J66" s="1085"/>
      <c r="K66" s="1085"/>
      <c r="L66" s="1085"/>
      <c r="M66" s="1085"/>
      <c r="N66" s="1085"/>
      <c r="O66" s="1085"/>
      <c r="P66" s="1086"/>
      <c r="Q66" s="1090" t="s">
        <v>
411</v>
      </c>
      <c r="R66" s="1091"/>
      <c r="S66" s="1091"/>
      <c r="T66" s="1091"/>
      <c r="U66" s="1092"/>
      <c r="V66" s="1090" t="s">
        <v>
412</v>
      </c>
      <c r="W66" s="1091"/>
      <c r="X66" s="1091"/>
      <c r="Y66" s="1091"/>
      <c r="Z66" s="1092"/>
      <c r="AA66" s="1090" t="s">
        <v>
394</v>
      </c>
      <c r="AB66" s="1091"/>
      <c r="AC66" s="1091"/>
      <c r="AD66" s="1091"/>
      <c r="AE66" s="1092"/>
      <c r="AF66" s="1096" t="s">
        <v>
395</v>
      </c>
      <c r="AG66" s="1097"/>
      <c r="AH66" s="1097"/>
      <c r="AI66" s="1097"/>
      <c r="AJ66" s="1098"/>
      <c r="AK66" s="1090" t="s">
        <v>
413</v>
      </c>
      <c r="AL66" s="1085"/>
      <c r="AM66" s="1085"/>
      <c r="AN66" s="1085"/>
      <c r="AO66" s="1086"/>
      <c r="AP66" s="1090" t="s">
        <v>
397</v>
      </c>
      <c r="AQ66" s="1091"/>
      <c r="AR66" s="1091"/>
      <c r="AS66" s="1091"/>
      <c r="AT66" s="1092"/>
      <c r="AU66" s="1090" t="s">
        <v>
414</v>
      </c>
      <c r="AV66" s="1091"/>
      <c r="AW66" s="1091"/>
      <c r="AX66" s="1091"/>
      <c r="AY66" s="1092"/>
      <c r="AZ66" s="1090" t="s">
        <v>
376</v>
      </c>
      <c r="BA66" s="1091"/>
      <c r="BB66" s="1091"/>
      <c r="BC66" s="1091"/>
      <c r="BD66" s="1106"/>
      <c r="BE66" s="265"/>
      <c r="BF66" s="265"/>
      <c r="BG66" s="265"/>
      <c r="BH66" s="265"/>
      <c r="BI66" s="265"/>
      <c r="BJ66" s="265"/>
      <c r="BK66" s="265"/>
      <c r="BL66" s="265"/>
      <c r="BM66" s="265"/>
      <c r="BN66" s="265"/>
      <c r="BO66" s="265"/>
      <c r="BP66" s="265"/>
      <c r="BQ66" s="262">
        <v>
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
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
1</v>
      </c>
      <c r="B68" s="1074" t="s">
        <v>
584</v>
      </c>
      <c r="C68" s="1075"/>
      <c r="D68" s="1075"/>
      <c r="E68" s="1075"/>
      <c r="F68" s="1075"/>
      <c r="G68" s="1075"/>
      <c r="H68" s="1075"/>
      <c r="I68" s="1075"/>
      <c r="J68" s="1075"/>
      <c r="K68" s="1075"/>
      <c r="L68" s="1075"/>
      <c r="M68" s="1075"/>
      <c r="N68" s="1075"/>
      <c r="O68" s="1075"/>
      <c r="P68" s="1076"/>
      <c r="Q68" s="1077">
        <v>
10980</v>
      </c>
      <c r="R68" s="1071"/>
      <c r="S68" s="1071"/>
      <c r="T68" s="1071"/>
      <c r="U68" s="1071"/>
      <c r="V68" s="1071">
        <v>
10267</v>
      </c>
      <c r="W68" s="1071"/>
      <c r="X68" s="1071"/>
      <c r="Y68" s="1071"/>
      <c r="Z68" s="1071"/>
      <c r="AA68" s="1071">
        <v>
713</v>
      </c>
      <c r="AB68" s="1071"/>
      <c r="AC68" s="1071"/>
      <c r="AD68" s="1071"/>
      <c r="AE68" s="1071"/>
      <c r="AF68" s="1071">
        <v>
713</v>
      </c>
      <c r="AG68" s="1071"/>
      <c r="AH68" s="1071"/>
      <c r="AI68" s="1071"/>
      <c r="AJ68" s="1071"/>
      <c r="AK68" s="1071" t="s">
        <v>
583</v>
      </c>
      <c r="AL68" s="1071"/>
      <c r="AM68" s="1071"/>
      <c r="AN68" s="1071"/>
      <c r="AO68" s="1071"/>
      <c r="AP68" s="1071">
        <v>
2124</v>
      </c>
      <c r="AQ68" s="1071"/>
      <c r="AR68" s="1071"/>
      <c r="AS68" s="1071"/>
      <c r="AT68" s="1071"/>
      <c r="AU68" s="1071">
        <v>
83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
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
2</v>
      </c>
      <c r="B69" s="1063" t="s">
        <v>
585</v>
      </c>
      <c r="C69" s="1064"/>
      <c r="D69" s="1064"/>
      <c r="E69" s="1064"/>
      <c r="F69" s="1064"/>
      <c r="G69" s="1064"/>
      <c r="H69" s="1064"/>
      <c r="I69" s="1064"/>
      <c r="J69" s="1064"/>
      <c r="K69" s="1064"/>
      <c r="L69" s="1064"/>
      <c r="M69" s="1064"/>
      <c r="N69" s="1064"/>
      <c r="O69" s="1064"/>
      <c r="P69" s="1065"/>
      <c r="Q69" s="1066">
        <v>
119</v>
      </c>
      <c r="R69" s="1060"/>
      <c r="S69" s="1060"/>
      <c r="T69" s="1060"/>
      <c r="U69" s="1060"/>
      <c r="V69" s="1060">
        <v>
107</v>
      </c>
      <c r="W69" s="1060"/>
      <c r="X69" s="1060"/>
      <c r="Y69" s="1060"/>
      <c r="Z69" s="1060"/>
      <c r="AA69" s="1060">
        <v>
12</v>
      </c>
      <c r="AB69" s="1060"/>
      <c r="AC69" s="1060"/>
      <c r="AD69" s="1060"/>
      <c r="AE69" s="1060"/>
      <c r="AF69" s="1060">
        <v>
12</v>
      </c>
      <c r="AG69" s="1060"/>
      <c r="AH69" s="1060"/>
      <c r="AI69" s="1060"/>
      <c r="AJ69" s="1060"/>
      <c r="AK69" s="1060" t="s">
        <v>
583</v>
      </c>
      <c r="AL69" s="1060"/>
      <c r="AM69" s="1060"/>
      <c r="AN69" s="1060"/>
      <c r="AO69" s="1060"/>
      <c r="AP69" s="1060" t="s">
        <v>
583</v>
      </c>
      <c r="AQ69" s="1060"/>
      <c r="AR69" s="1060"/>
      <c r="AS69" s="1060"/>
      <c r="AT69" s="1060"/>
      <c r="AU69" s="1060" t="s">
        <v>
583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
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
3</v>
      </c>
      <c r="B70" s="1063" t="s">
        <v>
586</v>
      </c>
      <c r="C70" s="1064"/>
      <c r="D70" s="1064"/>
      <c r="E70" s="1064"/>
      <c r="F70" s="1064"/>
      <c r="G70" s="1064"/>
      <c r="H70" s="1064"/>
      <c r="I70" s="1064"/>
      <c r="J70" s="1064"/>
      <c r="K70" s="1064"/>
      <c r="L70" s="1064"/>
      <c r="M70" s="1064"/>
      <c r="N70" s="1064"/>
      <c r="O70" s="1064"/>
      <c r="P70" s="1065"/>
      <c r="Q70" s="1066">
        <v>
859</v>
      </c>
      <c r="R70" s="1060"/>
      <c r="S70" s="1060"/>
      <c r="T70" s="1060"/>
      <c r="U70" s="1060"/>
      <c r="V70" s="1060">
        <v>
837</v>
      </c>
      <c r="W70" s="1060"/>
      <c r="X70" s="1060"/>
      <c r="Y70" s="1060"/>
      <c r="Z70" s="1060"/>
      <c r="AA70" s="1060">
        <v>
22</v>
      </c>
      <c r="AB70" s="1060"/>
      <c r="AC70" s="1060"/>
      <c r="AD70" s="1060"/>
      <c r="AE70" s="1060"/>
      <c r="AF70" s="1060">
        <v>
22</v>
      </c>
      <c r="AG70" s="1060"/>
      <c r="AH70" s="1060"/>
      <c r="AI70" s="1060"/>
      <c r="AJ70" s="1060"/>
      <c r="AK70" s="1060">
        <v>
23</v>
      </c>
      <c r="AL70" s="1060"/>
      <c r="AM70" s="1060"/>
      <c r="AN70" s="1060"/>
      <c r="AO70" s="1060"/>
      <c r="AP70" s="1060" t="s">
        <v>
583</v>
      </c>
      <c r="AQ70" s="1060"/>
      <c r="AR70" s="1060"/>
      <c r="AS70" s="1060"/>
      <c r="AT70" s="1060"/>
      <c r="AU70" s="1060" t="s">
        <v>
583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
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
4</v>
      </c>
      <c r="B71" s="1063" t="s">
        <v>
587</v>
      </c>
      <c r="C71" s="1064"/>
      <c r="D71" s="1064"/>
      <c r="E71" s="1064"/>
      <c r="F71" s="1064"/>
      <c r="G71" s="1064"/>
      <c r="H71" s="1064"/>
      <c r="I71" s="1064"/>
      <c r="J71" s="1064"/>
      <c r="K71" s="1064"/>
      <c r="L71" s="1064"/>
      <c r="M71" s="1064"/>
      <c r="N71" s="1064"/>
      <c r="O71" s="1064"/>
      <c r="P71" s="1065"/>
      <c r="Q71" s="1066">
        <v>
299</v>
      </c>
      <c r="R71" s="1060"/>
      <c r="S71" s="1060"/>
      <c r="T71" s="1060"/>
      <c r="U71" s="1060"/>
      <c r="V71" s="1060">
        <v>
244</v>
      </c>
      <c r="W71" s="1060"/>
      <c r="X71" s="1060"/>
      <c r="Y71" s="1060"/>
      <c r="Z71" s="1060"/>
      <c r="AA71" s="1060">
        <v>
55</v>
      </c>
      <c r="AB71" s="1060"/>
      <c r="AC71" s="1060"/>
      <c r="AD71" s="1060"/>
      <c r="AE71" s="1060"/>
      <c r="AF71" s="1060">
        <v>
55</v>
      </c>
      <c r="AG71" s="1060"/>
      <c r="AH71" s="1060"/>
      <c r="AI71" s="1060"/>
      <c r="AJ71" s="1060"/>
      <c r="AK71" s="1060" t="s">
        <v>
583</v>
      </c>
      <c r="AL71" s="1060"/>
      <c r="AM71" s="1060"/>
      <c r="AN71" s="1060"/>
      <c r="AO71" s="1060"/>
      <c r="AP71" s="1060" t="s">
        <v>
583</v>
      </c>
      <c r="AQ71" s="1060"/>
      <c r="AR71" s="1060"/>
      <c r="AS71" s="1060"/>
      <c r="AT71" s="1060"/>
      <c r="AU71" s="1060" t="s">
        <v>
583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
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
5</v>
      </c>
      <c r="B72" s="1063" t="s">
        <v>
588</v>
      </c>
      <c r="C72" s="1064"/>
      <c r="D72" s="1064"/>
      <c r="E72" s="1064"/>
      <c r="F72" s="1064"/>
      <c r="G72" s="1064"/>
      <c r="H72" s="1064"/>
      <c r="I72" s="1064"/>
      <c r="J72" s="1064"/>
      <c r="K72" s="1064"/>
      <c r="L72" s="1064"/>
      <c r="M72" s="1064"/>
      <c r="N72" s="1064"/>
      <c r="O72" s="1064"/>
      <c r="P72" s="1065"/>
      <c r="Q72" s="1066">
        <v>
17018</v>
      </c>
      <c r="R72" s="1060"/>
      <c r="S72" s="1060"/>
      <c r="T72" s="1060"/>
      <c r="U72" s="1060"/>
      <c r="V72" s="1060">
        <v>
16805</v>
      </c>
      <c r="W72" s="1060"/>
      <c r="X72" s="1060"/>
      <c r="Y72" s="1060"/>
      <c r="Z72" s="1060"/>
      <c r="AA72" s="1060">
        <v>
212</v>
      </c>
      <c r="AB72" s="1060"/>
      <c r="AC72" s="1060"/>
      <c r="AD72" s="1060"/>
      <c r="AE72" s="1060"/>
      <c r="AF72" s="1060">
        <v>
212</v>
      </c>
      <c r="AG72" s="1060"/>
      <c r="AH72" s="1060"/>
      <c r="AI72" s="1060"/>
      <c r="AJ72" s="1060"/>
      <c r="AK72" s="1060">
        <v>
197</v>
      </c>
      <c r="AL72" s="1060"/>
      <c r="AM72" s="1060"/>
      <c r="AN72" s="1060"/>
      <c r="AO72" s="1060"/>
      <c r="AP72" s="1060" t="s">
        <v>
583</v>
      </c>
      <c r="AQ72" s="1060"/>
      <c r="AR72" s="1060"/>
      <c r="AS72" s="1060"/>
      <c r="AT72" s="1060"/>
      <c r="AU72" s="1060" t="s">
        <v>
583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
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
6</v>
      </c>
      <c r="B73" s="1063" t="s">
        <v>
589</v>
      </c>
      <c r="C73" s="1064"/>
      <c r="D73" s="1064"/>
      <c r="E73" s="1064"/>
      <c r="F73" s="1064"/>
      <c r="G73" s="1064"/>
      <c r="H73" s="1064"/>
      <c r="I73" s="1064"/>
      <c r="J73" s="1064"/>
      <c r="K73" s="1064"/>
      <c r="L73" s="1064"/>
      <c r="M73" s="1064"/>
      <c r="N73" s="1064"/>
      <c r="O73" s="1064"/>
      <c r="P73" s="1065"/>
      <c r="Q73" s="1066">
        <v>
35428</v>
      </c>
      <c r="R73" s="1060"/>
      <c r="S73" s="1060"/>
      <c r="T73" s="1060"/>
      <c r="U73" s="1060"/>
      <c r="V73" s="1060">
        <v>
34530</v>
      </c>
      <c r="W73" s="1060"/>
      <c r="X73" s="1060"/>
      <c r="Y73" s="1060"/>
      <c r="Z73" s="1060"/>
      <c r="AA73" s="1060">
        <v>
897</v>
      </c>
      <c r="AB73" s="1060"/>
      <c r="AC73" s="1060"/>
      <c r="AD73" s="1060"/>
      <c r="AE73" s="1060"/>
      <c r="AF73" s="1060">
        <v>
897</v>
      </c>
      <c r="AG73" s="1060"/>
      <c r="AH73" s="1060"/>
      <c r="AI73" s="1060"/>
      <c r="AJ73" s="1060"/>
      <c r="AK73" s="1060" t="s">
        <v>
583</v>
      </c>
      <c r="AL73" s="1060"/>
      <c r="AM73" s="1060"/>
      <c r="AN73" s="1060"/>
      <c r="AO73" s="1060"/>
      <c r="AP73" s="1060" t="s">
        <v>
583</v>
      </c>
      <c r="AQ73" s="1060"/>
      <c r="AR73" s="1060"/>
      <c r="AS73" s="1060"/>
      <c r="AT73" s="1060"/>
      <c r="AU73" s="1060" t="s">
        <v>
583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
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
7</v>
      </c>
      <c r="B74" s="1063" t="s">
        <v>
590</v>
      </c>
      <c r="C74" s="1064"/>
      <c r="D74" s="1064"/>
      <c r="E74" s="1064"/>
      <c r="F74" s="1064"/>
      <c r="G74" s="1064"/>
      <c r="H74" s="1064"/>
      <c r="I74" s="1064"/>
      <c r="J74" s="1064"/>
      <c r="K74" s="1064"/>
      <c r="L74" s="1064"/>
      <c r="M74" s="1064"/>
      <c r="N74" s="1064"/>
      <c r="O74" s="1064"/>
      <c r="P74" s="1065"/>
      <c r="Q74" s="1066">
        <v>
6933</v>
      </c>
      <c r="R74" s="1060"/>
      <c r="S74" s="1060"/>
      <c r="T74" s="1060"/>
      <c r="U74" s="1060"/>
      <c r="V74" s="1060">
        <v>
6850</v>
      </c>
      <c r="W74" s="1060"/>
      <c r="X74" s="1060"/>
      <c r="Y74" s="1060"/>
      <c r="Z74" s="1060"/>
      <c r="AA74" s="1060">
        <v>
82</v>
      </c>
      <c r="AB74" s="1060"/>
      <c r="AC74" s="1060"/>
      <c r="AD74" s="1060"/>
      <c r="AE74" s="1060"/>
      <c r="AF74" s="1060">
        <v>
82</v>
      </c>
      <c r="AG74" s="1060"/>
      <c r="AH74" s="1060"/>
      <c r="AI74" s="1060"/>
      <c r="AJ74" s="1060"/>
      <c r="AK74" s="1060">
        <v>
2485</v>
      </c>
      <c r="AL74" s="1060"/>
      <c r="AM74" s="1060"/>
      <c r="AN74" s="1060"/>
      <c r="AO74" s="1060"/>
      <c r="AP74" s="1060" t="s">
        <v>
583</v>
      </c>
      <c r="AQ74" s="1060"/>
      <c r="AR74" s="1060"/>
      <c r="AS74" s="1060"/>
      <c r="AT74" s="1060"/>
      <c r="AU74" s="1060" t="s">
        <v>
583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
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
8</v>
      </c>
      <c r="B75" s="1063" t="s">
        <v>
591</v>
      </c>
      <c r="C75" s="1064"/>
      <c r="D75" s="1064"/>
      <c r="E75" s="1064"/>
      <c r="F75" s="1064"/>
      <c r="G75" s="1064"/>
      <c r="H75" s="1064"/>
      <c r="I75" s="1064"/>
      <c r="J75" s="1064"/>
      <c r="K75" s="1064"/>
      <c r="L75" s="1064"/>
      <c r="M75" s="1064"/>
      <c r="N75" s="1064"/>
      <c r="O75" s="1064"/>
      <c r="P75" s="1065"/>
      <c r="Q75" s="1067">
        <v>
1385861</v>
      </c>
      <c r="R75" s="1068"/>
      <c r="S75" s="1068"/>
      <c r="T75" s="1068"/>
      <c r="U75" s="1069"/>
      <c r="V75" s="1070">
        <v>
1346246</v>
      </c>
      <c r="W75" s="1068"/>
      <c r="X75" s="1068"/>
      <c r="Y75" s="1068"/>
      <c r="Z75" s="1069"/>
      <c r="AA75" s="1070">
        <v>
39615</v>
      </c>
      <c r="AB75" s="1068"/>
      <c r="AC75" s="1068"/>
      <c r="AD75" s="1068"/>
      <c r="AE75" s="1069"/>
      <c r="AF75" s="1070">
        <v>
39615</v>
      </c>
      <c r="AG75" s="1068"/>
      <c r="AH75" s="1068"/>
      <c r="AI75" s="1068"/>
      <c r="AJ75" s="1069"/>
      <c r="AK75" s="1070">
        <v>
13582</v>
      </c>
      <c r="AL75" s="1068"/>
      <c r="AM75" s="1068"/>
      <c r="AN75" s="1068"/>
      <c r="AO75" s="1069"/>
      <c r="AP75" s="1070" t="s">
        <v>
583</v>
      </c>
      <c r="AQ75" s="1068"/>
      <c r="AR75" s="1068"/>
      <c r="AS75" s="1068"/>
      <c r="AT75" s="1069"/>
      <c r="AU75" s="1070" t="s">
        <v>
583</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
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
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
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
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
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
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
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
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
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
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
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
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
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
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
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
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
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
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
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
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
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
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
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
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
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
388</v>
      </c>
      <c r="B88" s="1033" t="s">
        <v>
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
41608</v>
      </c>
      <c r="AG88" s="1048"/>
      <c r="AH88" s="1048"/>
      <c r="AI88" s="1048"/>
      <c r="AJ88" s="1048"/>
      <c r="AK88" s="1052"/>
      <c r="AL88" s="1052"/>
      <c r="AM88" s="1052"/>
      <c r="AN88" s="1052"/>
      <c r="AO88" s="1052"/>
      <c r="AP88" s="1048">
        <v>
2124</v>
      </c>
      <c r="AQ88" s="1048"/>
      <c r="AR88" s="1048"/>
      <c r="AS88" s="1048"/>
      <c r="AT88" s="1048"/>
      <c r="AU88" s="1048">
        <v>
83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
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388</v>
      </c>
      <c r="BR102" s="1033" t="s">
        <v>
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
2142</v>
      </c>
      <c r="CS102" s="1040"/>
      <c r="CT102" s="1040"/>
      <c r="CU102" s="1040"/>
      <c r="CV102" s="1041"/>
      <c r="CW102" s="1039">
        <v>
1036</v>
      </c>
      <c r="CX102" s="1040"/>
      <c r="CY102" s="1040"/>
      <c r="CZ102" s="1040"/>
      <c r="DA102" s="1041"/>
      <c r="DB102" s="1039">
        <v>
2000</v>
      </c>
      <c r="DC102" s="1040"/>
      <c r="DD102" s="1040"/>
      <c r="DE102" s="1040"/>
      <c r="DF102" s="1041"/>
      <c r="DG102" s="1039">
        <v>
5776</v>
      </c>
      <c r="DH102" s="1040"/>
      <c r="DI102" s="1040"/>
      <c r="DJ102" s="1040"/>
      <c r="DK102" s="1041"/>
      <c r="DL102" s="1039" t="s">
        <v>
583</v>
      </c>
      <c r="DM102" s="1040"/>
      <c r="DN102" s="1040"/>
      <c r="DO102" s="1040"/>
      <c r="DP102" s="1041"/>
      <c r="DQ102" s="1039" t="s">
        <v>
583</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
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
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
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
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
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
424</v>
      </c>
      <c r="AB109" s="983"/>
      <c r="AC109" s="983"/>
      <c r="AD109" s="983"/>
      <c r="AE109" s="984"/>
      <c r="AF109" s="985" t="s">
        <v>
307</v>
      </c>
      <c r="AG109" s="983"/>
      <c r="AH109" s="983"/>
      <c r="AI109" s="983"/>
      <c r="AJ109" s="984"/>
      <c r="AK109" s="985" t="s">
        <v>
306</v>
      </c>
      <c r="AL109" s="983"/>
      <c r="AM109" s="983"/>
      <c r="AN109" s="983"/>
      <c r="AO109" s="984"/>
      <c r="AP109" s="985" t="s">
        <v>
425</v>
      </c>
      <c r="AQ109" s="983"/>
      <c r="AR109" s="983"/>
      <c r="AS109" s="983"/>
      <c r="AT109" s="1014"/>
      <c r="AU109" s="982" t="s">
        <v>
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
424</v>
      </c>
      <c r="BR109" s="983"/>
      <c r="BS109" s="983"/>
      <c r="BT109" s="983"/>
      <c r="BU109" s="984"/>
      <c r="BV109" s="985" t="s">
        <v>
307</v>
      </c>
      <c r="BW109" s="983"/>
      <c r="BX109" s="983"/>
      <c r="BY109" s="983"/>
      <c r="BZ109" s="984"/>
      <c r="CA109" s="985" t="s">
        <v>
306</v>
      </c>
      <c r="CB109" s="983"/>
      <c r="CC109" s="983"/>
      <c r="CD109" s="983"/>
      <c r="CE109" s="984"/>
      <c r="CF109" s="1021" t="s">
        <v>
425</v>
      </c>
      <c r="CG109" s="1021"/>
      <c r="CH109" s="1021"/>
      <c r="CI109" s="1021"/>
      <c r="CJ109" s="1021"/>
      <c r="CK109" s="985" t="s">
        <v>
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
424</v>
      </c>
      <c r="DH109" s="983"/>
      <c r="DI109" s="983"/>
      <c r="DJ109" s="983"/>
      <c r="DK109" s="984"/>
      <c r="DL109" s="985" t="s">
        <v>
307</v>
      </c>
      <c r="DM109" s="983"/>
      <c r="DN109" s="983"/>
      <c r="DO109" s="983"/>
      <c r="DP109" s="984"/>
      <c r="DQ109" s="985" t="s">
        <v>
306</v>
      </c>
      <c r="DR109" s="983"/>
      <c r="DS109" s="983"/>
      <c r="DT109" s="983"/>
      <c r="DU109" s="984"/>
      <c r="DV109" s="985" t="s">
        <v>
425</v>
      </c>
      <c r="DW109" s="983"/>
      <c r="DX109" s="983"/>
      <c r="DY109" s="983"/>
      <c r="DZ109" s="1014"/>
    </row>
    <row r="110" spans="1:131" s="246" customFormat="1" ht="26.25" customHeight="1" x14ac:dyDescent="0.2">
      <c r="A110" s="885" t="s">
        <v>
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
1896767</v>
      </c>
      <c r="AB110" s="976"/>
      <c r="AC110" s="976"/>
      <c r="AD110" s="976"/>
      <c r="AE110" s="977"/>
      <c r="AF110" s="978">
        <v>
1856002</v>
      </c>
      <c r="AG110" s="976"/>
      <c r="AH110" s="976"/>
      <c r="AI110" s="976"/>
      <c r="AJ110" s="977"/>
      <c r="AK110" s="978">
        <v>
1844264</v>
      </c>
      <c r="AL110" s="976"/>
      <c r="AM110" s="976"/>
      <c r="AN110" s="976"/>
      <c r="AO110" s="977"/>
      <c r="AP110" s="979">
        <v>
4.5999999999999996</v>
      </c>
      <c r="AQ110" s="980"/>
      <c r="AR110" s="980"/>
      <c r="AS110" s="980"/>
      <c r="AT110" s="981"/>
      <c r="AU110" s="1015" t="s">
        <v>
72</v>
      </c>
      <c r="AV110" s="1016"/>
      <c r="AW110" s="1016"/>
      <c r="AX110" s="1016"/>
      <c r="AY110" s="1016"/>
      <c r="AZ110" s="941" t="s">
        <v>
428</v>
      </c>
      <c r="BA110" s="886"/>
      <c r="BB110" s="886"/>
      <c r="BC110" s="886"/>
      <c r="BD110" s="886"/>
      <c r="BE110" s="886"/>
      <c r="BF110" s="886"/>
      <c r="BG110" s="886"/>
      <c r="BH110" s="886"/>
      <c r="BI110" s="886"/>
      <c r="BJ110" s="886"/>
      <c r="BK110" s="886"/>
      <c r="BL110" s="886"/>
      <c r="BM110" s="886"/>
      <c r="BN110" s="886"/>
      <c r="BO110" s="886"/>
      <c r="BP110" s="887"/>
      <c r="BQ110" s="942">
        <v>
17244874</v>
      </c>
      <c r="BR110" s="923"/>
      <c r="BS110" s="923"/>
      <c r="BT110" s="923"/>
      <c r="BU110" s="923"/>
      <c r="BV110" s="923">
        <v>
15899833</v>
      </c>
      <c r="BW110" s="923"/>
      <c r="BX110" s="923"/>
      <c r="BY110" s="923"/>
      <c r="BZ110" s="923"/>
      <c r="CA110" s="923">
        <v>
14285458</v>
      </c>
      <c r="CB110" s="923"/>
      <c r="CC110" s="923"/>
      <c r="CD110" s="923"/>
      <c r="CE110" s="923"/>
      <c r="CF110" s="947">
        <v>
36</v>
      </c>
      <c r="CG110" s="948"/>
      <c r="CH110" s="948"/>
      <c r="CI110" s="948"/>
      <c r="CJ110" s="948"/>
      <c r="CK110" s="1011" t="s">
        <v>
429</v>
      </c>
      <c r="CL110" s="897"/>
      <c r="CM110" s="972" t="s">
        <v>
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
431</v>
      </c>
      <c r="DH110" s="923"/>
      <c r="DI110" s="923"/>
      <c r="DJ110" s="923"/>
      <c r="DK110" s="923"/>
      <c r="DL110" s="923" t="s">
        <v>
431</v>
      </c>
      <c r="DM110" s="923"/>
      <c r="DN110" s="923"/>
      <c r="DO110" s="923"/>
      <c r="DP110" s="923"/>
      <c r="DQ110" s="923" t="s">
        <v>
432</v>
      </c>
      <c r="DR110" s="923"/>
      <c r="DS110" s="923"/>
      <c r="DT110" s="923"/>
      <c r="DU110" s="923"/>
      <c r="DV110" s="924" t="s">
        <v>
129</v>
      </c>
      <c r="DW110" s="924"/>
      <c r="DX110" s="924"/>
      <c r="DY110" s="924"/>
      <c r="DZ110" s="925"/>
    </row>
    <row r="111" spans="1:131" s="246" customFormat="1" ht="26.25" customHeight="1" x14ac:dyDescent="0.2">
      <c r="A111" s="852" t="s">
        <v>
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
129</v>
      </c>
      <c r="AB111" s="1004"/>
      <c r="AC111" s="1004"/>
      <c r="AD111" s="1004"/>
      <c r="AE111" s="1005"/>
      <c r="AF111" s="1006" t="s">
        <v>
434</v>
      </c>
      <c r="AG111" s="1004"/>
      <c r="AH111" s="1004"/>
      <c r="AI111" s="1004"/>
      <c r="AJ111" s="1005"/>
      <c r="AK111" s="1006" t="s">
        <v>
432</v>
      </c>
      <c r="AL111" s="1004"/>
      <c r="AM111" s="1004"/>
      <c r="AN111" s="1004"/>
      <c r="AO111" s="1005"/>
      <c r="AP111" s="1007" t="s">
        <v>
434</v>
      </c>
      <c r="AQ111" s="1008"/>
      <c r="AR111" s="1008"/>
      <c r="AS111" s="1008"/>
      <c r="AT111" s="1009"/>
      <c r="AU111" s="1017"/>
      <c r="AV111" s="1018"/>
      <c r="AW111" s="1018"/>
      <c r="AX111" s="1018"/>
      <c r="AY111" s="1018"/>
      <c r="AZ111" s="893" t="s">
        <v>
435</v>
      </c>
      <c r="BA111" s="828"/>
      <c r="BB111" s="828"/>
      <c r="BC111" s="828"/>
      <c r="BD111" s="828"/>
      <c r="BE111" s="828"/>
      <c r="BF111" s="828"/>
      <c r="BG111" s="828"/>
      <c r="BH111" s="828"/>
      <c r="BI111" s="828"/>
      <c r="BJ111" s="828"/>
      <c r="BK111" s="828"/>
      <c r="BL111" s="828"/>
      <c r="BM111" s="828"/>
      <c r="BN111" s="828"/>
      <c r="BO111" s="828"/>
      <c r="BP111" s="829"/>
      <c r="BQ111" s="894">
        <v>
8905922</v>
      </c>
      <c r="BR111" s="895"/>
      <c r="BS111" s="895"/>
      <c r="BT111" s="895"/>
      <c r="BU111" s="895"/>
      <c r="BV111" s="895">
        <v>
7843962</v>
      </c>
      <c r="BW111" s="895"/>
      <c r="BX111" s="895"/>
      <c r="BY111" s="895"/>
      <c r="BZ111" s="895"/>
      <c r="CA111" s="895">
        <v>
6412804</v>
      </c>
      <c r="CB111" s="895"/>
      <c r="CC111" s="895"/>
      <c r="CD111" s="895"/>
      <c r="CE111" s="895"/>
      <c r="CF111" s="956">
        <v>
16.100000000000001</v>
      </c>
      <c r="CG111" s="957"/>
      <c r="CH111" s="957"/>
      <c r="CI111" s="957"/>
      <c r="CJ111" s="957"/>
      <c r="CK111" s="1012"/>
      <c r="CL111" s="899"/>
      <c r="CM111" s="902" t="s">
        <v>
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
431</v>
      </c>
      <c r="DH111" s="895"/>
      <c r="DI111" s="895"/>
      <c r="DJ111" s="895"/>
      <c r="DK111" s="895"/>
      <c r="DL111" s="895" t="s">
        <v>
431</v>
      </c>
      <c r="DM111" s="895"/>
      <c r="DN111" s="895"/>
      <c r="DO111" s="895"/>
      <c r="DP111" s="895"/>
      <c r="DQ111" s="895" t="s">
        <v>
431</v>
      </c>
      <c r="DR111" s="895"/>
      <c r="DS111" s="895"/>
      <c r="DT111" s="895"/>
      <c r="DU111" s="895"/>
      <c r="DV111" s="872" t="s">
        <v>
129</v>
      </c>
      <c r="DW111" s="872"/>
      <c r="DX111" s="872"/>
      <c r="DY111" s="872"/>
      <c r="DZ111" s="873"/>
    </row>
    <row r="112" spans="1:131" s="246" customFormat="1" ht="26.25" customHeight="1" x14ac:dyDescent="0.2">
      <c r="A112" s="997" t="s">
        <v>
437</v>
      </c>
      <c r="B112" s="998"/>
      <c r="C112" s="828" t="s">
        <v>
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
431</v>
      </c>
      <c r="AB112" s="858"/>
      <c r="AC112" s="858"/>
      <c r="AD112" s="858"/>
      <c r="AE112" s="859"/>
      <c r="AF112" s="860" t="s">
        <v>
434</v>
      </c>
      <c r="AG112" s="858"/>
      <c r="AH112" s="858"/>
      <c r="AI112" s="858"/>
      <c r="AJ112" s="859"/>
      <c r="AK112" s="860" t="s">
        <v>
129</v>
      </c>
      <c r="AL112" s="858"/>
      <c r="AM112" s="858"/>
      <c r="AN112" s="858"/>
      <c r="AO112" s="859"/>
      <c r="AP112" s="905" t="s">
        <v>
129</v>
      </c>
      <c r="AQ112" s="906"/>
      <c r="AR112" s="906"/>
      <c r="AS112" s="906"/>
      <c r="AT112" s="907"/>
      <c r="AU112" s="1017"/>
      <c r="AV112" s="1018"/>
      <c r="AW112" s="1018"/>
      <c r="AX112" s="1018"/>
      <c r="AY112" s="1018"/>
      <c r="AZ112" s="893" t="s">
        <v>
439</v>
      </c>
      <c r="BA112" s="828"/>
      <c r="BB112" s="828"/>
      <c r="BC112" s="828"/>
      <c r="BD112" s="828"/>
      <c r="BE112" s="828"/>
      <c r="BF112" s="828"/>
      <c r="BG112" s="828"/>
      <c r="BH112" s="828"/>
      <c r="BI112" s="828"/>
      <c r="BJ112" s="828"/>
      <c r="BK112" s="828"/>
      <c r="BL112" s="828"/>
      <c r="BM112" s="828"/>
      <c r="BN112" s="828"/>
      <c r="BO112" s="828"/>
      <c r="BP112" s="829"/>
      <c r="BQ112" s="894">
        <v>
6003103</v>
      </c>
      <c r="BR112" s="895"/>
      <c r="BS112" s="895"/>
      <c r="BT112" s="895"/>
      <c r="BU112" s="895"/>
      <c r="BV112" s="895">
        <v>
6027596</v>
      </c>
      <c r="BW112" s="895"/>
      <c r="BX112" s="895"/>
      <c r="BY112" s="895"/>
      <c r="BZ112" s="895"/>
      <c r="CA112" s="895">
        <v>
6160754</v>
      </c>
      <c r="CB112" s="895"/>
      <c r="CC112" s="895"/>
      <c r="CD112" s="895"/>
      <c r="CE112" s="895"/>
      <c r="CF112" s="956">
        <v>
15.5</v>
      </c>
      <c r="CG112" s="957"/>
      <c r="CH112" s="957"/>
      <c r="CI112" s="957"/>
      <c r="CJ112" s="957"/>
      <c r="CK112" s="1012"/>
      <c r="CL112" s="899"/>
      <c r="CM112" s="902" t="s">
        <v>
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
434</v>
      </c>
      <c r="DH112" s="895"/>
      <c r="DI112" s="895"/>
      <c r="DJ112" s="895"/>
      <c r="DK112" s="895"/>
      <c r="DL112" s="895" t="s">
        <v>
129</v>
      </c>
      <c r="DM112" s="895"/>
      <c r="DN112" s="895"/>
      <c r="DO112" s="895"/>
      <c r="DP112" s="895"/>
      <c r="DQ112" s="895" t="s">
        <v>
129</v>
      </c>
      <c r="DR112" s="895"/>
      <c r="DS112" s="895"/>
      <c r="DT112" s="895"/>
      <c r="DU112" s="895"/>
      <c r="DV112" s="872" t="s">
        <v>
129</v>
      </c>
      <c r="DW112" s="872"/>
      <c r="DX112" s="872"/>
      <c r="DY112" s="872"/>
      <c r="DZ112" s="873"/>
    </row>
    <row r="113" spans="1:130" s="246" customFormat="1" ht="26.25" customHeight="1" x14ac:dyDescent="0.2">
      <c r="A113" s="999"/>
      <c r="B113" s="1000"/>
      <c r="C113" s="828" t="s">
        <v>
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
236666</v>
      </c>
      <c r="AB113" s="1004"/>
      <c r="AC113" s="1004"/>
      <c r="AD113" s="1004"/>
      <c r="AE113" s="1005"/>
      <c r="AF113" s="1006">
        <v>
240652</v>
      </c>
      <c r="AG113" s="1004"/>
      <c r="AH113" s="1004"/>
      <c r="AI113" s="1004"/>
      <c r="AJ113" s="1005"/>
      <c r="AK113" s="1006">
        <v>
264530</v>
      </c>
      <c r="AL113" s="1004"/>
      <c r="AM113" s="1004"/>
      <c r="AN113" s="1004"/>
      <c r="AO113" s="1005"/>
      <c r="AP113" s="1007">
        <v>
0.7</v>
      </c>
      <c r="AQ113" s="1008"/>
      <c r="AR113" s="1008"/>
      <c r="AS113" s="1008"/>
      <c r="AT113" s="1009"/>
      <c r="AU113" s="1017"/>
      <c r="AV113" s="1018"/>
      <c r="AW113" s="1018"/>
      <c r="AX113" s="1018"/>
      <c r="AY113" s="1018"/>
      <c r="AZ113" s="893" t="s">
        <v>
442</v>
      </c>
      <c r="BA113" s="828"/>
      <c r="BB113" s="828"/>
      <c r="BC113" s="828"/>
      <c r="BD113" s="828"/>
      <c r="BE113" s="828"/>
      <c r="BF113" s="828"/>
      <c r="BG113" s="828"/>
      <c r="BH113" s="828"/>
      <c r="BI113" s="828"/>
      <c r="BJ113" s="828"/>
      <c r="BK113" s="828"/>
      <c r="BL113" s="828"/>
      <c r="BM113" s="828"/>
      <c r="BN113" s="828"/>
      <c r="BO113" s="828"/>
      <c r="BP113" s="829"/>
      <c r="BQ113" s="894">
        <v>
202185</v>
      </c>
      <c r="BR113" s="895"/>
      <c r="BS113" s="895"/>
      <c r="BT113" s="895"/>
      <c r="BU113" s="895"/>
      <c r="BV113" s="895">
        <v>
141248</v>
      </c>
      <c r="BW113" s="895"/>
      <c r="BX113" s="895"/>
      <c r="BY113" s="895"/>
      <c r="BZ113" s="895"/>
      <c r="CA113" s="895">
        <v>
82847</v>
      </c>
      <c r="CB113" s="895"/>
      <c r="CC113" s="895"/>
      <c r="CD113" s="895"/>
      <c r="CE113" s="895"/>
      <c r="CF113" s="956">
        <v>
0.2</v>
      </c>
      <c r="CG113" s="957"/>
      <c r="CH113" s="957"/>
      <c r="CI113" s="957"/>
      <c r="CJ113" s="957"/>
      <c r="CK113" s="1012"/>
      <c r="CL113" s="899"/>
      <c r="CM113" s="902" t="s">
        <v>
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
434</v>
      </c>
      <c r="DH113" s="858"/>
      <c r="DI113" s="858"/>
      <c r="DJ113" s="858"/>
      <c r="DK113" s="859"/>
      <c r="DL113" s="860" t="s">
        <v>
444</v>
      </c>
      <c r="DM113" s="858"/>
      <c r="DN113" s="858"/>
      <c r="DO113" s="858"/>
      <c r="DP113" s="859"/>
      <c r="DQ113" s="860" t="s">
        <v>
431</v>
      </c>
      <c r="DR113" s="858"/>
      <c r="DS113" s="858"/>
      <c r="DT113" s="858"/>
      <c r="DU113" s="859"/>
      <c r="DV113" s="905" t="s">
        <v>
431</v>
      </c>
      <c r="DW113" s="906"/>
      <c r="DX113" s="906"/>
      <c r="DY113" s="906"/>
      <c r="DZ113" s="907"/>
    </row>
    <row r="114" spans="1:130" s="246" customFormat="1" ht="26.25" customHeight="1" x14ac:dyDescent="0.2">
      <c r="A114" s="999"/>
      <c r="B114" s="1000"/>
      <c r="C114" s="828" t="s">
        <v>
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
71269</v>
      </c>
      <c r="AB114" s="858"/>
      <c r="AC114" s="858"/>
      <c r="AD114" s="858"/>
      <c r="AE114" s="859"/>
      <c r="AF114" s="860">
        <v>
65274</v>
      </c>
      <c r="AG114" s="858"/>
      <c r="AH114" s="858"/>
      <c r="AI114" s="858"/>
      <c r="AJ114" s="859"/>
      <c r="AK114" s="860">
        <v>
55206</v>
      </c>
      <c r="AL114" s="858"/>
      <c r="AM114" s="858"/>
      <c r="AN114" s="858"/>
      <c r="AO114" s="859"/>
      <c r="AP114" s="905">
        <v>
0.1</v>
      </c>
      <c r="AQ114" s="906"/>
      <c r="AR114" s="906"/>
      <c r="AS114" s="906"/>
      <c r="AT114" s="907"/>
      <c r="AU114" s="1017"/>
      <c r="AV114" s="1018"/>
      <c r="AW114" s="1018"/>
      <c r="AX114" s="1018"/>
      <c r="AY114" s="1018"/>
      <c r="AZ114" s="893" t="s">
        <v>
446</v>
      </c>
      <c r="BA114" s="828"/>
      <c r="BB114" s="828"/>
      <c r="BC114" s="828"/>
      <c r="BD114" s="828"/>
      <c r="BE114" s="828"/>
      <c r="BF114" s="828"/>
      <c r="BG114" s="828"/>
      <c r="BH114" s="828"/>
      <c r="BI114" s="828"/>
      <c r="BJ114" s="828"/>
      <c r="BK114" s="828"/>
      <c r="BL114" s="828"/>
      <c r="BM114" s="828"/>
      <c r="BN114" s="828"/>
      <c r="BO114" s="828"/>
      <c r="BP114" s="829"/>
      <c r="BQ114" s="894">
        <v>
7368715</v>
      </c>
      <c r="BR114" s="895"/>
      <c r="BS114" s="895"/>
      <c r="BT114" s="895"/>
      <c r="BU114" s="895"/>
      <c r="BV114" s="895">
        <v>
7354361</v>
      </c>
      <c r="BW114" s="895"/>
      <c r="BX114" s="895"/>
      <c r="BY114" s="895"/>
      <c r="BZ114" s="895"/>
      <c r="CA114" s="895">
        <v>
7014686</v>
      </c>
      <c r="CB114" s="895"/>
      <c r="CC114" s="895"/>
      <c r="CD114" s="895"/>
      <c r="CE114" s="895"/>
      <c r="CF114" s="956">
        <v>
17.7</v>
      </c>
      <c r="CG114" s="957"/>
      <c r="CH114" s="957"/>
      <c r="CI114" s="957"/>
      <c r="CJ114" s="957"/>
      <c r="CK114" s="1012"/>
      <c r="CL114" s="899"/>
      <c r="CM114" s="902" t="s">
        <v>
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
432</v>
      </c>
      <c r="DH114" s="858"/>
      <c r="DI114" s="858"/>
      <c r="DJ114" s="858"/>
      <c r="DK114" s="859"/>
      <c r="DL114" s="860" t="s">
        <v>
431</v>
      </c>
      <c r="DM114" s="858"/>
      <c r="DN114" s="858"/>
      <c r="DO114" s="858"/>
      <c r="DP114" s="859"/>
      <c r="DQ114" s="860" t="s">
        <v>
431</v>
      </c>
      <c r="DR114" s="858"/>
      <c r="DS114" s="858"/>
      <c r="DT114" s="858"/>
      <c r="DU114" s="859"/>
      <c r="DV114" s="905" t="s">
        <v>
431</v>
      </c>
      <c r="DW114" s="906"/>
      <c r="DX114" s="906"/>
      <c r="DY114" s="906"/>
      <c r="DZ114" s="907"/>
    </row>
    <row r="115" spans="1:130" s="246" customFormat="1" ht="26.25" customHeight="1" x14ac:dyDescent="0.2">
      <c r="A115" s="999"/>
      <c r="B115" s="1000"/>
      <c r="C115" s="828" t="s">
        <v>
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
561743</v>
      </c>
      <c r="AB115" s="1004"/>
      <c r="AC115" s="1004"/>
      <c r="AD115" s="1004"/>
      <c r="AE115" s="1005"/>
      <c r="AF115" s="1006">
        <v>
1012878</v>
      </c>
      <c r="AG115" s="1004"/>
      <c r="AH115" s="1004"/>
      <c r="AI115" s="1004"/>
      <c r="AJ115" s="1005"/>
      <c r="AK115" s="1006">
        <v>
2117649</v>
      </c>
      <c r="AL115" s="1004"/>
      <c r="AM115" s="1004"/>
      <c r="AN115" s="1004"/>
      <c r="AO115" s="1005"/>
      <c r="AP115" s="1007">
        <v>
5.3</v>
      </c>
      <c r="AQ115" s="1008"/>
      <c r="AR115" s="1008"/>
      <c r="AS115" s="1008"/>
      <c r="AT115" s="1009"/>
      <c r="AU115" s="1017"/>
      <c r="AV115" s="1018"/>
      <c r="AW115" s="1018"/>
      <c r="AX115" s="1018"/>
      <c r="AY115" s="1018"/>
      <c r="AZ115" s="893" t="s">
        <v>
449</v>
      </c>
      <c r="BA115" s="828"/>
      <c r="BB115" s="828"/>
      <c r="BC115" s="828"/>
      <c r="BD115" s="828"/>
      <c r="BE115" s="828"/>
      <c r="BF115" s="828"/>
      <c r="BG115" s="828"/>
      <c r="BH115" s="828"/>
      <c r="BI115" s="828"/>
      <c r="BJ115" s="828"/>
      <c r="BK115" s="828"/>
      <c r="BL115" s="828"/>
      <c r="BM115" s="828"/>
      <c r="BN115" s="828"/>
      <c r="BO115" s="828"/>
      <c r="BP115" s="829"/>
      <c r="BQ115" s="894" t="s">
        <v>
129</v>
      </c>
      <c r="BR115" s="895"/>
      <c r="BS115" s="895"/>
      <c r="BT115" s="895"/>
      <c r="BU115" s="895"/>
      <c r="BV115" s="895">
        <v>
243569</v>
      </c>
      <c r="BW115" s="895"/>
      <c r="BX115" s="895"/>
      <c r="BY115" s="895"/>
      <c r="BZ115" s="895"/>
      <c r="CA115" s="895" t="s">
        <v>
129</v>
      </c>
      <c r="CB115" s="895"/>
      <c r="CC115" s="895"/>
      <c r="CD115" s="895"/>
      <c r="CE115" s="895"/>
      <c r="CF115" s="956" t="s">
        <v>
129</v>
      </c>
      <c r="CG115" s="957"/>
      <c r="CH115" s="957"/>
      <c r="CI115" s="957"/>
      <c r="CJ115" s="957"/>
      <c r="CK115" s="1012"/>
      <c r="CL115" s="899"/>
      <c r="CM115" s="893" t="s">
        <v>
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
8363574</v>
      </c>
      <c r="DH115" s="858"/>
      <c r="DI115" s="858"/>
      <c r="DJ115" s="858"/>
      <c r="DK115" s="859"/>
      <c r="DL115" s="860">
        <v>
7335970</v>
      </c>
      <c r="DM115" s="858"/>
      <c r="DN115" s="858"/>
      <c r="DO115" s="858"/>
      <c r="DP115" s="859"/>
      <c r="DQ115" s="860">
        <v>
5939168</v>
      </c>
      <c r="DR115" s="858"/>
      <c r="DS115" s="858"/>
      <c r="DT115" s="858"/>
      <c r="DU115" s="859"/>
      <c r="DV115" s="905">
        <v>
15</v>
      </c>
      <c r="DW115" s="906"/>
      <c r="DX115" s="906"/>
      <c r="DY115" s="906"/>
      <c r="DZ115" s="907"/>
    </row>
    <row r="116" spans="1:130" s="246" customFormat="1" ht="26.25" customHeight="1" x14ac:dyDescent="0.2">
      <c r="A116" s="1001"/>
      <c r="B116" s="1002"/>
      <c r="C116" s="961" t="s">
        <v>
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
129</v>
      </c>
      <c r="AB116" s="858"/>
      <c r="AC116" s="858"/>
      <c r="AD116" s="858"/>
      <c r="AE116" s="859"/>
      <c r="AF116" s="860" t="s">
        <v>
431</v>
      </c>
      <c r="AG116" s="858"/>
      <c r="AH116" s="858"/>
      <c r="AI116" s="858"/>
      <c r="AJ116" s="859"/>
      <c r="AK116" s="860" t="s">
        <v>
434</v>
      </c>
      <c r="AL116" s="858"/>
      <c r="AM116" s="858"/>
      <c r="AN116" s="858"/>
      <c r="AO116" s="859"/>
      <c r="AP116" s="905" t="s">
        <v>
434</v>
      </c>
      <c r="AQ116" s="906"/>
      <c r="AR116" s="906"/>
      <c r="AS116" s="906"/>
      <c r="AT116" s="907"/>
      <c r="AU116" s="1017"/>
      <c r="AV116" s="1018"/>
      <c r="AW116" s="1018"/>
      <c r="AX116" s="1018"/>
      <c r="AY116" s="1018"/>
      <c r="AZ116" s="944" t="s">
        <v>
452</v>
      </c>
      <c r="BA116" s="945"/>
      <c r="BB116" s="945"/>
      <c r="BC116" s="945"/>
      <c r="BD116" s="945"/>
      <c r="BE116" s="945"/>
      <c r="BF116" s="945"/>
      <c r="BG116" s="945"/>
      <c r="BH116" s="945"/>
      <c r="BI116" s="945"/>
      <c r="BJ116" s="945"/>
      <c r="BK116" s="945"/>
      <c r="BL116" s="945"/>
      <c r="BM116" s="945"/>
      <c r="BN116" s="945"/>
      <c r="BO116" s="945"/>
      <c r="BP116" s="946"/>
      <c r="BQ116" s="894" t="s">
        <v>
129</v>
      </c>
      <c r="BR116" s="895"/>
      <c r="BS116" s="895"/>
      <c r="BT116" s="895"/>
      <c r="BU116" s="895"/>
      <c r="BV116" s="895" t="s">
        <v>
431</v>
      </c>
      <c r="BW116" s="895"/>
      <c r="BX116" s="895"/>
      <c r="BY116" s="895"/>
      <c r="BZ116" s="895"/>
      <c r="CA116" s="895" t="s">
        <v>
431</v>
      </c>
      <c r="CB116" s="895"/>
      <c r="CC116" s="895"/>
      <c r="CD116" s="895"/>
      <c r="CE116" s="895"/>
      <c r="CF116" s="956" t="s">
        <v>
129</v>
      </c>
      <c r="CG116" s="957"/>
      <c r="CH116" s="957"/>
      <c r="CI116" s="957"/>
      <c r="CJ116" s="957"/>
      <c r="CK116" s="1012"/>
      <c r="CL116" s="899"/>
      <c r="CM116" s="902" t="s">
        <v>
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
431</v>
      </c>
      <c r="DH116" s="858"/>
      <c r="DI116" s="858"/>
      <c r="DJ116" s="858"/>
      <c r="DK116" s="859"/>
      <c r="DL116" s="860" t="s">
        <v>
432</v>
      </c>
      <c r="DM116" s="858"/>
      <c r="DN116" s="858"/>
      <c r="DO116" s="858"/>
      <c r="DP116" s="859"/>
      <c r="DQ116" s="860" t="s">
        <v>
434</v>
      </c>
      <c r="DR116" s="858"/>
      <c r="DS116" s="858"/>
      <c r="DT116" s="858"/>
      <c r="DU116" s="859"/>
      <c r="DV116" s="905" t="s">
        <v>
434</v>
      </c>
      <c r="DW116" s="906"/>
      <c r="DX116" s="906"/>
      <c r="DY116" s="906"/>
      <c r="DZ116" s="907"/>
    </row>
    <row r="117" spans="1:130" s="246" customFormat="1" ht="26.25" customHeight="1" x14ac:dyDescent="0.2">
      <c r="A117" s="982" t="s">
        <v>
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
454</v>
      </c>
      <c r="Z117" s="984"/>
      <c r="AA117" s="989">
        <v>
2766445</v>
      </c>
      <c r="AB117" s="990"/>
      <c r="AC117" s="990"/>
      <c r="AD117" s="990"/>
      <c r="AE117" s="991"/>
      <c r="AF117" s="992">
        <v>
3174806</v>
      </c>
      <c r="AG117" s="990"/>
      <c r="AH117" s="990"/>
      <c r="AI117" s="990"/>
      <c r="AJ117" s="991"/>
      <c r="AK117" s="992">
        <v>
4281649</v>
      </c>
      <c r="AL117" s="990"/>
      <c r="AM117" s="990"/>
      <c r="AN117" s="990"/>
      <c r="AO117" s="991"/>
      <c r="AP117" s="993"/>
      <c r="AQ117" s="994"/>
      <c r="AR117" s="994"/>
      <c r="AS117" s="994"/>
      <c r="AT117" s="995"/>
      <c r="AU117" s="1017"/>
      <c r="AV117" s="1018"/>
      <c r="AW117" s="1018"/>
      <c r="AX117" s="1018"/>
      <c r="AY117" s="1018"/>
      <c r="AZ117" s="944" t="s">
        <v>
455</v>
      </c>
      <c r="BA117" s="945"/>
      <c r="BB117" s="945"/>
      <c r="BC117" s="945"/>
      <c r="BD117" s="945"/>
      <c r="BE117" s="945"/>
      <c r="BF117" s="945"/>
      <c r="BG117" s="945"/>
      <c r="BH117" s="945"/>
      <c r="BI117" s="945"/>
      <c r="BJ117" s="945"/>
      <c r="BK117" s="945"/>
      <c r="BL117" s="945"/>
      <c r="BM117" s="945"/>
      <c r="BN117" s="945"/>
      <c r="BO117" s="945"/>
      <c r="BP117" s="946"/>
      <c r="BQ117" s="894" t="s">
        <v>
129</v>
      </c>
      <c r="BR117" s="895"/>
      <c r="BS117" s="895"/>
      <c r="BT117" s="895"/>
      <c r="BU117" s="895"/>
      <c r="BV117" s="895" t="s">
        <v>
434</v>
      </c>
      <c r="BW117" s="895"/>
      <c r="BX117" s="895"/>
      <c r="BY117" s="895"/>
      <c r="BZ117" s="895"/>
      <c r="CA117" s="895" t="s">
        <v>
432</v>
      </c>
      <c r="CB117" s="895"/>
      <c r="CC117" s="895"/>
      <c r="CD117" s="895"/>
      <c r="CE117" s="895"/>
      <c r="CF117" s="956" t="s">
        <v>
129</v>
      </c>
      <c r="CG117" s="957"/>
      <c r="CH117" s="957"/>
      <c r="CI117" s="957"/>
      <c r="CJ117" s="957"/>
      <c r="CK117" s="1012"/>
      <c r="CL117" s="899"/>
      <c r="CM117" s="902" t="s">
        <v>
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
434</v>
      </c>
      <c r="DH117" s="858"/>
      <c r="DI117" s="858"/>
      <c r="DJ117" s="858"/>
      <c r="DK117" s="859"/>
      <c r="DL117" s="860" t="s">
        <v>
434</v>
      </c>
      <c r="DM117" s="858"/>
      <c r="DN117" s="858"/>
      <c r="DO117" s="858"/>
      <c r="DP117" s="859"/>
      <c r="DQ117" s="860" t="s">
        <v>
434</v>
      </c>
      <c r="DR117" s="858"/>
      <c r="DS117" s="858"/>
      <c r="DT117" s="858"/>
      <c r="DU117" s="859"/>
      <c r="DV117" s="905" t="s">
        <v>
129</v>
      </c>
      <c r="DW117" s="906"/>
      <c r="DX117" s="906"/>
      <c r="DY117" s="906"/>
      <c r="DZ117" s="907"/>
    </row>
    <row r="118" spans="1:130" s="246" customFormat="1" ht="26.25" customHeight="1" x14ac:dyDescent="0.2">
      <c r="A118" s="982" t="s">
        <v>
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
424</v>
      </c>
      <c r="AB118" s="983"/>
      <c r="AC118" s="983"/>
      <c r="AD118" s="983"/>
      <c r="AE118" s="984"/>
      <c r="AF118" s="985" t="s">
        <v>
307</v>
      </c>
      <c r="AG118" s="983"/>
      <c r="AH118" s="983"/>
      <c r="AI118" s="983"/>
      <c r="AJ118" s="984"/>
      <c r="AK118" s="985" t="s">
        <v>
306</v>
      </c>
      <c r="AL118" s="983"/>
      <c r="AM118" s="983"/>
      <c r="AN118" s="983"/>
      <c r="AO118" s="984"/>
      <c r="AP118" s="986" t="s">
        <v>
425</v>
      </c>
      <c r="AQ118" s="987"/>
      <c r="AR118" s="987"/>
      <c r="AS118" s="987"/>
      <c r="AT118" s="988"/>
      <c r="AU118" s="1017"/>
      <c r="AV118" s="1018"/>
      <c r="AW118" s="1018"/>
      <c r="AX118" s="1018"/>
      <c r="AY118" s="1018"/>
      <c r="AZ118" s="960" t="s">
        <v>
457</v>
      </c>
      <c r="BA118" s="961"/>
      <c r="BB118" s="961"/>
      <c r="BC118" s="961"/>
      <c r="BD118" s="961"/>
      <c r="BE118" s="961"/>
      <c r="BF118" s="961"/>
      <c r="BG118" s="961"/>
      <c r="BH118" s="961"/>
      <c r="BI118" s="961"/>
      <c r="BJ118" s="961"/>
      <c r="BK118" s="961"/>
      <c r="BL118" s="961"/>
      <c r="BM118" s="961"/>
      <c r="BN118" s="961"/>
      <c r="BO118" s="961"/>
      <c r="BP118" s="962"/>
      <c r="BQ118" s="963" t="s">
        <v>
129</v>
      </c>
      <c r="BR118" s="926"/>
      <c r="BS118" s="926"/>
      <c r="BT118" s="926"/>
      <c r="BU118" s="926"/>
      <c r="BV118" s="926" t="s">
        <v>
129</v>
      </c>
      <c r="BW118" s="926"/>
      <c r="BX118" s="926"/>
      <c r="BY118" s="926"/>
      <c r="BZ118" s="926"/>
      <c r="CA118" s="926" t="s">
        <v>
129</v>
      </c>
      <c r="CB118" s="926"/>
      <c r="CC118" s="926"/>
      <c r="CD118" s="926"/>
      <c r="CE118" s="926"/>
      <c r="CF118" s="956" t="s">
        <v>
444</v>
      </c>
      <c r="CG118" s="957"/>
      <c r="CH118" s="957"/>
      <c r="CI118" s="957"/>
      <c r="CJ118" s="957"/>
      <c r="CK118" s="1012"/>
      <c r="CL118" s="899"/>
      <c r="CM118" s="902" t="s">
        <v>
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
431</v>
      </c>
      <c r="DH118" s="858"/>
      <c r="DI118" s="858"/>
      <c r="DJ118" s="858"/>
      <c r="DK118" s="859"/>
      <c r="DL118" s="860" t="s">
        <v>
434</v>
      </c>
      <c r="DM118" s="858"/>
      <c r="DN118" s="858"/>
      <c r="DO118" s="858"/>
      <c r="DP118" s="859"/>
      <c r="DQ118" s="860" t="s">
        <v>
129</v>
      </c>
      <c r="DR118" s="858"/>
      <c r="DS118" s="858"/>
      <c r="DT118" s="858"/>
      <c r="DU118" s="859"/>
      <c r="DV118" s="905" t="s">
        <v>
129</v>
      </c>
      <c r="DW118" s="906"/>
      <c r="DX118" s="906"/>
      <c r="DY118" s="906"/>
      <c r="DZ118" s="907"/>
    </row>
    <row r="119" spans="1:130" s="246" customFormat="1" ht="26.25" customHeight="1" x14ac:dyDescent="0.2">
      <c r="A119" s="896" t="s">
        <v>
429</v>
      </c>
      <c r="B119" s="897"/>
      <c r="C119" s="972" t="s">
        <v>
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
129</v>
      </c>
      <c r="AB119" s="976"/>
      <c r="AC119" s="976"/>
      <c r="AD119" s="976"/>
      <c r="AE119" s="977"/>
      <c r="AF119" s="978" t="s">
        <v>
434</v>
      </c>
      <c r="AG119" s="976"/>
      <c r="AH119" s="976"/>
      <c r="AI119" s="976"/>
      <c r="AJ119" s="977"/>
      <c r="AK119" s="978" t="s">
        <v>
444</v>
      </c>
      <c r="AL119" s="976"/>
      <c r="AM119" s="976"/>
      <c r="AN119" s="976"/>
      <c r="AO119" s="977"/>
      <c r="AP119" s="979" t="s">
        <v>
434</v>
      </c>
      <c r="AQ119" s="980"/>
      <c r="AR119" s="980"/>
      <c r="AS119" s="980"/>
      <c r="AT119" s="981"/>
      <c r="AU119" s="1019"/>
      <c r="AV119" s="1020"/>
      <c r="AW119" s="1020"/>
      <c r="AX119" s="1020"/>
      <c r="AY119" s="1020"/>
      <c r="AZ119" s="277" t="s">
        <v>
187</v>
      </c>
      <c r="BA119" s="277"/>
      <c r="BB119" s="277"/>
      <c r="BC119" s="277"/>
      <c r="BD119" s="277"/>
      <c r="BE119" s="277"/>
      <c r="BF119" s="277"/>
      <c r="BG119" s="277"/>
      <c r="BH119" s="277"/>
      <c r="BI119" s="277"/>
      <c r="BJ119" s="277"/>
      <c r="BK119" s="277"/>
      <c r="BL119" s="277"/>
      <c r="BM119" s="277"/>
      <c r="BN119" s="277"/>
      <c r="BO119" s="958" t="s">
        <v>
459</v>
      </c>
      <c r="BP119" s="959"/>
      <c r="BQ119" s="963">
        <v>
39724799</v>
      </c>
      <c r="BR119" s="926"/>
      <c r="BS119" s="926"/>
      <c r="BT119" s="926"/>
      <c r="BU119" s="926"/>
      <c r="BV119" s="926">
        <v>
37510569</v>
      </c>
      <c r="BW119" s="926"/>
      <c r="BX119" s="926"/>
      <c r="BY119" s="926"/>
      <c r="BZ119" s="926"/>
      <c r="CA119" s="926">
        <v>
33956549</v>
      </c>
      <c r="CB119" s="926"/>
      <c r="CC119" s="926"/>
      <c r="CD119" s="926"/>
      <c r="CE119" s="926"/>
      <c r="CF119" s="824"/>
      <c r="CG119" s="825"/>
      <c r="CH119" s="825"/>
      <c r="CI119" s="825"/>
      <c r="CJ119" s="915"/>
      <c r="CK119" s="1013"/>
      <c r="CL119" s="901"/>
      <c r="CM119" s="919" t="s">
        <v>
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
542348</v>
      </c>
      <c r="DH119" s="841"/>
      <c r="DI119" s="841"/>
      <c r="DJ119" s="841"/>
      <c r="DK119" s="842"/>
      <c r="DL119" s="843">
        <v>
507992</v>
      </c>
      <c r="DM119" s="841"/>
      <c r="DN119" s="841"/>
      <c r="DO119" s="841"/>
      <c r="DP119" s="842"/>
      <c r="DQ119" s="843">
        <v>
473636</v>
      </c>
      <c r="DR119" s="841"/>
      <c r="DS119" s="841"/>
      <c r="DT119" s="841"/>
      <c r="DU119" s="842"/>
      <c r="DV119" s="929">
        <v>
1.2</v>
      </c>
      <c r="DW119" s="930"/>
      <c r="DX119" s="930"/>
      <c r="DY119" s="930"/>
      <c r="DZ119" s="931"/>
    </row>
    <row r="120" spans="1:130" s="246" customFormat="1" ht="26.25" customHeight="1" x14ac:dyDescent="0.2">
      <c r="A120" s="898"/>
      <c r="B120" s="899"/>
      <c r="C120" s="902" t="s">
        <v>
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
434</v>
      </c>
      <c r="AB120" s="858"/>
      <c r="AC120" s="858"/>
      <c r="AD120" s="858"/>
      <c r="AE120" s="859"/>
      <c r="AF120" s="860" t="s">
        <v>
129</v>
      </c>
      <c r="AG120" s="858"/>
      <c r="AH120" s="858"/>
      <c r="AI120" s="858"/>
      <c r="AJ120" s="859"/>
      <c r="AK120" s="860" t="s">
        <v>
129</v>
      </c>
      <c r="AL120" s="858"/>
      <c r="AM120" s="858"/>
      <c r="AN120" s="858"/>
      <c r="AO120" s="859"/>
      <c r="AP120" s="905" t="s">
        <v>
431</v>
      </c>
      <c r="AQ120" s="906"/>
      <c r="AR120" s="906"/>
      <c r="AS120" s="906"/>
      <c r="AT120" s="907"/>
      <c r="AU120" s="964" t="s">
        <v>
461</v>
      </c>
      <c r="AV120" s="965"/>
      <c r="AW120" s="965"/>
      <c r="AX120" s="965"/>
      <c r="AY120" s="966"/>
      <c r="AZ120" s="941" t="s">
        <v>
462</v>
      </c>
      <c r="BA120" s="886"/>
      <c r="BB120" s="886"/>
      <c r="BC120" s="886"/>
      <c r="BD120" s="886"/>
      <c r="BE120" s="886"/>
      <c r="BF120" s="886"/>
      <c r="BG120" s="886"/>
      <c r="BH120" s="886"/>
      <c r="BI120" s="886"/>
      <c r="BJ120" s="886"/>
      <c r="BK120" s="886"/>
      <c r="BL120" s="886"/>
      <c r="BM120" s="886"/>
      <c r="BN120" s="886"/>
      <c r="BO120" s="886"/>
      <c r="BP120" s="887"/>
      <c r="BQ120" s="942">
        <v>
39324271</v>
      </c>
      <c r="BR120" s="923"/>
      <c r="BS120" s="923"/>
      <c r="BT120" s="923"/>
      <c r="BU120" s="923"/>
      <c r="BV120" s="923">
        <v>
41414890</v>
      </c>
      <c r="BW120" s="923"/>
      <c r="BX120" s="923"/>
      <c r="BY120" s="923"/>
      <c r="BZ120" s="923"/>
      <c r="CA120" s="923">
        <v>
43242942</v>
      </c>
      <c r="CB120" s="923"/>
      <c r="CC120" s="923"/>
      <c r="CD120" s="923"/>
      <c r="CE120" s="923"/>
      <c r="CF120" s="947">
        <v>
108.9</v>
      </c>
      <c r="CG120" s="948"/>
      <c r="CH120" s="948"/>
      <c r="CI120" s="948"/>
      <c r="CJ120" s="948"/>
      <c r="CK120" s="949" t="s">
        <v>
463</v>
      </c>
      <c r="CL120" s="933"/>
      <c r="CM120" s="933"/>
      <c r="CN120" s="933"/>
      <c r="CO120" s="934"/>
      <c r="CP120" s="953" t="s">
        <v>
464</v>
      </c>
      <c r="CQ120" s="954"/>
      <c r="CR120" s="954"/>
      <c r="CS120" s="954"/>
      <c r="CT120" s="954"/>
      <c r="CU120" s="954"/>
      <c r="CV120" s="954"/>
      <c r="CW120" s="954"/>
      <c r="CX120" s="954"/>
      <c r="CY120" s="954"/>
      <c r="CZ120" s="954"/>
      <c r="DA120" s="954"/>
      <c r="DB120" s="954"/>
      <c r="DC120" s="954"/>
      <c r="DD120" s="954"/>
      <c r="DE120" s="954"/>
      <c r="DF120" s="955"/>
      <c r="DG120" s="942">
        <v>
5999414</v>
      </c>
      <c r="DH120" s="923"/>
      <c r="DI120" s="923"/>
      <c r="DJ120" s="923"/>
      <c r="DK120" s="923"/>
      <c r="DL120" s="923">
        <v>
6024210</v>
      </c>
      <c r="DM120" s="923"/>
      <c r="DN120" s="923"/>
      <c r="DO120" s="923"/>
      <c r="DP120" s="923"/>
      <c r="DQ120" s="923">
        <v>
6157679</v>
      </c>
      <c r="DR120" s="923"/>
      <c r="DS120" s="923"/>
      <c r="DT120" s="923"/>
      <c r="DU120" s="923"/>
      <c r="DV120" s="924">
        <v>
15.5</v>
      </c>
      <c r="DW120" s="924"/>
      <c r="DX120" s="924"/>
      <c r="DY120" s="924"/>
      <c r="DZ120" s="925"/>
    </row>
    <row r="121" spans="1:130" s="246" customFormat="1" ht="26.25" customHeight="1" x14ac:dyDescent="0.2">
      <c r="A121" s="898"/>
      <c r="B121" s="899"/>
      <c r="C121" s="944" t="s">
        <v>
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
129</v>
      </c>
      <c r="AB121" s="858"/>
      <c r="AC121" s="858"/>
      <c r="AD121" s="858"/>
      <c r="AE121" s="859"/>
      <c r="AF121" s="860" t="s">
        <v>
434</v>
      </c>
      <c r="AG121" s="858"/>
      <c r="AH121" s="858"/>
      <c r="AI121" s="858"/>
      <c r="AJ121" s="859"/>
      <c r="AK121" s="860" t="s">
        <v>
444</v>
      </c>
      <c r="AL121" s="858"/>
      <c r="AM121" s="858"/>
      <c r="AN121" s="858"/>
      <c r="AO121" s="859"/>
      <c r="AP121" s="905" t="s">
        <v>
444</v>
      </c>
      <c r="AQ121" s="906"/>
      <c r="AR121" s="906"/>
      <c r="AS121" s="906"/>
      <c r="AT121" s="907"/>
      <c r="AU121" s="967"/>
      <c r="AV121" s="968"/>
      <c r="AW121" s="968"/>
      <c r="AX121" s="968"/>
      <c r="AY121" s="969"/>
      <c r="AZ121" s="893" t="s">
        <v>
466</v>
      </c>
      <c r="BA121" s="828"/>
      <c r="BB121" s="828"/>
      <c r="BC121" s="828"/>
      <c r="BD121" s="828"/>
      <c r="BE121" s="828"/>
      <c r="BF121" s="828"/>
      <c r="BG121" s="828"/>
      <c r="BH121" s="828"/>
      <c r="BI121" s="828"/>
      <c r="BJ121" s="828"/>
      <c r="BK121" s="828"/>
      <c r="BL121" s="828"/>
      <c r="BM121" s="828"/>
      <c r="BN121" s="828"/>
      <c r="BO121" s="828"/>
      <c r="BP121" s="829"/>
      <c r="BQ121" s="894">
        <v>
10480869</v>
      </c>
      <c r="BR121" s="895"/>
      <c r="BS121" s="895"/>
      <c r="BT121" s="895"/>
      <c r="BU121" s="895"/>
      <c r="BV121" s="895">
        <v>
11451125</v>
      </c>
      <c r="BW121" s="895"/>
      <c r="BX121" s="895"/>
      <c r="BY121" s="895"/>
      <c r="BZ121" s="895"/>
      <c r="CA121" s="895">
        <v>
10199582</v>
      </c>
      <c r="CB121" s="895"/>
      <c r="CC121" s="895"/>
      <c r="CD121" s="895"/>
      <c r="CE121" s="895"/>
      <c r="CF121" s="956">
        <v>
25.7</v>
      </c>
      <c r="CG121" s="957"/>
      <c r="CH121" s="957"/>
      <c r="CI121" s="957"/>
      <c r="CJ121" s="957"/>
      <c r="CK121" s="950"/>
      <c r="CL121" s="936"/>
      <c r="CM121" s="936"/>
      <c r="CN121" s="936"/>
      <c r="CO121" s="937"/>
      <c r="CP121" s="916" t="s">
        <v>
467</v>
      </c>
      <c r="CQ121" s="917"/>
      <c r="CR121" s="917"/>
      <c r="CS121" s="917"/>
      <c r="CT121" s="917"/>
      <c r="CU121" s="917"/>
      <c r="CV121" s="917"/>
      <c r="CW121" s="917"/>
      <c r="CX121" s="917"/>
      <c r="CY121" s="917"/>
      <c r="CZ121" s="917"/>
      <c r="DA121" s="917"/>
      <c r="DB121" s="917"/>
      <c r="DC121" s="917"/>
      <c r="DD121" s="917"/>
      <c r="DE121" s="917"/>
      <c r="DF121" s="918"/>
      <c r="DG121" s="894">
        <v>
3689</v>
      </c>
      <c r="DH121" s="895"/>
      <c r="DI121" s="895"/>
      <c r="DJ121" s="895"/>
      <c r="DK121" s="895"/>
      <c r="DL121" s="895">
        <v>
3386</v>
      </c>
      <c r="DM121" s="895"/>
      <c r="DN121" s="895"/>
      <c r="DO121" s="895"/>
      <c r="DP121" s="895"/>
      <c r="DQ121" s="895">
        <v>
3075</v>
      </c>
      <c r="DR121" s="895"/>
      <c r="DS121" s="895"/>
      <c r="DT121" s="895"/>
      <c r="DU121" s="895"/>
      <c r="DV121" s="872">
        <v>
0</v>
      </c>
      <c r="DW121" s="872"/>
      <c r="DX121" s="872"/>
      <c r="DY121" s="872"/>
      <c r="DZ121" s="873"/>
    </row>
    <row r="122" spans="1:130" s="246" customFormat="1" ht="26.25" customHeight="1" x14ac:dyDescent="0.2">
      <c r="A122" s="898"/>
      <c r="B122" s="899"/>
      <c r="C122" s="902" t="s">
        <v>
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
129</v>
      </c>
      <c r="AB122" s="858"/>
      <c r="AC122" s="858"/>
      <c r="AD122" s="858"/>
      <c r="AE122" s="859"/>
      <c r="AF122" s="860" t="s">
        <v>
444</v>
      </c>
      <c r="AG122" s="858"/>
      <c r="AH122" s="858"/>
      <c r="AI122" s="858"/>
      <c r="AJ122" s="859"/>
      <c r="AK122" s="860" t="s">
        <v>
444</v>
      </c>
      <c r="AL122" s="858"/>
      <c r="AM122" s="858"/>
      <c r="AN122" s="858"/>
      <c r="AO122" s="859"/>
      <c r="AP122" s="905" t="s">
        <v>
129</v>
      </c>
      <c r="AQ122" s="906"/>
      <c r="AR122" s="906"/>
      <c r="AS122" s="906"/>
      <c r="AT122" s="907"/>
      <c r="AU122" s="967"/>
      <c r="AV122" s="968"/>
      <c r="AW122" s="968"/>
      <c r="AX122" s="968"/>
      <c r="AY122" s="969"/>
      <c r="AZ122" s="960" t="s">
        <v>
468</v>
      </c>
      <c r="BA122" s="961"/>
      <c r="BB122" s="961"/>
      <c r="BC122" s="961"/>
      <c r="BD122" s="961"/>
      <c r="BE122" s="961"/>
      <c r="BF122" s="961"/>
      <c r="BG122" s="961"/>
      <c r="BH122" s="961"/>
      <c r="BI122" s="961"/>
      <c r="BJ122" s="961"/>
      <c r="BK122" s="961"/>
      <c r="BL122" s="961"/>
      <c r="BM122" s="961"/>
      <c r="BN122" s="961"/>
      <c r="BO122" s="961"/>
      <c r="BP122" s="962"/>
      <c r="BQ122" s="963">
        <v>
17809860</v>
      </c>
      <c r="BR122" s="926"/>
      <c r="BS122" s="926"/>
      <c r="BT122" s="926"/>
      <c r="BU122" s="926"/>
      <c r="BV122" s="926">
        <v>
15795210</v>
      </c>
      <c r="BW122" s="926"/>
      <c r="BX122" s="926"/>
      <c r="BY122" s="926"/>
      <c r="BZ122" s="926"/>
      <c r="CA122" s="926">
        <v>
13996058</v>
      </c>
      <c r="CB122" s="926"/>
      <c r="CC122" s="926"/>
      <c r="CD122" s="926"/>
      <c r="CE122" s="926"/>
      <c r="CF122" s="927">
        <v>
35.200000000000003</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2">
      <c r="A123" s="898"/>
      <c r="B123" s="899"/>
      <c r="C123" s="902" t="s">
        <v>
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
444</v>
      </c>
      <c r="AB123" s="858"/>
      <c r="AC123" s="858"/>
      <c r="AD123" s="858"/>
      <c r="AE123" s="859"/>
      <c r="AF123" s="860" t="s">
        <v>
129</v>
      </c>
      <c r="AG123" s="858"/>
      <c r="AH123" s="858"/>
      <c r="AI123" s="858"/>
      <c r="AJ123" s="859"/>
      <c r="AK123" s="860" t="s">
        <v>
434</v>
      </c>
      <c r="AL123" s="858"/>
      <c r="AM123" s="858"/>
      <c r="AN123" s="858"/>
      <c r="AO123" s="859"/>
      <c r="AP123" s="905" t="s">
        <v>
129</v>
      </c>
      <c r="AQ123" s="906"/>
      <c r="AR123" s="906"/>
      <c r="AS123" s="906"/>
      <c r="AT123" s="907"/>
      <c r="AU123" s="970"/>
      <c r="AV123" s="971"/>
      <c r="AW123" s="971"/>
      <c r="AX123" s="971"/>
      <c r="AY123" s="971"/>
      <c r="AZ123" s="277" t="s">
        <v>
187</v>
      </c>
      <c r="BA123" s="277"/>
      <c r="BB123" s="277"/>
      <c r="BC123" s="277"/>
      <c r="BD123" s="277"/>
      <c r="BE123" s="277"/>
      <c r="BF123" s="277"/>
      <c r="BG123" s="277"/>
      <c r="BH123" s="277"/>
      <c r="BI123" s="277"/>
      <c r="BJ123" s="277"/>
      <c r="BK123" s="277"/>
      <c r="BL123" s="277"/>
      <c r="BM123" s="277"/>
      <c r="BN123" s="277"/>
      <c r="BO123" s="958" t="s">
        <v>
469</v>
      </c>
      <c r="BP123" s="959"/>
      <c r="BQ123" s="913">
        <v>
67615000</v>
      </c>
      <c r="BR123" s="914"/>
      <c r="BS123" s="914"/>
      <c r="BT123" s="914"/>
      <c r="BU123" s="914"/>
      <c r="BV123" s="914">
        <v>
68661225</v>
      </c>
      <c r="BW123" s="914"/>
      <c r="BX123" s="914"/>
      <c r="BY123" s="914"/>
      <c r="BZ123" s="914"/>
      <c r="CA123" s="914">
        <v>
67438582</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
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v>
523582</v>
      </c>
      <c r="AB124" s="858"/>
      <c r="AC124" s="858"/>
      <c r="AD124" s="858"/>
      <c r="AE124" s="859"/>
      <c r="AF124" s="860">
        <v>
974954</v>
      </c>
      <c r="AG124" s="858"/>
      <c r="AH124" s="858"/>
      <c r="AI124" s="858"/>
      <c r="AJ124" s="859"/>
      <c r="AK124" s="860">
        <v>
2079963</v>
      </c>
      <c r="AL124" s="858"/>
      <c r="AM124" s="858"/>
      <c r="AN124" s="858"/>
      <c r="AO124" s="859"/>
      <c r="AP124" s="905">
        <v>
5.2</v>
      </c>
      <c r="AQ124" s="906"/>
      <c r="AR124" s="906"/>
      <c r="AS124" s="906"/>
      <c r="AT124" s="907"/>
      <c r="AU124" s="908" t="s">
        <v>
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
434</v>
      </c>
      <c r="BR124" s="912"/>
      <c r="BS124" s="912"/>
      <c r="BT124" s="912"/>
      <c r="BU124" s="912"/>
      <c r="BV124" s="912" t="s">
        <v>
129</v>
      </c>
      <c r="BW124" s="912"/>
      <c r="BX124" s="912"/>
      <c r="BY124" s="912"/>
      <c r="BZ124" s="912"/>
      <c r="CA124" s="912" t="s">
        <v>
434</v>
      </c>
      <c r="CB124" s="912"/>
      <c r="CC124" s="912"/>
      <c r="CD124" s="912"/>
      <c r="CE124" s="912"/>
      <c r="CF124" s="802"/>
      <c r="CG124" s="803"/>
      <c r="CH124" s="803"/>
      <c r="CI124" s="803"/>
      <c r="CJ124" s="943"/>
      <c r="CK124" s="951"/>
      <c r="CL124" s="951"/>
      <c r="CM124" s="951"/>
      <c r="CN124" s="951"/>
      <c r="CO124" s="952"/>
      <c r="CP124" s="916" t="s">
        <v>
471</v>
      </c>
      <c r="CQ124" s="917"/>
      <c r="CR124" s="917"/>
      <c r="CS124" s="917"/>
      <c r="CT124" s="917"/>
      <c r="CU124" s="917"/>
      <c r="CV124" s="917"/>
      <c r="CW124" s="917"/>
      <c r="CX124" s="917"/>
      <c r="CY124" s="917"/>
      <c r="CZ124" s="917"/>
      <c r="DA124" s="917"/>
      <c r="DB124" s="917"/>
      <c r="DC124" s="917"/>
      <c r="DD124" s="917"/>
      <c r="DE124" s="917"/>
      <c r="DF124" s="918"/>
      <c r="DG124" s="840" t="s">
        <v>
432</v>
      </c>
      <c r="DH124" s="841"/>
      <c r="DI124" s="841"/>
      <c r="DJ124" s="841"/>
      <c r="DK124" s="842"/>
      <c r="DL124" s="843" t="s">
        <v>
432</v>
      </c>
      <c r="DM124" s="841"/>
      <c r="DN124" s="841"/>
      <c r="DO124" s="841"/>
      <c r="DP124" s="842"/>
      <c r="DQ124" s="843" t="s">
        <v>
434</v>
      </c>
      <c r="DR124" s="841"/>
      <c r="DS124" s="841"/>
      <c r="DT124" s="841"/>
      <c r="DU124" s="842"/>
      <c r="DV124" s="929" t="s">
        <v>
432</v>
      </c>
      <c r="DW124" s="930"/>
      <c r="DX124" s="930"/>
      <c r="DY124" s="930"/>
      <c r="DZ124" s="931"/>
    </row>
    <row r="125" spans="1:130" s="246" customFormat="1" ht="26.25" customHeight="1" x14ac:dyDescent="0.2">
      <c r="A125" s="898"/>
      <c r="B125" s="899"/>
      <c r="C125" s="902" t="s">
        <v>
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
432</v>
      </c>
      <c r="AB125" s="858"/>
      <c r="AC125" s="858"/>
      <c r="AD125" s="858"/>
      <c r="AE125" s="859"/>
      <c r="AF125" s="860" t="s">
        <v>
432</v>
      </c>
      <c r="AG125" s="858"/>
      <c r="AH125" s="858"/>
      <c r="AI125" s="858"/>
      <c r="AJ125" s="859"/>
      <c r="AK125" s="860" t="s">
        <v>
129</v>
      </c>
      <c r="AL125" s="858"/>
      <c r="AM125" s="858"/>
      <c r="AN125" s="858"/>
      <c r="AO125" s="859"/>
      <c r="AP125" s="905" t="s">
        <v>
432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
472</v>
      </c>
      <c r="CL125" s="933"/>
      <c r="CM125" s="933"/>
      <c r="CN125" s="933"/>
      <c r="CO125" s="934"/>
      <c r="CP125" s="941" t="s">
        <v>
473</v>
      </c>
      <c r="CQ125" s="886"/>
      <c r="CR125" s="886"/>
      <c r="CS125" s="886"/>
      <c r="CT125" s="886"/>
      <c r="CU125" s="886"/>
      <c r="CV125" s="886"/>
      <c r="CW125" s="886"/>
      <c r="CX125" s="886"/>
      <c r="CY125" s="886"/>
      <c r="CZ125" s="886"/>
      <c r="DA125" s="886"/>
      <c r="DB125" s="886"/>
      <c r="DC125" s="886"/>
      <c r="DD125" s="886"/>
      <c r="DE125" s="886"/>
      <c r="DF125" s="887"/>
      <c r="DG125" s="942" t="s">
        <v>
434</v>
      </c>
      <c r="DH125" s="923"/>
      <c r="DI125" s="923"/>
      <c r="DJ125" s="923"/>
      <c r="DK125" s="923"/>
      <c r="DL125" s="923" t="s">
        <v>
434</v>
      </c>
      <c r="DM125" s="923"/>
      <c r="DN125" s="923"/>
      <c r="DO125" s="923"/>
      <c r="DP125" s="923"/>
      <c r="DQ125" s="923" t="s">
        <v>
434</v>
      </c>
      <c r="DR125" s="923"/>
      <c r="DS125" s="923"/>
      <c r="DT125" s="923"/>
      <c r="DU125" s="923"/>
      <c r="DV125" s="924" t="s">
        <v>
432</v>
      </c>
      <c r="DW125" s="924"/>
      <c r="DX125" s="924"/>
      <c r="DY125" s="924"/>
      <c r="DZ125" s="925"/>
    </row>
    <row r="126" spans="1:130" s="246" customFormat="1" ht="26.25" customHeight="1" thickBot="1" x14ac:dyDescent="0.25">
      <c r="A126" s="898"/>
      <c r="B126" s="899"/>
      <c r="C126" s="902" t="s">
        <v>
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
38161</v>
      </c>
      <c r="AB126" s="858"/>
      <c r="AC126" s="858"/>
      <c r="AD126" s="858"/>
      <c r="AE126" s="859"/>
      <c r="AF126" s="860">
        <v>
37924</v>
      </c>
      <c r="AG126" s="858"/>
      <c r="AH126" s="858"/>
      <c r="AI126" s="858"/>
      <c r="AJ126" s="859"/>
      <c r="AK126" s="860">
        <v>
37686</v>
      </c>
      <c r="AL126" s="858"/>
      <c r="AM126" s="858"/>
      <c r="AN126" s="858"/>
      <c r="AO126" s="859"/>
      <c r="AP126" s="905">
        <v>
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
474</v>
      </c>
      <c r="CQ126" s="828"/>
      <c r="CR126" s="828"/>
      <c r="CS126" s="828"/>
      <c r="CT126" s="828"/>
      <c r="CU126" s="828"/>
      <c r="CV126" s="828"/>
      <c r="CW126" s="828"/>
      <c r="CX126" s="828"/>
      <c r="CY126" s="828"/>
      <c r="CZ126" s="828"/>
      <c r="DA126" s="828"/>
      <c r="DB126" s="828"/>
      <c r="DC126" s="828"/>
      <c r="DD126" s="828"/>
      <c r="DE126" s="828"/>
      <c r="DF126" s="829"/>
      <c r="DG126" s="894" t="s">
        <v>
432</v>
      </c>
      <c r="DH126" s="895"/>
      <c r="DI126" s="895"/>
      <c r="DJ126" s="895"/>
      <c r="DK126" s="895"/>
      <c r="DL126" s="895">
        <v>
243569</v>
      </c>
      <c r="DM126" s="895"/>
      <c r="DN126" s="895"/>
      <c r="DO126" s="895"/>
      <c r="DP126" s="895"/>
      <c r="DQ126" s="895" t="s">
        <v>
434</v>
      </c>
      <c r="DR126" s="895"/>
      <c r="DS126" s="895"/>
      <c r="DT126" s="895"/>
      <c r="DU126" s="895"/>
      <c r="DV126" s="872" t="s">
        <v>
432</v>
      </c>
      <c r="DW126" s="872"/>
      <c r="DX126" s="872"/>
      <c r="DY126" s="872"/>
      <c r="DZ126" s="873"/>
    </row>
    <row r="127" spans="1:130" s="246" customFormat="1" ht="26.25" customHeight="1" x14ac:dyDescent="0.2">
      <c r="A127" s="900"/>
      <c r="B127" s="901"/>
      <c r="C127" s="919" t="s">
        <v>
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
434</v>
      </c>
      <c r="AB127" s="858"/>
      <c r="AC127" s="858"/>
      <c r="AD127" s="858"/>
      <c r="AE127" s="859"/>
      <c r="AF127" s="860" t="s">
        <v>
434</v>
      </c>
      <c r="AG127" s="858"/>
      <c r="AH127" s="858"/>
      <c r="AI127" s="858"/>
      <c r="AJ127" s="859"/>
      <c r="AK127" s="860" t="s">
        <v>
432</v>
      </c>
      <c r="AL127" s="858"/>
      <c r="AM127" s="858"/>
      <c r="AN127" s="858"/>
      <c r="AO127" s="859"/>
      <c r="AP127" s="905" t="s">
        <v>
434</v>
      </c>
      <c r="AQ127" s="906"/>
      <c r="AR127" s="906"/>
      <c r="AS127" s="906"/>
      <c r="AT127" s="907"/>
      <c r="AU127" s="282"/>
      <c r="AV127" s="282"/>
      <c r="AW127" s="282"/>
      <c r="AX127" s="922" t="s">
        <v>
476</v>
      </c>
      <c r="AY127" s="890"/>
      <c r="AZ127" s="890"/>
      <c r="BA127" s="890"/>
      <c r="BB127" s="890"/>
      <c r="BC127" s="890"/>
      <c r="BD127" s="890"/>
      <c r="BE127" s="891"/>
      <c r="BF127" s="889" t="s">
        <v>
477</v>
      </c>
      <c r="BG127" s="890"/>
      <c r="BH127" s="890"/>
      <c r="BI127" s="890"/>
      <c r="BJ127" s="890"/>
      <c r="BK127" s="890"/>
      <c r="BL127" s="891"/>
      <c r="BM127" s="889" t="s">
        <v>
478</v>
      </c>
      <c r="BN127" s="890"/>
      <c r="BO127" s="890"/>
      <c r="BP127" s="890"/>
      <c r="BQ127" s="890"/>
      <c r="BR127" s="890"/>
      <c r="BS127" s="891"/>
      <c r="BT127" s="889" t="s">
        <v>
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
480</v>
      </c>
      <c r="CQ127" s="828"/>
      <c r="CR127" s="828"/>
      <c r="CS127" s="828"/>
      <c r="CT127" s="828"/>
      <c r="CU127" s="828"/>
      <c r="CV127" s="828"/>
      <c r="CW127" s="828"/>
      <c r="CX127" s="828"/>
      <c r="CY127" s="828"/>
      <c r="CZ127" s="828"/>
      <c r="DA127" s="828"/>
      <c r="DB127" s="828"/>
      <c r="DC127" s="828"/>
      <c r="DD127" s="828"/>
      <c r="DE127" s="828"/>
      <c r="DF127" s="829"/>
      <c r="DG127" s="894" t="s">
        <v>
129</v>
      </c>
      <c r="DH127" s="895"/>
      <c r="DI127" s="895"/>
      <c r="DJ127" s="895"/>
      <c r="DK127" s="895"/>
      <c r="DL127" s="895" t="s">
        <v>
432</v>
      </c>
      <c r="DM127" s="895"/>
      <c r="DN127" s="895"/>
      <c r="DO127" s="895"/>
      <c r="DP127" s="895"/>
      <c r="DQ127" s="895" t="s">
        <v>
434</v>
      </c>
      <c r="DR127" s="895"/>
      <c r="DS127" s="895"/>
      <c r="DT127" s="895"/>
      <c r="DU127" s="895"/>
      <c r="DV127" s="872" t="s">
        <v>
432</v>
      </c>
      <c r="DW127" s="872"/>
      <c r="DX127" s="872"/>
      <c r="DY127" s="872"/>
      <c r="DZ127" s="873"/>
    </row>
    <row r="128" spans="1:130" s="246" customFormat="1" ht="26.25" customHeight="1" thickBot="1" x14ac:dyDescent="0.25">
      <c r="A128" s="874" t="s">
        <v>
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
482</v>
      </c>
      <c r="X128" s="876"/>
      <c r="Y128" s="876"/>
      <c r="Z128" s="877"/>
      <c r="AA128" s="878">
        <v>
1159413</v>
      </c>
      <c r="AB128" s="879"/>
      <c r="AC128" s="879"/>
      <c r="AD128" s="879"/>
      <c r="AE128" s="880"/>
      <c r="AF128" s="881">
        <v>
1366273</v>
      </c>
      <c r="AG128" s="879"/>
      <c r="AH128" s="879"/>
      <c r="AI128" s="879"/>
      <c r="AJ128" s="880"/>
      <c r="AK128" s="881">
        <v>
2056662</v>
      </c>
      <c r="AL128" s="879"/>
      <c r="AM128" s="879"/>
      <c r="AN128" s="879"/>
      <c r="AO128" s="880"/>
      <c r="AP128" s="882"/>
      <c r="AQ128" s="883"/>
      <c r="AR128" s="883"/>
      <c r="AS128" s="883"/>
      <c r="AT128" s="884"/>
      <c r="AU128" s="282"/>
      <c r="AV128" s="282"/>
      <c r="AW128" s="282"/>
      <c r="AX128" s="885" t="s">
        <v>
483</v>
      </c>
      <c r="AY128" s="886"/>
      <c r="AZ128" s="886"/>
      <c r="BA128" s="886"/>
      <c r="BB128" s="886"/>
      <c r="BC128" s="886"/>
      <c r="BD128" s="886"/>
      <c r="BE128" s="887"/>
      <c r="BF128" s="864" t="s">
        <v>
431</v>
      </c>
      <c r="BG128" s="865"/>
      <c r="BH128" s="865"/>
      <c r="BI128" s="865"/>
      <c r="BJ128" s="865"/>
      <c r="BK128" s="865"/>
      <c r="BL128" s="888"/>
      <c r="BM128" s="864">
        <v>
11.42</v>
      </c>
      <c r="BN128" s="865"/>
      <c r="BO128" s="865"/>
      <c r="BP128" s="865"/>
      <c r="BQ128" s="865"/>
      <c r="BR128" s="865"/>
      <c r="BS128" s="888"/>
      <c r="BT128" s="864">
        <v>
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
484</v>
      </c>
      <c r="CQ128" s="806"/>
      <c r="CR128" s="806"/>
      <c r="CS128" s="806"/>
      <c r="CT128" s="806"/>
      <c r="CU128" s="806"/>
      <c r="CV128" s="806"/>
      <c r="CW128" s="806"/>
      <c r="CX128" s="806"/>
      <c r="CY128" s="806"/>
      <c r="CZ128" s="806"/>
      <c r="DA128" s="806"/>
      <c r="DB128" s="806"/>
      <c r="DC128" s="806"/>
      <c r="DD128" s="806"/>
      <c r="DE128" s="806"/>
      <c r="DF128" s="807"/>
      <c r="DG128" s="868" t="s">
        <v>
432</v>
      </c>
      <c r="DH128" s="869"/>
      <c r="DI128" s="869"/>
      <c r="DJ128" s="869"/>
      <c r="DK128" s="869"/>
      <c r="DL128" s="869" t="s">
        <v>
432</v>
      </c>
      <c r="DM128" s="869"/>
      <c r="DN128" s="869"/>
      <c r="DO128" s="869"/>
      <c r="DP128" s="869"/>
      <c r="DQ128" s="869" t="s">
        <v>
432</v>
      </c>
      <c r="DR128" s="869"/>
      <c r="DS128" s="869"/>
      <c r="DT128" s="869"/>
      <c r="DU128" s="869"/>
      <c r="DV128" s="870" t="s">
        <v>
129</v>
      </c>
      <c r="DW128" s="870"/>
      <c r="DX128" s="870"/>
      <c r="DY128" s="870"/>
      <c r="DZ128" s="871"/>
    </row>
    <row r="129" spans="1:131" s="246" customFormat="1" ht="26.25" customHeight="1" x14ac:dyDescent="0.2">
      <c r="A129" s="852" t="s">
        <v>
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
485</v>
      </c>
      <c r="X129" s="855"/>
      <c r="Y129" s="855"/>
      <c r="Z129" s="856"/>
      <c r="AA129" s="857">
        <v>
41755600</v>
      </c>
      <c r="AB129" s="858"/>
      <c r="AC129" s="858"/>
      <c r="AD129" s="858"/>
      <c r="AE129" s="859"/>
      <c r="AF129" s="860">
        <v>
41530127</v>
      </c>
      <c r="AG129" s="858"/>
      <c r="AH129" s="858"/>
      <c r="AI129" s="858"/>
      <c r="AJ129" s="859"/>
      <c r="AK129" s="860">
        <v>
41724458</v>
      </c>
      <c r="AL129" s="858"/>
      <c r="AM129" s="858"/>
      <c r="AN129" s="858"/>
      <c r="AO129" s="859"/>
      <c r="AP129" s="861"/>
      <c r="AQ129" s="862"/>
      <c r="AR129" s="862"/>
      <c r="AS129" s="862"/>
      <c r="AT129" s="863"/>
      <c r="AU129" s="284"/>
      <c r="AV129" s="284"/>
      <c r="AW129" s="284"/>
      <c r="AX129" s="827" t="s">
        <v>
486</v>
      </c>
      <c r="AY129" s="828"/>
      <c r="AZ129" s="828"/>
      <c r="BA129" s="828"/>
      <c r="BB129" s="828"/>
      <c r="BC129" s="828"/>
      <c r="BD129" s="828"/>
      <c r="BE129" s="829"/>
      <c r="BF129" s="847" t="s">
        <v>
487</v>
      </c>
      <c r="BG129" s="848"/>
      <c r="BH129" s="848"/>
      <c r="BI129" s="848"/>
      <c r="BJ129" s="848"/>
      <c r="BK129" s="848"/>
      <c r="BL129" s="849"/>
      <c r="BM129" s="847">
        <v>
16.420000000000002</v>
      </c>
      <c r="BN129" s="848"/>
      <c r="BO129" s="848"/>
      <c r="BP129" s="848"/>
      <c r="BQ129" s="848"/>
      <c r="BR129" s="848"/>
      <c r="BS129" s="849"/>
      <c r="BT129" s="847">
        <v>
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
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
489</v>
      </c>
      <c r="X130" s="855"/>
      <c r="Y130" s="855"/>
      <c r="Z130" s="856"/>
      <c r="AA130" s="857">
        <v>
2117967</v>
      </c>
      <c r="AB130" s="858"/>
      <c r="AC130" s="858"/>
      <c r="AD130" s="858"/>
      <c r="AE130" s="859"/>
      <c r="AF130" s="860">
        <v>
2092107</v>
      </c>
      <c r="AG130" s="858"/>
      <c r="AH130" s="858"/>
      <c r="AI130" s="858"/>
      <c r="AJ130" s="859"/>
      <c r="AK130" s="860">
        <v>
2009442</v>
      </c>
      <c r="AL130" s="858"/>
      <c r="AM130" s="858"/>
      <c r="AN130" s="858"/>
      <c r="AO130" s="859"/>
      <c r="AP130" s="861"/>
      <c r="AQ130" s="862"/>
      <c r="AR130" s="862"/>
      <c r="AS130" s="862"/>
      <c r="AT130" s="863"/>
      <c r="AU130" s="284"/>
      <c r="AV130" s="284"/>
      <c r="AW130" s="284"/>
      <c r="AX130" s="827" t="s">
        <v>
490</v>
      </c>
      <c r="AY130" s="828"/>
      <c r="AZ130" s="828"/>
      <c r="BA130" s="828"/>
      <c r="BB130" s="828"/>
      <c r="BC130" s="828"/>
      <c r="BD130" s="828"/>
      <c r="BE130" s="829"/>
      <c r="BF130" s="830">
        <v>
-0.4</v>
      </c>
      <c r="BG130" s="831"/>
      <c r="BH130" s="831"/>
      <c r="BI130" s="831"/>
      <c r="BJ130" s="831"/>
      <c r="BK130" s="831"/>
      <c r="BL130" s="832"/>
      <c r="BM130" s="830">
        <v>
25</v>
      </c>
      <c r="BN130" s="831"/>
      <c r="BO130" s="831"/>
      <c r="BP130" s="831"/>
      <c r="BQ130" s="831"/>
      <c r="BR130" s="831"/>
      <c r="BS130" s="832"/>
      <c r="BT130" s="830">
        <v>
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
491</v>
      </c>
      <c r="X131" s="838"/>
      <c r="Y131" s="838"/>
      <c r="Z131" s="839"/>
      <c r="AA131" s="840">
        <v>
39637633</v>
      </c>
      <c r="AB131" s="841"/>
      <c r="AC131" s="841"/>
      <c r="AD131" s="841"/>
      <c r="AE131" s="842"/>
      <c r="AF131" s="843">
        <v>
39438020</v>
      </c>
      <c r="AG131" s="841"/>
      <c r="AH131" s="841"/>
      <c r="AI131" s="841"/>
      <c r="AJ131" s="842"/>
      <c r="AK131" s="843">
        <v>
39715016</v>
      </c>
      <c r="AL131" s="841"/>
      <c r="AM131" s="841"/>
      <c r="AN131" s="841"/>
      <c r="AO131" s="842"/>
      <c r="AP131" s="844"/>
      <c r="AQ131" s="845"/>
      <c r="AR131" s="845"/>
      <c r="AS131" s="845"/>
      <c r="AT131" s="846"/>
      <c r="AU131" s="284"/>
      <c r="AV131" s="284"/>
      <c r="AW131" s="284"/>
      <c r="AX131" s="805" t="s">
        <v>
492</v>
      </c>
      <c r="AY131" s="806"/>
      <c r="AZ131" s="806"/>
      <c r="BA131" s="806"/>
      <c r="BB131" s="806"/>
      <c r="BC131" s="806"/>
      <c r="BD131" s="806"/>
      <c r="BE131" s="807"/>
      <c r="BF131" s="808" t="s">
        <v>
129</v>
      </c>
      <c r="BG131" s="809"/>
      <c r="BH131" s="809"/>
      <c r="BI131" s="809"/>
      <c r="BJ131" s="809"/>
      <c r="BK131" s="809"/>
      <c r="BL131" s="810"/>
      <c r="BM131" s="808">
        <v>
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
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
494</v>
      </c>
      <c r="W132" s="818"/>
      <c r="X132" s="818"/>
      <c r="Y132" s="818"/>
      <c r="Z132" s="819"/>
      <c r="AA132" s="820">
        <v>
-1.2890149120000001</v>
      </c>
      <c r="AB132" s="821"/>
      <c r="AC132" s="821"/>
      <c r="AD132" s="821"/>
      <c r="AE132" s="822"/>
      <c r="AF132" s="823">
        <v>
-0.71903711199999998</v>
      </c>
      <c r="AG132" s="821"/>
      <c r="AH132" s="821"/>
      <c r="AI132" s="821"/>
      <c r="AJ132" s="822"/>
      <c r="AK132" s="823">
        <v>
0.54272922899999998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
495</v>
      </c>
      <c r="W133" s="797"/>
      <c r="X133" s="797"/>
      <c r="Y133" s="797"/>
      <c r="Z133" s="798"/>
      <c r="AA133" s="799">
        <v>
-1</v>
      </c>
      <c r="AB133" s="800"/>
      <c r="AC133" s="800"/>
      <c r="AD133" s="800"/>
      <c r="AE133" s="801"/>
      <c r="AF133" s="799">
        <v>
-0.7</v>
      </c>
      <c r="AG133" s="800"/>
      <c r="AH133" s="800"/>
      <c r="AI133" s="800"/>
      <c r="AJ133" s="801"/>
      <c r="AK133" s="799">
        <v>
-0.4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8A9LAN5rib3648TEkvgQyAGt0QlZEvdZhk3HehzyWqVnMQ2NIxG6FOVyHlnGwe59ldSRDOcqaIETn2KGp+VFDg==" saltValue="eWxPSeBv78qYSI09BzY/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496</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tjLdxSNbqE/4WqEMDFAeJwO2HNXxIpEPfsV2N7kx1ulbVoqonbdSNbbpQfZYNUCDkJeXQXFuBghYJFUxcgZMTA==" saltValue="1TDHmXgjC6McBvHHgYcGi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b+/JCtyxuqGwpyYWob7dtYj5Ms4gpn9xR6pylDuxmVUgEfwA/YqryVkoASFw08StpoGLwP9vTqZN6NNAnIxjbg==" saltValue="2eSXkD2UZNIu99HVOEKj9w=="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498</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
499</v>
      </c>
      <c r="AP7" s="303"/>
      <c r="AQ7" s="304" t="s">
        <v>
500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
501</v>
      </c>
      <c r="AQ8" s="310" t="s">
        <v>
502</v>
      </c>
      <c r="AR8" s="311" t="s">
        <v>
503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
504</v>
      </c>
      <c r="AL9" s="1228"/>
      <c r="AM9" s="1228"/>
      <c r="AN9" s="1229"/>
      <c r="AO9" s="312">
        <v>
8820550</v>
      </c>
      <c r="AP9" s="312">
        <v>
60250</v>
      </c>
      <c r="AQ9" s="313">
        <v>
56739</v>
      </c>
      <c r="AR9" s="314">
        <v>
6.2</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
505</v>
      </c>
      <c r="AL10" s="1228"/>
      <c r="AM10" s="1228"/>
      <c r="AN10" s="1229"/>
      <c r="AO10" s="315">
        <v>
188662</v>
      </c>
      <c r="AP10" s="315">
        <v>
1289</v>
      </c>
      <c r="AQ10" s="316">
        <v>
3644</v>
      </c>
      <c r="AR10" s="317">
        <v>
-64.599999999999994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
506</v>
      </c>
      <c r="AL11" s="1228"/>
      <c r="AM11" s="1228"/>
      <c r="AN11" s="1229"/>
      <c r="AO11" s="315">
        <v>
23051</v>
      </c>
      <c r="AP11" s="315">
        <v>
157</v>
      </c>
      <c r="AQ11" s="316">
        <v>
3408</v>
      </c>
      <c r="AR11" s="317">
        <v>
-95.4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
507</v>
      </c>
      <c r="AL12" s="1228"/>
      <c r="AM12" s="1228"/>
      <c r="AN12" s="1229"/>
      <c r="AO12" s="315" t="s">
        <v>
508</v>
      </c>
      <c r="AP12" s="315" t="s">
        <v>
508</v>
      </c>
      <c r="AQ12" s="316">
        <v>
508</v>
      </c>
      <c r="AR12" s="317" t="s">
        <v>
508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
509</v>
      </c>
      <c r="AL13" s="1228"/>
      <c r="AM13" s="1228"/>
      <c r="AN13" s="1229"/>
      <c r="AO13" s="315" t="s">
        <v>
508</v>
      </c>
      <c r="AP13" s="315" t="s">
        <v>
508</v>
      </c>
      <c r="AQ13" s="316">
        <v>
12</v>
      </c>
      <c r="AR13" s="317" t="s">
        <v>
508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
510</v>
      </c>
      <c r="AL14" s="1228"/>
      <c r="AM14" s="1228"/>
      <c r="AN14" s="1229"/>
      <c r="AO14" s="315">
        <v>
72943</v>
      </c>
      <c r="AP14" s="315">
        <v>
498</v>
      </c>
      <c r="AQ14" s="316">
        <v>
2329</v>
      </c>
      <c r="AR14" s="317">
        <v>
-78.599999999999994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
511</v>
      </c>
      <c r="AL15" s="1228"/>
      <c r="AM15" s="1228"/>
      <c r="AN15" s="1229"/>
      <c r="AO15" s="315">
        <v>
101570</v>
      </c>
      <c r="AP15" s="315">
        <v>
694</v>
      </c>
      <c r="AQ15" s="316">
        <v>
1096</v>
      </c>
      <c r="AR15" s="317">
        <v>
-36.700000000000003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
512</v>
      </c>
      <c r="AL16" s="1231"/>
      <c r="AM16" s="1231"/>
      <c r="AN16" s="1232"/>
      <c r="AO16" s="315">
        <v>
-571118</v>
      </c>
      <c r="AP16" s="315">
        <v>
-3901</v>
      </c>
      <c r="AQ16" s="316">
        <v>
-4593</v>
      </c>
      <c r="AR16" s="317">
        <v>
-15.1</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
187</v>
      </c>
      <c r="AL17" s="1231"/>
      <c r="AM17" s="1231"/>
      <c r="AN17" s="1232"/>
      <c r="AO17" s="315">
        <v>
8635658</v>
      </c>
      <c r="AP17" s="315">
        <v>
58987</v>
      </c>
      <c r="AQ17" s="316">
        <v>
63141</v>
      </c>
      <c r="AR17" s="317">
        <v>
-6.6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513</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514</v>
      </c>
      <c r="AP20" s="323" t="s">
        <v>
515</v>
      </c>
      <c r="AQ20" s="324" t="s">
        <v>
516</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
517</v>
      </c>
      <c r="AL21" s="1225"/>
      <c r="AM21" s="1225"/>
      <c r="AN21" s="1226"/>
      <c r="AO21" s="327">
        <v>
5.74</v>
      </c>
      <c r="AP21" s="328">
        <v>
6</v>
      </c>
      <c r="AQ21" s="329">
        <v>
-0.26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
518</v>
      </c>
      <c r="AL22" s="1225"/>
      <c r="AM22" s="1225"/>
      <c r="AN22" s="1226"/>
      <c r="AO22" s="332">
        <v>
101.1</v>
      </c>
      <c r="AP22" s="333">
        <v>
99.5</v>
      </c>
      <c r="AQ22" s="334">
        <v>
1.6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521</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
499</v>
      </c>
      <c r="AP30" s="303"/>
      <c r="AQ30" s="304" t="s">
        <v>
500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
501</v>
      </c>
      <c r="AQ31" s="310" t="s">
        <v>
502</v>
      </c>
      <c r="AR31" s="311" t="s">
        <v>
503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
522</v>
      </c>
      <c r="AL32" s="1216"/>
      <c r="AM32" s="1216"/>
      <c r="AN32" s="1217"/>
      <c r="AO32" s="342">
        <v>
1844264</v>
      </c>
      <c r="AP32" s="342">
        <v>
12598</v>
      </c>
      <c r="AQ32" s="343">
        <v>
32265</v>
      </c>
      <c r="AR32" s="344">
        <v>
-61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
523</v>
      </c>
      <c r="AL33" s="1216"/>
      <c r="AM33" s="1216"/>
      <c r="AN33" s="1217"/>
      <c r="AO33" s="342" t="s">
        <v>
508</v>
      </c>
      <c r="AP33" s="342" t="s">
        <v>
508</v>
      </c>
      <c r="AQ33" s="343">
        <v>
1</v>
      </c>
      <c r="AR33" s="344" t="s">
        <v>
508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
524</v>
      </c>
      <c r="AL34" s="1216"/>
      <c r="AM34" s="1216"/>
      <c r="AN34" s="1217"/>
      <c r="AO34" s="342" t="s">
        <v>
508</v>
      </c>
      <c r="AP34" s="342" t="s">
        <v>
508</v>
      </c>
      <c r="AQ34" s="343">
        <v>
32</v>
      </c>
      <c r="AR34" s="344" t="s">
        <v>
508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
525</v>
      </c>
      <c r="AL35" s="1216"/>
      <c r="AM35" s="1216"/>
      <c r="AN35" s="1217"/>
      <c r="AO35" s="342">
        <v>
264530</v>
      </c>
      <c r="AP35" s="342">
        <v>
1807</v>
      </c>
      <c r="AQ35" s="343">
        <v>
6764</v>
      </c>
      <c r="AR35" s="344">
        <v>
-73.3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
526</v>
      </c>
      <c r="AL36" s="1216"/>
      <c r="AM36" s="1216"/>
      <c r="AN36" s="1217"/>
      <c r="AO36" s="342">
        <v>
55206</v>
      </c>
      <c r="AP36" s="342">
        <v>
377</v>
      </c>
      <c r="AQ36" s="343">
        <v>
1228</v>
      </c>
      <c r="AR36" s="344">
        <v>
-69.3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
527</v>
      </c>
      <c r="AL37" s="1216"/>
      <c r="AM37" s="1216"/>
      <c r="AN37" s="1217"/>
      <c r="AO37" s="342">
        <v>
2117649</v>
      </c>
      <c r="AP37" s="342">
        <v>
14465</v>
      </c>
      <c r="AQ37" s="343">
        <v>
1060</v>
      </c>
      <c r="AR37" s="344">
        <v>
1264.5999999999999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
528</v>
      </c>
      <c r="AL38" s="1219"/>
      <c r="AM38" s="1219"/>
      <c r="AN38" s="1220"/>
      <c r="AO38" s="345" t="s">
        <v>
508</v>
      </c>
      <c r="AP38" s="345" t="s">
        <v>
508</v>
      </c>
      <c r="AQ38" s="346">
        <v>
1</v>
      </c>
      <c r="AR38" s="334" t="s">
        <v>
508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
529</v>
      </c>
      <c r="AL39" s="1219"/>
      <c r="AM39" s="1219"/>
      <c r="AN39" s="1220"/>
      <c r="AO39" s="342">
        <v>
-2056662</v>
      </c>
      <c r="AP39" s="342">
        <v>
-14048</v>
      </c>
      <c r="AQ39" s="343">
        <v>
-6969</v>
      </c>
      <c r="AR39" s="344">
        <v>
101.6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
530</v>
      </c>
      <c r="AL40" s="1216"/>
      <c r="AM40" s="1216"/>
      <c r="AN40" s="1217"/>
      <c r="AO40" s="342">
        <v>
-2009442</v>
      </c>
      <c r="AP40" s="342">
        <v>
-13726</v>
      </c>
      <c r="AQ40" s="343">
        <v>
-26451</v>
      </c>
      <c r="AR40" s="344">
        <v>
-48.1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
301</v>
      </c>
      <c r="AL41" s="1222"/>
      <c r="AM41" s="1222"/>
      <c r="AN41" s="1223"/>
      <c r="AO41" s="342">
        <v>
215545</v>
      </c>
      <c r="AP41" s="342">
        <v>
1472</v>
      </c>
      <c r="AQ41" s="343">
        <v>
7931</v>
      </c>
      <c r="AR41" s="344">
        <v>
-81.400000000000006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531</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
499</v>
      </c>
      <c r="AN49" s="1210" t="s">
        <v>
534</v>
      </c>
      <c r="AO49" s="1211"/>
      <c r="AP49" s="1211"/>
      <c r="AQ49" s="1211"/>
      <c r="AR49" s="121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
535</v>
      </c>
      <c r="AO50" s="359" t="s">
        <v>
536</v>
      </c>
      <c r="AP50" s="360" t="s">
        <v>
537</v>
      </c>
      <c r="AQ50" s="361" t="s">
        <v>
538</v>
      </c>
      <c r="AR50" s="362" t="s">
        <v>
539</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540</v>
      </c>
      <c r="AL51" s="355"/>
      <c r="AM51" s="363">
        <v>
8238467</v>
      </c>
      <c r="AN51" s="364">
        <v>
57961</v>
      </c>
      <c r="AO51" s="365">
        <v>
9.1</v>
      </c>
      <c r="AP51" s="366">
        <v>
53605</v>
      </c>
      <c r="AQ51" s="367">
        <v>
5.4</v>
      </c>
      <c r="AR51" s="368">
        <v>
3.7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541</v>
      </c>
      <c r="AM52" s="371">
        <v>
5389066</v>
      </c>
      <c r="AN52" s="372">
        <v>
37914</v>
      </c>
      <c r="AO52" s="373">
        <v>
11.3</v>
      </c>
      <c r="AP52" s="374">
        <v>
28343</v>
      </c>
      <c r="AQ52" s="375">
        <v>
11.7</v>
      </c>
      <c r="AR52" s="376">
        <v>
-0.4</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542</v>
      </c>
      <c r="AL53" s="355"/>
      <c r="AM53" s="363">
        <v>
10800665</v>
      </c>
      <c r="AN53" s="364">
        <v>
75391</v>
      </c>
      <c r="AO53" s="365">
        <v>
30.1</v>
      </c>
      <c r="AP53" s="366">
        <v>
58051</v>
      </c>
      <c r="AQ53" s="367">
        <v>
8.3000000000000007</v>
      </c>
      <c r="AR53" s="368">
        <v>
21.8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541</v>
      </c>
      <c r="AM54" s="371">
        <v>
6103429</v>
      </c>
      <c r="AN54" s="372">
        <v>
42603</v>
      </c>
      <c r="AO54" s="373">
        <v>
12.4</v>
      </c>
      <c r="AP54" s="374">
        <v>
32143</v>
      </c>
      <c r="AQ54" s="375">
        <v>
13.4</v>
      </c>
      <c r="AR54" s="376">
        <v>
-1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543</v>
      </c>
      <c r="AL55" s="355"/>
      <c r="AM55" s="363">
        <v>
12662067</v>
      </c>
      <c r="AN55" s="364">
        <v>
87953</v>
      </c>
      <c r="AO55" s="365">
        <v>
16.7</v>
      </c>
      <c r="AP55" s="366">
        <v>
40879</v>
      </c>
      <c r="AQ55" s="367">
        <v>
-29.6</v>
      </c>
      <c r="AR55" s="368">
        <v>
46.3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541</v>
      </c>
      <c r="AM56" s="371">
        <v>
7944228</v>
      </c>
      <c r="AN56" s="372">
        <v>
55182</v>
      </c>
      <c r="AO56" s="373">
        <v>
29.5</v>
      </c>
      <c r="AP56" s="374">
        <v>
24087</v>
      </c>
      <c r="AQ56" s="375">
        <v>
-25.1</v>
      </c>
      <c r="AR56" s="376">
        <v>
54.6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544</v>
      </c>
      <c r="AL57" s="355"/>
      <c r="AM57" s="363">
        <v>
7527682</v>
      </c>
      <c r="AN57" s="364">
        <v>
51950</v>
      </c>
      <c r="AO57" s="365">
        <v>
-40.9</v>
      </c>
      <c r="AP57" s="366">
        <v>
42651</v>
      </c>
      <c r="AQ57" s="367">
        <v>
4.3</v>
      </c>
      <c r="AR57" s="368">
        <v>
-45.2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541</v>
      </c>
      <c r="AM58" s="371">
        <v>
5438830</v>
      </c>
      <c r="AN58" s="372">
        <v>
37535</v>
      </c>
      <c r="AO58" s="373">
        <v>
-32</v>
      </c>
      <c r="AP58" s="374">
        <v>
22675</v>
      </c>
      <c r="AQ58" s="375">
        <v>
-5.9</v>
      </c>
      <c r="AR58" s="376">
        <v>
-26.1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545</v>
      </c>
      <c r="AL59" s="355"/>
      <c r="AM59" s="363">
        <v>
6928809</v>
      </c>
      <c r="AN59" s="364">
        <v>
47328</v>
      </c>
      <c r="AO59" s="365">
        <v>
-8.9</v>
      </c>
      <c r="AP59" s="366">
        <v>
43226</v>
      </c>
      <c r="AQ59" s="367">
        <v>
1.3</v>
      </c>
      <c r="AR59" s="368">
        <v>
-10.199999999999999</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541</v>
      </c>
      <c r="AM60" s="371">
        <v>
5616051</v>
      </c>
      <c r="AN60" s="372">
        <v>
38361</v>
      </c>
      <c r="AO60" s="373">
        <v>
2.2000000000000002</v>
      </c>
      <c r="AP60" s="374">
        <v>
22622</v>
      </c>
      <c r="AQ60" s="375">
        <v>
-0.2</v>
      </c>
      <c r="AR60" s="376">
        <v>
2.4</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546</v>
      </c>
      <c r="AL61" s="377"/>
      <c r="AM61" s="378">
        <v>
9231538</v>
      </c>
      <c r="AN61" s="379">
        <v>
64117</v>
      </c>
      <c r="AO61" s="380">
        <v>
1.2</v>
      </c>
      <c r="AP61" s="381">
        <v>
47682</v>
      </c>
      <c r="AQ61" s="382">
        <v>
-2.1</v>
      </c>
      <c r="AR61" s="368">
        <v>
3.3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541</v>
      </c>
      <c r="AM62" s="371">
        <v>
6098321</v>
      </c>
      <c r="AN62" s="372">
        <v>
42319</v>
      </c>
      <c r="AO62" s="373">
        <v>
4.7</v>
      </c>
      <c r="AP62" s="374">
        <v>
25974</v>
      </c>
      <c r="AQ62" s="375">
        <v>
-1.2</v>
      </c>
      <c r="AR62" s="376">
        <v>
5.9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jWDrLL6SpAg8Y07D4JRsDkqCQCNDaQM/PQQ+YIzj/J7CWqYRHOnlGDz6/sY2PMKBs8/HCVC0+Z+s9iiijEWm+w==" saltValue="GJ7iv3WLDtv9AF641Ngv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S8LFUfG4IFxFlTQsRSAwn6gCSDd2b/Um2pFXNF7o4qxHb6+JRYymGsztmss6ZAiz0fOx7lSFA2iEC7ctdwxcQ==" saltValue="w3oLFt/uGRKBea2uSes2a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WWHUyNpFIjs0c752b3g1huFER0tOVQlRyQlVCKND1JsW8FUJ4yVRuuv/hBBo4zJ+Bmt7duBcsr/2F4UaZ/wBw==" saltValue="Qa+5QlyGk8bq3gtAlnZco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550</v>
      </c>
      <c r="G46" s="8" t="s">
        <v>
551</v>
      </c>
      <c r="H46" s="8" t="s">
        <v>
552</v>
      </c>
      <c r="I46" s="8" t="s">
        <v>
553</v>
      </c>
      <c r="J46" s="9" t="s">
        <v>
554</v>
      </c>
    </row>
    <row r="47" spans="2:10" ht="57.75" customHeight="1" x14ac:dyDescent="0.2">
      <c r="B47" s="10"/>
      <c r="C47" s="1233" t="s">
        <v>
3</v>
      </c>
      <c r="D47" s="1233"/>
      <c r="E47" s="1234"/>
      <c r="F47" s="11">
        <v>
15.88</v>
      </c>
      <c r="G47" s="12">
        <v>
15.29</v>
      </c>
      <c r="H47" s="12">
        <v>
14.61</v>
      </c>
      <c r="I47" s="12">
        <v>
14.69</v>
      </c>
      <c r="J47" s="13">
        <v>
14.63</v>
      </c>
    </row>
    <row r="48" spans="2:10" ht="57.75" customHeight="1" x14ac:dyDescent="0.2">
      <c r="B48" s="14"/>
      <c r="C48" s="1235" t="s">
        <v>
4</v>
      </c>
      <c r="D48" s="1235"/>
      <c r="E48" s="1236"/>
      <c r="F48" s="15">
        <v>
5.71</v>
      </c>
      <c r="G48" s="16">
        <v>
7.3</v>
      </c>
      <c r="H48" s="16">
        <v>
5.5</v>
      </c>
      <c r="I48" s="16">
        <v>
6.89</v>
      </c>
      <c r="J48" s="17">
        <v>
6.63</v>
      </c>
    </row>
    <row r="49" spans="2:10" ht="57.75" customHeight="1" thickBot="1" x14ac:dyDescent="0.25">
      <c r="B49" s="18"/>
      <c r="C49" s="1237" t="s">
        <v>
5</v>
      </c>
      <c r="D49" s="1237"/>
      <c r="E49" s="1238"/>
      <c r="F49" s="19" t="s">
        <v>
555</v>
      </c>
      <c r="G49" s="20">
        <v>
1.81</v>
      </c>
      <c r="H49" s="20" t="s">
        <v>
556</v>
      </c>
      <c r="I49" s="20">
        <v>
1.36</v>
      </c>
      <c r="J49" s="21" t="s">
        <v>
557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XOuFPdsrUwf4VITKohpXftueBlhB+mU6F69bjkoEH636RGZ3RL6xN8O8Kv8BL3cT3KziNNjrExK8TP0istCtog==" saltValue="nlo91MYAvS3j0mbdDJjiH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2020-03-17T04:22:33Z</cp:lastPrinted>
  <dcterms:created xsi:type="dcterms:W3CDTF">2020-02-10T03:22:18Z</dcterms:created>
  <dcterms:modified xsi:type="dcterms:W3CDTF">2020-09-28T06:35:20Z</dcterms:modified>
  <cp:category/>
</cp:coreProperties>
</file>