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財政課\08財政調査関係【S】\04その他都調査【S】\財政状況資料集関係（旧「団体間で比較可能な財政情報の開示について」の運用について）\30決算\２回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Sheet1" sheetId="21" r:id="rId17"/>
    <sheet name="データシート" sheetId="9" state="hidden" r:id="rId1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<sst xmlns="http://schemas.openxmlformats.org/spreadsheetml/2006/main" count="1132" uniqueCount="608">
  <si>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</si>
  <si>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</si>
  <si>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</si>
  <si>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</si>
  <si>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</si>
  <si>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</si>
  <si>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</si>
  <si>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</si>
  <si>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</si>
  <si>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</si>
  <si>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</si>
  <si>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</si>
  <si>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</si>
  <si>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</si>
  <si>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</si>
  <si>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</si>
  <si>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</si>
  <si>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</si>
  <si>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</si>
  <si>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</si>
  <si>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</si>
  <si>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</si>
  <si>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</si>
  <si>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</si>
  <si>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</si>
  <si>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</si>
  <si>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</si>
  <si>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</si>
  <si>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</si>
  <si>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</si>
  <si>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</si>
  <si>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</si>
  <si>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</si>
  <si>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</si>
  <si>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</si>
  <si>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</si>
  <si>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</si>
  <si>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</si>
  <si>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</si>
  <si>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</si>
  <si>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</si>
  <si>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</si>
  <si>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</si>
  <si>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</si>
  <si>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</si>
  <si>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</si>
  <si>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</si>
  <si>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</si>
  <si>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</si>
  <si>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</si>
  <si>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</si>
  <si>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</si>
  <si>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</si>
  <si>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</si>
  <si>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</si>
  <si>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</si>
  <si>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</si>
  <si>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</si>
  <si>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</si>
  <si>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</si>
  <si>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</si>
  <si>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</si>
  <si>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</si>
  <si>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</si>
  <si>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</si>
  <si>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</si>
  <si>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</si>
  <si>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</si>
  <si>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</si>
  <si>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</si>
  <si>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</si>
  <si>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</si>
  <si>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</si>
  <si>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</si>
  <si>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</si>
  <si>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</si>
  <si>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</si>
  <si>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</si>
  <si>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</si>
  <si>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</si>
  <si>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</si>
  <si>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</si>
  <si>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</si>
  <si>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</si>
  <si>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</si>
  <si>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</si>
  <si>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</si>
  <si>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</si>
  <si>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</si>
  <si>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</si>
  <si>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</si>
  <si>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</si>
  <si>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</si>
  <si>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</si>
  <si>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</si>
  <si>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</si>
  <si>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</si>
  <si>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青梅市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</si>
  <si>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</si>
  <si>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</si>
  <si>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</si>
  <si>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</si>
  <si>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</si>
  <si>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</si>
  <si>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</si>
  <si>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</si>
  <si>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</si>
  <si>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</si>
  <si>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</si>
  <si>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</si>
  <si>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</si>
  <si>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</si>
  <si>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</si>
  <si>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</si>
  <si>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</si>
  <si>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</si>
  <si>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</si>
  <si>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</si>
  <si>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</si>
  <si>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</si>
  <si>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</si>
  <si>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</si>
  <si>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</si>
  <si>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</si>
  <si>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</si>
  <si>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</si>
  <si>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</si>
  <si>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</si>
  <si>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</si>
  <si>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</si>
  <si>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</si>
  <si>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</si>
  <si>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</si>
  <si>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</si>
  <si>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</si>
  <si>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</si>
  <si>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</si>
  <si>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</si>
  <si>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</si>
  <si>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</si>
  <si>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</si>
  <si>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</si>
  <si>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</si>
  <si>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</si>
  <si>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</si>
  <si>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</si>
  <si>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</si>
  <si>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</si>
  <si>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</si>
  <si>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</si>
  <si>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</si>
  <si>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</si>
  <si>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</si>
  <si>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</si>
  <si>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</si>
  <si>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</si>
  <si>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</si>
  <si>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</si>
  <si>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</si>
  <si>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</si>
  <si>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</si>
  <si>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</si>
  <si>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</si>
  <si>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</si>
  <si>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</si>
  <si>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</si>
  <si>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</si>
  <si>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</si>
  <si>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</si>
  <si>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</si>
  <si>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</si>
  <si>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</si>
  <si>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</si>
  <si>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</si>
  <si>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</si>
  <si>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</si>
  <si>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</si>
  <si>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</si>
  <si>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</si>
  <si>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</si>
  <si>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</si>
  <si>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</si>
  <si>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</si>
  <si>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</si>
  <si>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</si>
  <si>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</si>
  <si>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</si>
  <si>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</si>
  <si>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</si>
  <si>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</si>
  <si>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</si>
  <si>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</si>
  <si>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</si>
  <si>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</si>
  <si>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</si>
  <si>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</si>
  <si>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</si>
  <si>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</si>
  <si>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</si>
  <si>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</si>
  <si>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</si>
  <si>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</si>
  <si>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</si>
  <si>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</si>
  <si>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</si>
  <si>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</si>
  <si>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</si>
  <si>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</si>
  <si>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</si>
  <si>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</si>
  <si>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</si>
  <si>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</si>
  <si>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</si>
  <si>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</si>
  <si>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</si>
  <si>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東京都青梅市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</si>
  <si>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</si>
  <si>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</si>
  <si>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</si>
  <si>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</si>
  <si>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</si>
  <si>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</si>
  <si>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</si>
  <si>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</si>
  <si>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</si>
  <si>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</si>
  <si>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</si>
  <si>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</si>
  <si>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</si>
  <si>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</si>
  <si>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</si>
  <si>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</si>
  <si>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</si>
  <si>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</si>
  <si>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</si>
  <si>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</si>
  <si>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</si>
  <si>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</si>
  <si>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</si>
  <si>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</si>
  <si>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</si>
  <si>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</si>
  <si>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</si>
  <si>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</si>
  <si>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</si>
  <si>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</si>
  <si>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</si>
  <si>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</si>
  <si>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</si>
  <si>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</si>
  <si>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</si>
  <si>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</si>
  <si>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</si>
  <si>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</si>
  <si>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</si>
  <si>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</si>
  <si>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</si>
  <si>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</si>
  <si>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</si>
  <si>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</si>
  <si>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</si>
  <si>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</si>
  <si>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</si>
  <si>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</si>
  <si>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</si>
  <si>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</si>
  <si>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</si>
  <si>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</si>
  <si>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</si>
  <si>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</si>
  <si>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</si>
  <si>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</si>
  <si>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</si>
  <si>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</si>
  <si>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</si>
  <si>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</si>
  <si>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</si>
  <si>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</si>
  <si>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</si>
  <si>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</si>
  <si>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</si>
  <si>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</si>
  <si>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</si>
  <si>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</si>
  <si>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</si>
  <si>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</si>
  <si>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</si>
  <si>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</si>
  <si>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</si>
  <si>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</si>
  <si>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</si>
  <si>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</si>
  <si>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</si>
  <si>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</si>
  <si>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</si>
  <si>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</si>
  <si>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</si>
  <si>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</si>
  <si>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</si>
  <si>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</si>
  <si>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</si>
  <si>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</si>
  <si>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</si>
  <si>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</si>
  <si>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</si>
  <si>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</si>
  <si>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</si>
  <si>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</si>
  <si>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</si>
  <si>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</si>
  <si>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</si>
  <si>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</si>
  <si>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</si>
  <si>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</si>
  <si>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</si>
  <si>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</si>
  <si>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</si>
  <si>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</si>
  <si>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</si>
  <si>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</si>
  <si>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</si>
  <si>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</si>
  <si>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</si>
  <si>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</si>
  <si>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</si>
  <si>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</si>
  <si>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</si>
  <si>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</si>
  <si>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</si>
  <si>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</si>
  <si>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</si>
  <si>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</si>
  <si>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</si>
  <si>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</si>
  <si>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</si>
  <si>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</si>
  <si>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</si>
  <si>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</si>
  <si>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</si>
  <si>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</si>
  <si>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</si>
  <si>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</si>
  <si>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</si>
  <si>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</si>
  <si>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</si>
  <si>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</si>
  <si>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</si>
  <si>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</si>
  <si>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</si>
  <si>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</si>
  <si>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</si>
  <si>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</si>
  <si>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</si>
  <si>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</si>
  <si>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</si>
  <si>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</si>
  <si>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</si>
  <si>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</si>
  <si>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</si>
  <si>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</si>
  <si>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</si>
  <si>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</si>
  <si>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</si>
  <si>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</si>
  <si>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</si>
  <si>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東京都青梅市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</si>
  <si>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</si>
  <si>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</si>
  <si>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</si>
  <si>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</si>
  <si>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</si>
  <si>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</si>
  <si>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</si>
  <si>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</si>
  <si>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</si>
  <si>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</si>
  <si>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</si>
  <si>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</si>
  <si>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</si>
  <si>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</si>
  <si>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</si>
  <si>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</si>
  <si>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</si>
  <si>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</si>
  <si>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</si>
  <si>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</si>
  <si>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</si>
  <si>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</si>
  <si>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</si>
  <si>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</si>
  <si>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</si>
  <si>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</si>
  <si>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</si>
  <si>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</si>
  <si>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</si>
  <si>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</si>
  <si>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</si>
  <si>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</si>
  <si>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</si>
  <si>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</si>
  <si>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</si>
  <si>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</si>
  <si>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病院事業会計</t>
    <phoneticPr fontId="5"/>
  </si>
  <si>
    <t>法適用企業</t>
    <phoneticPr fontId="5"/>
  </si>
  <si>
    <t>モーターボート競走事業会計</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</si>
  <si>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</si>
  <si>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</si>
  <si>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</si>
  <si>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</si>
  <si>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</si>
  <si>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</si>
  <si>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</si>
  <si>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</si>
  <si>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</si>
  <si>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</si>
  <si>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</si>
  <si>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</si>
  <si>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</si>
  <si>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</si>
  <si>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</si>
  <si>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</si>
  <si>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</si>
  <si>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</si>
  <si>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</si>
  <si>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</si>
  <si>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</si>
  <si>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</si>
  <si>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</si>
  <si>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</si>
  <si>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</si>
  <si>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</si>
  <si>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</si>
  <si>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</si>
  <si>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</si>
  <si>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</si>
  <si>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</si>
  <si>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</si>
  <si>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</si>
  <si>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</si>
  <si>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</si>
  <si>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</si>
  <si>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</si>
  <si>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</si>
  <si>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</si>
  <si>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</si>
  <si>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</si>
  <si>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</si>
  <si>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</si>
  <si>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</si>
  <si>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</si>
  <si>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</si>
  <si>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</si>
  <si>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</si>
  <si>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</si>
  <si>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</si>
  <si>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</si>
  <si>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</si>
  <si>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</si>
  <si>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</si>
  <si>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</si>
  <si>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</si>
  <si>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</si>
  <si>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</si>
  <si>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</si>
  <si>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</si>
  <si>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</si>
  <si>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</si>
  <si>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</si>
  <si>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</si>
  <si>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ﾓｰﾀｰﾎﾞｰﾄ競走事業会計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</si>
  <si>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</si>
  <si>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</si>
  <si>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</si>
  <si>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</si>
  <si>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</si>
  <si>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</si>
  <si>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</si>
  <si>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</si>
  <si>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</si>
  <si>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</si>
  <si>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</si>
  <si>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</si>
  <si>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</si>
  <si>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</si>
  <si>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</si>
  <si>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</si>
  <si>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</si>
  <si>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</si>
  <si>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</si>
  <si>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</si>
  <si>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</si>
  <si>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</si>
  <si>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</si>
  <si>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</si>
  <si>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</si>
  <si>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</si>
  <si>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</si>
  <si>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</si>
  <si>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</si>
  <si>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</si>
  <si>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</si>
  <si>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</si>
  <si>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</si>
  <si>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</si>
  <si>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</si>
  <si>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</si>
  <si>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</si>
  <si>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</si>
  <si>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</si>
  <si>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</si>
  <si>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</si>
  <si>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</si>
  <si>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</si>
  <si>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</si>
  <si>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</si>
  <si>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</si>
  <si>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</si>
  <si>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</si>
  <si>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</si>
  <si>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</si>
  <si>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</si>
  <si>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</si>
  <si>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</si>
  <si>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</si>
  <si>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</si>
  <si>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</si>
  <si>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</si>
  <si>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</si>
  <si>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</si>
  <si>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</si>
  <si>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</si>
  <si>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</si>
  <si>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</si>
  <si>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</si>
  <si>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</si>
  <si>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</si>
  <si>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</si>
  <si>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</si>
  <si>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</si>
  <si>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</si>
  <si>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</si>
  <si>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</si>
  <si>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</si>
  <si>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</si>
  <si>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</si>
  <si>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</si>
  <si>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</si>
  <si>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</si>
  <si>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</si>
  <si>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</si>
  <si>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</si>
  <si>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</si>
  <si>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</si>
  <si>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</si>
  <si>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</si>
  <si>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</si>
  <si>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0.45</t>
  </si>
  <si>
    <t>▲ 0.91</t>
  </si>
  <si>
    <t>▲ 0.26</t>
  </si>
  <si>
    <t>▲ 0.48</t>
  </si>
  <si>
    <t>病院事業会計</t>
  </si>
  <si>
    <t>モーターボート競走事業会計</t>
  </si>
  <si>
    <t>一般会計</t>
  </si>
  <si>
    <t>介護保険事業</t>
  </si>
  <si>
    <t>国民健康保険事業</t>
  </si>
  <si>
    <t>後期高齢者医療事業</t>
  </si>
  <si>
    <t>下水道事業特別会計</t>
  </si>
  <si>
    <t>その他会計（赤字）</t>
  </si>
  <si>
    <t>その他会計（黒字）</t>
  </si>
  <si>
    <t>H25末</t>
    <phoneticPr fontId="5"/>
  </si>
  <si>
    <t>H26末</t>
    <phoneticPr fontId="5"/>
  </si>
  <si>
    <t>H27末</t>
    <phoneticPr fontId="5"/>
  </si>
  <si>
    <t>H28末</t>
    <phoneticPr fontId="5"/>
  </si>
  <si>
    <t>H29末</t>
    <phoneticPr fontId="5"/>
  </si>
  <si>
    <t>まちつくり青梅</t>
    <rPh sb="5" eb="7">
      <t>オウメ</t>
    </rPh>
    <phoneticPr fontId="2"/>
  </si>
  <si>
    <t>西多摩衛生組合</t>
    <rPh sb="0" eb="3">
      <t>ニシタマ</t>
    </rPh>
    <rPh sb="3" eb="5">
      <t>エイセイ</t>
    </rPh>
    <rPh sb="5" eb="7">
      <t>クミアイ</t>
    </rPh>
    <phoneticPr fontId="11"/>
  </si>
  <si>
    <t>東京たま広域資源循環組合</t>
    <rPh sb="0" eb="2">
      <t>トウキョウ</t>
    </rPh>
    <rPh sb="4" eb="6">
      <t>コウイキ</t>
    </rPh>
    <rPh sb="6" eb="8">
      <t>シゲン</t>
    </rPh>
    <rPh sb="8" eb="10">
      <t>ジュンカン</t>
    </rPh>
    <rPh sb="10" eb="12">
      <t>クミアイ</t>
    </rPh>
    <phoneticPr fontId="11"/>
  </si>
  <si>
    <t>東京都十一市競輪事業組合</t>
    <rPh sb="0" eb="3">
      <t>トウキョウト</t>
    </rPh>
    <rPh sb="3" eb="5">
      <t>ジュウイチ</t>
    </rPh>
    <rPh sb="5" eb="6">
      <t>シ</t>
    </rPh>
    <rPh sb="6" eb="8">
      <t>ケイリン</t>
    </rPh>
    <rPh sb="8" eb="10">
      <t>ジギョウ</t>
    </rPh>
    <rPh sb="10" eb="12">
      <t>クミアイ</t>
    </rPh>
    <phoneticPr fontId="11"/>
  </si>
  <si>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11"/>
  </si>
  <si>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11"/>
  </si>
  <si>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11"/>
  </si>
  <si>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</si>
  <si>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公共施設整備基金</t>
    <rPh sb="0" eb="2">
      <t>コウキョウ</t>
    </rPh>
    <rPh sb="2" eb="4">
      <t>シセツ</t>
    </rPh>
    <rPh sb="4" eb="6">
      <t>セイビ</t>
    </rPh>
    <rPh sb="6" eb="8">
      <t>キキン</t>
    </rPh>
    <phoneticPr fontId="2"/>
  </si>
  <si>
    <t>ふれあい福祉基金</t>
    <rPh sb="4" eb="6">
      <t>フクシ</t>
    </rPh>
    <rPh sb="6" eb="8">
      <t>キキン</t>
    </rPh>
    <phoneticPr fontId="2"/>
  </si>
  <si>
    <t>みどりと水のふれあい基金</t>
    <rPh sb="4" eb="5">
      <t>ミズ</t>
    </rPh>
    <rPh sb="10" eb="12">
      <t>キキン</t>
    </rPh>
    <phoneticPr fontId="2"/>
  </si>
  <si>
    <t>国際交流基金</t>
    <rPh sb="0" eb="2">
      <t>コクサイ</t>
    </rPh>
    <rPh sb="2" eb="4">
      <t>コウリュウ</t>
    </rPh>
    <rPh sb="4" eb="6">
      <t>キキン</t>
    </rPh>
    <phoneticPr fontId="2"/>
  </si>
  <si>
    <t>梅の里再生基金</t>
    <rPh sb="0" eb="1">
      <t>ウメ</t>
    </rPh>
    <rPh sb="2" eb="3">
      <t>サト</t>
    </rPh>
    <rPh sb="3" eb="5">
      <t>サイセイ</t>
    </rPh>
    <rPh sb="5" eb="7">
      <t>キキン</t>
    </rPh>
    <phoneticPr fontId="2"/>
  </si>
  <si>
    <t>-</t>
    <phoneticPr fontId="2"/>
  </si>
  <si>
    <t>-</t>
    <phoneticPr fontId="2"/>
  </si>
  <si>
    <t>青梅、羽村地区工業用水企業団</t>
    <rPh sb="0" eb="2">
      <t>オウメ</t>
    </rPh>
    <rPh sb="3" eb="5">
      <t>ハムラ</t>
    </rPh>
    <rPh sb="5" eb="7">
      <t>チク</t>
    </rPh>
    <rPh sb="7" eb="9">
      <t>コウギョウ</t>
    </rPh>
    <rPh sb="9" eb="11">
      <t>ヨウスイ</t>
    </rPh>
    <rPh sb="11" eb="13">
      <t>キギョウ</t>
    </rPh>
    <rPh sb="13" eb="14">
      <t>ダン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</si>
  <si>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</si>
  <si>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</si>
  <si>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</si>
  <si>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</si>
  <si>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</si>
  <si>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</si>
  <si>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</si>
  <si>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</si>
  <si>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</si>
  <si>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</si>
  <si>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</si>
  <si>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</si>
  <si>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</si>
  <si>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</si>
  <si>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</si>
  <si>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</si>
  <si>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厳しい財政状況の中、施設の老朽化に伴い有形固定資産減価償却率は増加している。
　今後は、公共施設等総合管理計画にもとづき、各種の個別施設計画の策定などにより、更新・統廃合・長寿命化を計画的に実施することにより、公共施設等の総合的かつ計画的な管理を実施していく。
　また、余剰金を財源とした財政調整基金への積立等により充当可能基金が増加したため、将来負担比率は減少している。
　類似団体と比較すると、将来負担比率は低い水準である一方、有形固定資産減価償却率は高い水準となっている。</t>
    <rPh sb="62" eb="64">
      <t>カクシュ</t>
    </rPh>
    <phoneticPr fontId="5"/>
  </si>
  <si>
    <t>　将来負担比率については上記分析欄の理由により減少している一方、実質公債費比率については、平成27年度の値が平成30年度の値に比べ、0.76ポイント小さかったためで、27年度の市債の元利償還金が特に少なかったことが要因とみている。
　類似団体と比較すると、将来負担比率および実質公債費比率ともに低い水準となっている。</t>
    <rPh sb="1" eb="3">
      <t>ショウライ</t>
    </rPh>
    <rPh sb="3" eb="5">
      <t>フタン</t>
    </rPh>
    <rPh sb="5" eb="7">
      <t>ヒリツ</t>
    </rPh>
    <rPh sb="16" eb="17">
      <t>ラン</t>
    </rPh>
    <rPh sb="18" eb="20">
      <t>リユウ</t>
    </rPh>
    <rPh sb="23" eb="25">
      <t>ゲンショウ</t>
    </rPh>
    <rPh sb="29" eb="31">
      <t>イッポウ</t>
    </rPh>
    <rPh sb="32" eb="34">
      <t>ジッシツ</t>
    </rPh>
    <rPh sb="34" eb="36">
      <t>コウサイ</t>
    </rPh>
    <rPh sb="36" eb="37">
      <t>ヒ</t>
    </rPh>
    <rPh sb="37" eb="39">
      <t>ヒリツ</t>
    </rPh>
    <rPh sb="52" eb="53">
      <t>アタイ</t>
    </rPh>
    <rPh sb="54" eb="56">
      <t>ヘイセイ</t>
    </rPh>
    <rPh sb="58" eb="60">
      <t>ネンド</t>
    </rPh>
    <rPh sb="61" eb="62">
      <t>アタイ</t>
    </rPh>
    <rPh sb="63" eb="64">
      <t>クラ</t>
    </rPh>
    <rPh sb="74" eb="75">
      <t>チイ</t>
    </rPh>
    <rPh sb="85" eb="87">
      <t>ネンド</t>
    </rPh>
    <rPh sb="88" eb="90">
      <t>シサイ</t>
    </rPh>
    <rPh sb="91" eb="93">
      <t>ガンリ</t>
    </rPh>
    <rPh sb="93" eb="96">
      <t>ショウカンキン</t>
    </rPh>
    <rPh sb="97" eb="98">
      <t>トク</t>
    </rPh>
    <rPh sb="99" eb="100">
      <t>スク</t>
    </rPh>
    <rPh sb="107" eb="109">
      <t>ヨウイン</t>
    </rPh>
    <rPh sb="137" eb="139">
      <t>ジッシツ</t>
    </rPh>
    <rPh sb="139" eb="141">
      <t>コウサイ</t>
    </rPh>
    <rPh sb="141" eb="142">
      <t>ヒ</t>
    </rPh>
    <rPh sb="142" eb="144">
      <t>ヒリツ</t>
    </rPh>
    <rPh sb="147" eb="148">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</si>
</sst>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45375</c:v>
                </c:pt>
                <c:pt idx="1">
                  <c:v>44267</c:v>
                </c:pt>
                <c:pt idx="2">
                  <c:v>40879</c:v>
                </c:pt>
                <c:pt idx="3">
                  <c:v>42651</c:v>
                </c:pt>
                <c:pt idx="4">
                  <c:v>43226</c:v>
                </c:pt>
              </c:numCache>
            </c:numRef>
          </c:val>
          <c:smooth val="0"/>
          <c:extLst xmlns:c16r2="http://schemas.microsoft.com/office/drawing/2015/06/chart">
            <c:ext xmlns:c16="http://schemas.microsoft.com/office/drawing/2014/chart" uri="{C3380CC4-5D6E-409C-BE32-E72D297353CC}">
              <c16:uniqueId val="{00000000-9400-4983-BDF5-65A4177797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12873</c:v>
                </c:pt>
                <c:pt idx="1">
                  <c:v>18256</c:v>
                </c:pt>
                <c:pt idx="2">
                  <c:v>16264</c:v>
                </c:pt>
                <c:pt idx="3">
                  <c:v>13609</c:v>
                </c:pt>
                <c:pt idx="4">
                  <c:v>24332</c:v>
                </c:pt>
              </c:numCache>
            </c:numRef>
          </c:val>
          <c:smooth val="0"/>
          <c:extLst xmlns:c16r2="http://schemas.microsoft.com/office/drawing/2015/06/chart">
            <c:ext xmlns:c16="http://schemas.microsoft.com/office/drawing/2014/chart" uri="{C3380CC4-5D6E-409C-BE32-E72D297353CC}">
              <c16:uniqueId val="{00000001-9400-4983-BDF5-65A4177797FB}"/>
            </c:ext>
          </c:extLst>
        </c:ser>
        <c:dLbls>
          <c:showLegendKey val="0"/>
          <c:showVal val="0"/>
          <c:showCatName val="0"/>
          <c:showSerName val="0"/>
          <c:showPercent val="0"/>
          <c:showBubbleSize val="0"/>
        </c:dLbls>
        <c:marker val="1"/>
        <c:smooth val="0"/>
        <c:axId val="829783816"/>
        <c:axId val="829784600"/>
      </c:lineChart>
      <c:catAx>
        <c:axId val="829783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9784600"/>
        <c:crosses val="autoZero"/>
        <c:auto val="1"/>
        <c:lblAlgn val="ctr"/>
        <c:lblOffset val="100"/>
        <c:tickLblSkip val="1"/>
        <c:tickMarkSkip val="1"/>
        <c:noMultiLvlLbl val="0"/>
      </c:catAx>
      <c:valAx>
        <c:axId val="82978460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9783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3.21</c:v>
                </c:pt>
                <c:pt idx="1">
                  <c:v>2.77</c:v>
                </c:pt>
                <c:pt idx="2">
                  <c:v>3.02</c:v>
                </c:pt>
                <c:pt idx="3">
                  <c:v>5.77</c:v>
                </c:pt>
                <c:pt idx="4">
                  <c:v>3.15</c:v>
                </c:pt>
              </c:numCache>
            </c:numRef>
          </c:val>
          <c:extLst xmlns:c16r2="http://schemas.microsoft.com/office/drawing/2015/06/chart">
            <c:ext xmlns:c16="http://schemas.microsoft.com/office/drawing/2014/chart" uri="{C3380CC4-5D6E-409C-BE32-E72D297353CC}">
              <c16:uniqueId val="{00000000-4421-43F8-BDD5-50E773EE51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11.51</c:v>
                </c:pt>
                <c:pt idx="1">
                  <c:v>10.87</c:v>
                </c:pt>
                <c:pt idx="2">
                  <c:v>10.3</c:v>
                </c:pt>
                <c:pt idx="3">
                  <c:v>11.74</c:v>
                </c:pt>
                <c:pt idx="4">
                  <c:v>13.83</c:v>
                </c:pt>
              </c:numCache>
            </c:numRef>
          </c:val>
          <c:extLst xmlns:c16r2="http://schemas.microsoft.com/office/drawing/2015/06/chart">
            <c:ext xmlns:c16="http://schemas.microsoft.com/office/drawing/2014/chart" uri="{C3380CC4-5D6E-409C-BE32-E72D297353CC}">
              <c16:uniqueId val="{00000001-4421-43F8-BDD5-50E773EE518C}"/>
            </c:ext>
          </c:extLst>
        </c:ser>
        <c:dLbls>
          <c:showLegendKey val="0"/>
          <c:showVal val="0"/>
          <c:showCatName val="0"/>
          <c:showSerName val="0"/>
          <c:showPercent val="0"/>
          <c:showBubbleSize val="0"/>
        </c:dLbls>
        <c:gapWidth val="250"/>
        <c:overlap val="100"/>
        <c:axId val="829788128"/>
        <c:axId val="829792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-0.45</c:v>
                </c:pt>
                <c:pt idx="1">
                  <c:v>-0.91</c:v>
                </c:pt>
                <c:pt idx="2">
                  <c:v>-0.26</c:v>
                </c:pt>
                <c:pt idx="3">
                  <c:v>4.28</c:v>
                </c:pt>
                <c:pt idx="4">
                  <c:v>-0.48</c:v>
                </c:pt>
              </c:numCache>
            </c:numRef>
          </c:val>
          <c:smooth val="0"/>
          <c:extLst xmlns:c16r2="http://schemas.microsoft.com/office/drawing/2015/06/chart">
            <c:ext xmlns:c16="http://schemas.microsoft.com/office/drawing/2014/chart" uri="{C3380CC4-5D6E-409C-BE32-E72D297353CC}">
              <c16:uniqueId val="{00000002-4421-43F8-BDD5-50E773EE518C}"/>
            </c:ext>
          </c:extLst>
        </c:ser>
        <c:dLbls>
          <c:showLegendKey val="0"/>
          <c:showVal val="0"/>
          <c:showCatName val="0"/>
          <c:showSerName val="0"/>
          <c:showPercent val="0"/>
          <c:showBubbleSize val="0"/>
        </c:dLbls>
        <c:marker val="1"/>
        <c:smooth val="0"/>
        <c:axId val="829788128"/>
        <c:axId val="829792440"/>
      </c:lineChart>
      <c:catAx>
        <c:axId val="82978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9792440"/>
        <c:crosses val="autoZero"/>
        <c:auto val="1"/>
        <c:lblAlgn val="ctr"/>
        <c:lblOffset val="100"/>
        <c:tickLblSkip val="1"/>
        <c:tickMarkSkip val="1"/>
        <c:noMultiLvlLbl val="0"/>
      </c:catAx>
      <c:valAx>
        <c:axId val="829792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978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2.42</c:v>
                </c:pt>
                <c:pt idx="2">
                  <c:v>#N/A</c:v>
                </c:pt>
                <c:pt idx="3">
                  <c:v>3.94</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308-4014-8B0A-D10754EC55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308-4014-8B0A-D10754EC55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308-4014-8B0A-D10754EC55E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308-4014-8B0A-D10754EC55EE}"/>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B308-4014-8B0A-D10754EC55EE}"/>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0.55000000000000004</c:v>
                </c:pt>
                <c:pt idx="2">
                  <c:v>#N/A</c:v>
                </c:pt>
                <c:pt idx="3">
                  <c:v>0.41</c:v>
                </c:pt>
                <c:pt idx="4">
                  <c:v>#N/A</c:v>
                </c:pt>
                <c:pt idx="5">
                  <c:v>0.41</c:v>
                </c:pt>
                <c:pt idx="6">
                  <c:v>#N/A</c:v>
                </c:pt>
                <c:pt idx="7">
                  <c:v>0.87</c:v>
                </c:pt>
                <c:pt idx="8">
                  <c:v>#N/A</c:v>
                </c:pt>
                <c:pt idx="9">
                  <c:v>0.22</c:v>
                </c:pt>
              </c:numCache>
            </c:numRef>
          </c:val>
          <c:extLst xmlns:c16r2="http://schemas.microsoft.com/office/drawing/2015/06/chart">
            <c:ext xmlns:c16="http://schemas.microsoft.com/office/drawing/2014/chart" uri="{C3380CC4-5D6E-409C-BE32-E72D297353CC}">
              <c16:uniqueId val="{00000005-B308-4014-8B0A-D10754EC55EE}"/>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0.2</c:v>
                </c:pt>
                <c:pt idx="4">
                  <c:v>#N/A</c:v>
                </c:pt>
                <c:pt idx="5">
                  <c:v>0.37</c:v>
                </c:pt>
                <c:pt idx="6">
                  <c:v>#N/A</c:v>
                </c:pt>
                <c:pt idx="7">
                  <c:v>0.39</c:v>
                </c:pt>
                <c:pt idx="8">
                  <c:v>#N/A</c:v>
                </c:pt>
                <c:pt idx="9">
                  <c:v>0.31</c:v>
                </c:pt>
              </c:numCache>
            </c:numRef>
          </c:val>
          <c:extLst xmlns:c16r2="http://schemas.microsoft.com/office/drawing/2015/06/chart">
            <c:ext xmlns:c16="http://schemas.microsoft.com/office/drawing/2014/chart" uri="{C3380CC4-5D6E-409C-BE32-E72D297353CC}">
              <c16:uniqueId val="{00000006-B308-4014-8B0A-D10754EC55E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3.2</c:v>
                </c:pt>
                <c:pt idx="2">
                  <c:v>#N/A</c:v>
                </c:pt>
                <c:pt idx="3">
                  <c:v>2.76</c:v>
                </c:pt>
                <c:pt idx="4">
                  <c:v>#N/A</c:v>
                </c:pt>
                <c:pt idx="5">
                  <c:v>3.01</c:v>
                </c:pt>
                <c:pt idx="6">
                  <c:v>#N/A</c:v>
                </c:pt>
                <c:pt idx="7">
                  <c:v>5.77</c:v>
                </c:pt>
                <c:pt idx="8">
                  <c:v>#N/A</c:v>
                </c:pt>
                <c:pt idx="9">
                  <c:v>3.15</c:v>
                </c:pt>
              </c:numCache>
            </c:numRef>
          </c:val>
          <c:extLst xmlns:c16r2="http://schemas.microsoft.com/office/drawing/2015/06/chart">
            <c:ext xmlns:c16="http://schemas.microsoft.com/office/drawing/2014/chart" uri="{C3380CC4-5D6E-409C-BE32-E72D297353CC}">
              <c16:uniqueId val="{00000007-B308-4014-8B0A-D10754EC55EE}"/>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#N/A</c:v>
                </c:pt>
                <c:pt idx="5">
                  <c:v>10.17</c:v>
                </c:pt>
                <c:pt idx="6">
                  <c:v>#N/A</c:v>
                </c:pt>
                <c:pt idx="7">
                  <c:v>10.55</c:v>
                </c:pt>
                <c:pt idx="8">
                  <c:v>#N/A</c:v>
                </c:pt>
                <c:pt idx="9">
                  <c:v>8.5299999999999994</c:v>
                </c:pt>
              </c:numCache>
            </c:numRef>
          </c:val>
          <c:extLst xmlns:c16r2="http://schemas.microsoft.com/office/drawing/2015/06/chart">
            <c:ext xmlns:c16="http://schemas.microsoft.com/office/drawing/2014/chart" uri="{C3380CC4-5D6E-409C-BE32-E72D297353CC}">
              <c16:uniqueId val="{00000008-B308-4014-8B0A-D10754EC55E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24.71</c:v>
                </c:pt>
                <c:pt idx="2">
                  <c:v>#N/A</c:v>
                </c:pt>
                <c:pt idx="3">
                  <c:v>25.68</c:v>
                </c:pt>
                <c:pt idx="4">
                  <c:v>#N/A</c:v>
                </c:pt>
                <c:pt idx="5">
                  <c:v>26.79</c:v>
                </c:pt>
                <c:pt idx="6">
                  <c:v>#N/A</c:v>
                </c:pt>
                <c:pt idx="7">
                  <c:v>25.18</c:v>
                </c:pt>
                <c:pt idx="8">
                  <c:v>#N/A</c:v>
                </c:pt>
                <c:pt idx="9">
                  <c:v>25.56</c:v>
                </c:pt>
              </c:numCache>
            </c:numRef>
          </c:val>
          <c:extLst xmlns:c16r2="http://schemas.microsoft.com/office/drawing/2015/06/chart">
            <c:ext xmlns:c16="http://schemas.microsoft.com/office/drawing/2014/chart" uri="{C3380CC4-5D6E-409C-BE32-E72D297353CC}">
              <c16:uniqueId val="{00000009-B308-4014-8B0A-D10754EC55EE}"/>
            </c:ext>
          </c:extLst>
        </c:ser>
        <c:dLbls>
          <c:showLegendKey val="0"/>
          <c:showVal val="0"/>
          <c:showCatName val="0"/>
          <c:showSerName val="0"/>
          <c:showPercent val="0"/>
          <c:showBubbleSize val="0"/>
        </c:dLbls>
        <c:gapWidth val="150"/>
        <c:overlap val="100"/>
        <c:axId val="829784992"/>
        <c:axId val="829786168"/>
      </c:barChart>
      <c:catAx>
        <c:axId val="82978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9786168"/>
        <c:crosses val="autoZero"/>
        <c:auto val="1"/>
        <c:lblAlgn val="ctr"/>
        <c:lblOffset val="100"/>
        <c:tickLblSkip val="1"/>
        <c:tickMarkSkip val="1"/>
        <c:noMultiLvlLbl val="0"/>
      </c:catAx>
      <c:valAx>
        <c:axId val="829786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9784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4353</c:v>
                </c:pt>
                <c:pt idx="5">
                  <c:v>4067</c:v>
                </c:pt>
                <c:pt idx="8">
                  <c:v>4056</c:v>
                </c:pt>
                <c:pt idx="11">
                  <c:v>4122</c:v>
                </c:pt>
                <c:pt idx="14">
                  <c:v>4061</c:v>
                </c:pt>
              </c:numCache>
            </c:numRef>
          </c:val>
          <c:extLst xmlns:c16r2="http://schemas.microsoft.com/office/drawing/2015/06/chart">
            <c:ext xmlns:c16="http://schemas.microsoft.com/office/drawing/2014/chart" uri="{C3380CC4-5D6E-409C-BE32-E72D297353CC}">
              <c16:uniqueId val="{00000000-58D1-47A8-B621-37FC2FAB37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D1-47A8-B621-37FC2FAB37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145</c:v>
                </c:pt>
                <c:pt idx="3">
                  <c:v>71</c:v>
                </c:pt>
                <c:pt idx="6">
                  <c:v>0</c:v>
                </c:pt>
                <c:pt idx="9">
                  <c:v>0</c:v>
                </c:pt>
                <c:pt idx="12">
                  <c:v>0</c:v>
                </c:pt>
              </c:numCache>
            </c:numRef>
          </c:val>
          <c:extLst xmlns:c16r2="http://schemas.microsoft.com/office/drawing/2015/06/chart">
            <c:ext xmlns:c16="http://schemas.microsoft.com/office/drawing/2014/chart" uri="{C3380CC4-5D6E-409C-BE32-E72D297353CC}">
              <c16:uniqueId val="{00000002-58D1-47A8-B621-37FC2FAB37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102</c:v>
                </c:pt>
                <c:pt idx="3">
                  <c:v>110</c:v>
                </c:pt>
                <c:pt idx="6">
                  <c:v>114</c:v>
                </c:pt>
                <c:pt idx="9">
                  <c:v>121</c:v>
                </c:pt>
                <c:pt idx="12">
                  <c:v>115</c:v>
                </c:pt>
              </c:numCache>
            </c:numRef>
          </c:val>
          <c:extLst xmlns:c16r2="http://schemas.microsoft.com/office/drawing/2015/06/chart">
            <c:ext xmlns:c16="http://schemas.microsoft.com/office/drawing/2014/chart" uri="{C3380CC4-5D6E-409C-BE32-E72D297353CC}">
              <c16:uniqueId val="{00000003-58D1-47A8-B621-37FC2FAB37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1523</c:v>
                </c:pt>
                <c:pt idx="3">
                  <c:v>1454</c:v>
                </c:pt>
                <c:pt idx="6">
                  <c:v>1492</c:v>
                </c:pt>
                <c:pt idx="9">
                  <c:v>1461</c:v>
                </c:pt>
                <c:pt idx="12">
                  <c:v>1399</c:v>
                </c:pt>
              </c:numCache>
            </c:numRef>
          </c:val>
          <c:extLst xmlns:c16r2="http://schemas.microsoft.com/office/drawing/2015/06/chart">
            <c:ext xmlns:c16="http://schemas.microsoft.com/office/drawing/2014/chart" uri="{C3380CC4-5D6E-409C-BE32-E72D297353CC}">
              <c16:uniqueId val="{00000004-58D1-47A8-B621-37FC2FAB37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D1-47A8-B621-37FC2FAB37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D1-47A8-B621-37FC2FAB37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3014</c:v>
                </c:pt>
                <c:pt idx="3">
                  <c:v>2920</c:v>
                </c:pt>
                <c:pt idx="6">
                  <c:v>3060</c:v>
                </c:pt>
                <c:pt idx="9">
                  <c:v>3172</c:v>
                </c:pt>
                <c:pt idx="12">
                  <c:v>3219</c:v>
                </c:pt>
              </c:numCache>
            </c:numRef>
          </c:val>
          <c:extLst xmlns:c16r2="http://schemas.microsoft.com/office/drawing/2015/06/chart">
            <c:ext xmlns:c16="http://schemas.microsoft.com/office/drawing/2014/chart" uri="{C3380CC4-5D6E-409C-BE32-E72D297353CC}">
              <c16:uniqueId val="{00000007-58D1-47A8-B621-37FC2FAB376D}"/>
            </c:ext>
          </c:extLst>
        </c:ser>
        <c:dLbls>
          <c:showLegendKey val="0"/>
          <c:showVal val="0"/>
          <c:showCatName val="0"/>
          <c:showSerName val="0"/>
          <c:showPercent val="0"/>
          <c:showBubbleSize val="0"/>
        </c:dLbls>
        <c:gapWidth val="100"/>
        <c:overlap val="100"/>
        <c:axId val="829781072"/>
        <c:axId val="82978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431</c:v>
                </c:pt>
                <c:pt idx="2">
                  <c:v>#N/A</c:v>
                </c:pt>
                <c:pt idx="3">
                  <c:v>#N/A</c:v>
                </c:pt>
                <c:pt idx="4">
                  <c:v>488</c:v>
                </c:pt>
                <c:pt idx="5">
                  <c:v>#N/A</c:v>
                </c:pt>
                <c:pt idx="6">
                  <c:v>#N/A</c:v>
                </c:pt>
                <c:pt idx="7">
                  <c:v>610</c:v>
                </c:pt>
                <c:pt idx="8">
                  <c:v>#N/A</c:v>
                </c:pt>
                <c:pt idx="9">
                  <c:v>#N/A</c:v>
                </c:pt>
                <c:pt idx="10">
                  <c:v>632</c:v>
                </c:pt>
                <c:pt idx="11">
                  <c:v>#N/A</c:v>
                </c:pt>
                <c:pt idx="12">
                  <c:v>#N/A</c:v>
                </c:pt>
                <c:pt idx="13">
                  <c:v>672</c:v>
                </c:pt>
                <c:pt idx="14">
                  <c:v>#N/A</c:v>
                </c:pt>
              </c:numCache>
            </c:numRef>
          </c:val>
          <c:smooth val="0"/>
          <c:extLst xmlns:c16r2="http://schemas.microsoft.com/office/drawing/2015/06/chart">
            <c:ext xmlns:c16="http://schemas.microsoft.com/office/drawing/2014/chart" uri="{C3380CC4-5D6E-409C-BE32-E72D297353CC}">
              <c16:uniqueId val="{00000008-58D1-47A8-B621-37FC2FAB376D}"/>
            </c:ext>
          </c:extLst>
        </c:ser>
        <c:dLbls>
          <c:showLegendKey val="0"/>
          <c:showVal val="0"/>
          <c:showCatName val="0"/>
          <c:showSerName val="0"/>
          <c:showPercent val="0"/>
          <c:showBubbleSize val="0"/>
        </c:dLbls>
        <c:marker val="1"/>
        <c:smooth val="0"/>
        <c:axId val="829781072"/>
        <c:axId val="829789696"/>
      </c:lineChart>
      <c:catAx>
        <c:axId val="82978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9789696"/>
        <c:crosses val="autoZero"/>
        <c:auto val="1"/>
        <c:lblAlgn val="ctr"/>
        <c:lblOffset val="100"/>
        <c:tickLblSkip val="1"/>
        <c:tickMarkSkip val="1"/>
        <c:noMultiLvlLbl val="0"/>
      </c:catAx>
      <c:valAx>
        <c:axId val="82978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978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36878</c:v>
                </c:pt>
                <c:pt idx="5">
                  <c:v>36853</c:v>
                </c:pt>
                <c:pt idx="8">
                  <c:v>36435</c:v>
                </c:pt>
                <c:pt idx="11">
                  <c:v>36127</c:v>
                </c:pt>
                <c:pt idx="14">
                  <c:v>36527</c:v>
                </c:pt>
              </c:numCache>
            </c:numRef>
          </c:val>
          <c:extLst xmlns:c16r2="http://schemas.microsoft.com/office/drawing/2015/06/chart">
            <c:ext xmlns:c16="http://schemas.microsoft.com/office/drawing/2014/chart" uri="{C3380CC4-5D6E-409C-BE32-E72D297353CC}">
              <c16:uniqueId val="{00000000-94F6-4E63-BAFD-453918A4A6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10484</c:v>
                </c:pt>
                <c:pt idx="5">
                  <c:v>10424</c:v>
                </c:pt>
                <c:pt idx="8">
                  <c:v>10110</c:v>
                </c:pt>
                <c:pt idx="11">
                  <c:v>9789</c:v>
                </c:pt>
                <c:pt idx="14">
                  <c:v>9529</c:v>
                </c:pt>
              </c:numCache>
            </c:numRef>
          </c:val>
          <c:extLst xmlns:c16r2="http://schemas.microsoft.com/office/drawing/2015/06/chart">
            <c:ext xmlns:c16="http://schemas.microsoft.com/office/drawing/2014/chart" uri="{C3380CC4-5D6E-409C-BE32-E72D297353CC}">
              <c16:uniqueId val="{00000001-94F6-4E63-BAFD-453918A4A6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9220</c:v>
                </c:pt>
                <c:pt idx="5">
                  <c:v>8797</c:v>
                </c:pt>
                <c:pt idx="8">
                  <c:v>6880</c:v>
                </c:pt>
                <c:pt idx="11">
                  <c:v>7425</c:v>
                </c:pt>
                <c:pt idx="14">
                  <c:v>7955</c:v>
                </c:pt>
              </c:numCache>
            </c:numRef>
          </c:val>
          <c:extLst xmlns:c16r2="http://schemas.microsoft.com/office/drawing/2015/06/chart">
            <c:ext xmlns:c16="http://schemas.microsoft.com/office/drawing/2014/chart" uri="{C3380CC4-5D6E-409C-BE32-E72D297353CC}">
              <c16:uniqueId val="{00000002-94F6-4E63-BAFD-453918A4A6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4F6-4E63-BAFD-453918A4A6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4F6-4E63-BAFD-453918A4A6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F6-4E63-BAFD-453918A4A6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7211</c:v>
                </c:pt>
                <c:pt idx="3">
                  <c:v>6863</c:v>
                </c:pt>
                <c:pt idx="6">
                  <c:v>6678</c:v>
                </c:pt>
                <c:pt idx="9">
                  <c:v>6369</c:v>
                </c:pt>
                <c:pt idx="12">
                  <c:v>6138</c:v>
                </c:pt>
              </c:numCache>
            </c:numRef>
          </c:val>
          <c:extLst xmlns:c16r2="http://schemas.microsoft.com/office/drawing/2015/06/chart">
            <c:ext xmlns:c16="http://schemas.microsoft.com/office/drawing/2014/chart" uri="{C3380CC4-5D6E-409C-BE32-E72D297353CC}">
              <c16:uniqueId val="{00000006-94F6-4E63-BAFD-453918A4A6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845</c:v>
                </c:pt>
                <c:pt idx="3">
                  <c:v>756</c:v>
                </c:pt>
                <c:pt idx="6">
                  <c:v>799</c:v>
                </c:pt>
                <c:pt idx="9">
                  <c:v>674</c:v>
                </c:pt>
                <c:pt idx="12">
                  <c:v>595</c:v>
                </c:pt>
              </c:numCache>
            </c:numRef>
          </c:val>
          <c:extLst xmlns:c16r2="http://schemas.microsoft.com/office/drawing/2015/06/chart">
            <c:ext xmlns:c16="http://schemas.microsoft.com/office/drawing/2014/chart" uri="{C3380CC4-5D6E-409C-BE32-E72D297353CC}">
              <c16:uniqueId val="{00000007-94F6-4E63-BAFD-453918A4A6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13800</c:v>
                </c:pt>
                <c:pt idx="3">
                  <c:v>13903</c:v>
                </c:pt>
                <c:pt idx="6">
                  <c:v>13460</c:v>
                </c:pt>
                <c:pt idx="9">
                  <c:v>12875</c:v>
                </c:pt>
                <c:pt idx="12">
                  <c:v>12406</c:v>
                </c:pt>
              </c:numCache>
            </c:numRef>
          </c:val>
          <c:extLst xmlns:c16r2="http://schemas.microsoft.com/office/drawing/2015/06/chart">
            <c:ext xmlns:c16="http://schemas.microsoft.com/office/drawing/2014/chart" uri="{C3380CC4-5D6E-409C-BE32-E72D297353CC}">
              <c16:uniqueId val="{00000008-94F6-4E63-BAFD-453918A4A6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4F6-4E63-BAFD-453918A4A6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34298</c:v>
                </c:pt>
                <c:pt idx="3">
                  <c:v>34246</c:v>
                </c:pt>
                <c:pt idx="6">
                  <c:v>33742</c:v>
                </c:pt>
                <c:pt idx="9">
                  <c:v>33430</c:v>
                </c:pt>
                <c:pt idx="12">
                  <c:v>34075</c:v>
                </c:pt>
              </c:numCache>
            </c:numRef>
          </c:val>
          <c:extLst xmlns:c16r2="http://schemas.microsoft.com/office/drawing/2015/06/chart">
            <c:ext xmlns:c16="http://schemas.microsoft.com/office/drawing/2014/chart" uri="{C3380CC4-5D6E-409C-BE32-E72D297353CC}">
              <c16:uniqueId val="{0000000A-94F6-4E63-BAFD-453918A4A676}"/>
            </c:ext>
          </c:extLst>
        </c:ser>
        <c:dLbls>
          <c:showLegendKey val="0"/>
          <c:showVal val="0"/>
          <c:showCatName val="0"/>
          <c:showSerName val="0"/>
          <c:showPercent val="0"/>
          <c:showBubbleSize val="0"/>
        </c:dLbls>
        <c:gapWidth val="100"/>
        <c:overlap val="100"/>
        <c:axId val="829783424"/>
        <c:axId val="82978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1255</c:v>
                </c:pt>
                <c:pt idx="8">
                  <c:v>#N/A</c:v>
                </c:pt>
                <c:pt idx="9">
                  <c:v>#N/A</c:v>
                </c:pt>
                <c:pt idx="10">
                  <c:v>7</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4F6-4E63-BAFD-453918A4A676}"/>
            </c:ext>
          </c:extLst>
        </c:ser>
        <c:dLbls>
          <c:showLegendKey val="0"/>
          <c:showVal val="0"/>
          <c:showCatName val="0"/>
          <c:showSerName val="0"/>
          <c:showPercent val="0"/>
          <c:showBubbleSize val="0"/>
        </c:dLbls>
        <c:marker val="1"/>
        <c:smooth val="0"/>
        <c:axId val="829783424"/>
        <c:axId val="829786560"/>
      </c:lineChart>
      <c:catAx>
        <c:axId val="82978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9786560"/>
        <c:crosses val="autoZero"/>
        <c:auto val="1"/>
        <c:lblAlgn val="ctr"/>
        <c:lblOffset val="100"/>
        <c:tickLblSkip val="1"/>
        <c:tickMarkSkip val="1"/>
        <c:noMultiLvlLbl val="0"/>
      </c:catAx>
      <c:valAx>
        <c:axId val="82978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978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2715</c:v>
                </c:pt>
                <c:pt idx="1">
                  <c:v>3113</c:v>
                </c:pt>
                <c:pt idx="2">
                  <c:v>3679</c:v>
                </c:pt>
              </c:numCache>
            </c:numRef>
          </c:val>
          <c:extLst xmlns:c16r2="http://schemas.microsoft.com/office/drawing/2015/06/chart">
            <c:ext xmlns:c16="http://schemas.microsoft.com/office/drawing/2014/chart" uri="{C3380CC4-5D6E-409C-BE32-E72D297353CC}">
              <c16:uniqueId val="{00000000-723C-4D86-BC6B-88B428FD76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23C-4D86-BC6B-88B428FD76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3211</c:v>
                </c:pt>
                <c:pt idx="1">
                  <c:v>3239</c:v>
                </c:pt>
                <c:pt idx="2">
                  <c:v>3190</c:v>
                </c:pt>
              </c:numCache>
            </c:numRef>
          </c:val>
          <c:extLst xmlns:c16r2="http://schemas.microsoft.com/office/drawing/2015/06/chart">
            <c:ext xmlns:c16="http://schemas.microsoft.com/office/drawing/2014/chart" uri="{C3380CC4-5D6E-409C-BE32-E72D297353CC}">
              <c16:uniqueId val="{00000002-723C-4D86-BC6B-88B428FD76B7}"/>
            </c:ext>
          </c:extLst>
        </c:ser>
        <c:dLbls>
          <c:showLegendKey val="0"/>
          <c:showVal val="0"/>
          <c:showCatName val="0"/>
          <c:showSerName val="0"/>
          <c:showPercent val="0"/>
          <c:showBubbleSize val="0"/>
        </c:dLbls>
        <c:gapWidth val="120"/>
        <c:overlap val="100"/>
        <c:axId val="829791264"/>
        <c:axId val="829792048"/>
      </c:barChart>
      <c:catAx>
        <c:axId val="82979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29792048"/>
        <c:crosses val="autoZero"/>
        <c:auto val="1"/>
        <c:lblAlgn val="ctr"/>
        <c:lblOffset val="100"/>
        <c:tickLblSkip val="1"/>
        <c:tickMarkSkip val="1"/>
        <c:noMultiLvlLbl val="0"/>
      </c:catAx>
      <c:valAx>
        <c:axId val="829792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2979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ABE-4590-9C62-9464898CF2D4}"/>
                </c:ext>
                <c:ext xmlns:c15="http://schemas.microsoft.com/office/drawing/2012/chart" uri="{CE6537A1-D6FC-4f65-9D91-7224C49458BB}">
                  <c15:dlblFieldTable>
                    <c15:dlblFTEntry>
                      <c15:txfldGUID>{9E021E34-0B2C-4D81-A104-FAD9F500891E}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BE-4590-9C62-9464898CF2D4}"/>
                </c:ext>
                <c:ext xmlns:c15="http://schemas.microsoft.com/office/drawing/2012/chart" uri="{CE6537A1-D6FC-4f65-9D91-7224C49458BB}">
                  <c15:dlblFieldTable>
                    <c15:dlblFTEntry>
                      <c15:txfldGUID>{A2BF9D19-AA11-42F1-8522-D0059D79B5F3}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BE-4590-9C62-9464898CF2D4}"/>
                </c:ext>
                <c:ext xmlns:c15="http://schemas.microsoft.com/office/drawing/2012/chart" uri="{CE6537A1-D6FC-4f65-9D91-7224C49458BB}">
                  <c15:dlblFieldTable>
                    <c15:dlblFTEntry>
                      <c15:txfldGUID>{F4769CD6-4EB9-4C19-A590-4915FA6A5BA7}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BE-4590-9C62-9464898CF2D4}"/>
                </c:ext>
                <c:ext xmlns:c15="http://schemas.microsoft.com/office/drawing/2012/chart" uri="{CE6537A1-D6FC-4f65-9D91-7224C49458BB}">
                  <c15:dlblFieldTable>
                    <c15:dlblFTEntry>
                      <c15:txfldGUID>{BC064EBB-D988-40AC-BCB1-B172171A6003}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ABE-4590-9C62-9464898CF2D4}"/>
                </c:ext>
                <c:ext xmlns:c15="http://schemas.microsoft.com/office/drawing/2012/chart" uri="{CE6537A1-D6FC-4f65-9D91-7224C49458BB}">
                  <c15:dlblFieldTable>
                    <c15:dlblFTEntry>
                      <c15:txfldGUID>{FF0E0ED3-1A43-41A3-87AC-19F7A5BCFFB1}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ABE-4590-9C62-9464898CF2D4}"/>
                </c:ext>
                <c:ext xmlns:c15="http://schemas.microsoft.com/office/drawing/2012/chart" uri="{CE6537A1-D6FC-4f65-9D91-7224C49458BB}">
                  <c15:dlblFieldTable>
                    <c15:dlblFTEntry>
                      <c15:txfldGUID>{C1D2911F-399C-49C1-8AEA-A018BC5FAA0C}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ABE-4590-9C62-9464898CF2D4}"/>
                </c:ext>
                <c:ext xmlns:c15="http://schemas.microsoft.com/office/drawing/2012/chart" uri="{CE6537A1-D6FC-4f65-9D91-7224C49458BB}">
                  <c15:dlblFieldTable>
                    <c15:dlblFTEntry>
                      <c15:txfldGUID>{E6BBD4A6-955B-422C-82F9-3190C9943628}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ABE-4590-9C62-9464898CF2D4}"/>
                </c:ext>
                <c:ext xmlns:c15="http://schemas.microsoft.com/office/drawing/2012/chart" uri="{CE6537A1-D6FC-4f65-9D91-7224C49458BB}">
                  <c15:dlblFieldTable>
                    <c15:dlblFTEntry>
                      <c15:txfldGUID>{4EA22AAD-7508-46D4-A250-633A68B75A1B}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ABE-4590-9C62-9464898CF2D4}"/>
                </c:ext>
                <c:ext xmlns:c15="http://schemas.microsoft.com/office/drawing/2012/chart" uri="{CE6537A1-D6FC-4f65-9D91-7224C49458BB}">
                  <c15:dlblFieldTable>
                    <c15:dlblFTEntry>
                      <c15:txfldGUID>{6EAE3ED3-AFF0-4AF4-9AF2-233C0F18971A}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64.3</c:v>
                </c:pt>
                <c:pt idx="24">
                  <c:v>65.900000000000006</c:v>
                </c:pt>
                <c:pt idx="32">
                  <c:v>66.900000000000006</c:v>
                </c:pt>
              </c:numCache>
            </c:numRef>
          </c:xVal>
          <c:yVal>
            <c:numRef>
              <c:f>公会計指標分析・財政指標組合せ分析表!$BP$51:$DC$51</c:f>
              <c:numCache>
                <c:formatCode>#,##0.0;"▲ "#,##0.0</c:formatCode>
                <c:ptCount val="40"/>
                <c:pt idx="16">
                  <c:v>5.3</c:v>
                </c:pt>
                <c:pt idx="24">
                  <c:v>0</c:v>
                </c:pt>
              </c:numCache>
            </c:numRef>
          </c:yVal>
          <c:smooth val="0"/>
          <c:extLst xmlns:c16r2="http://schemas.microsoft.com/office/drawing/2015/06/chart">
            <c:ext xmlns:c16="http://schemas.microsoft.com/office/drawing/2014/chart" uri="{C3380CC4-5D6E-409C-BE32-E72D297353CC}">
              <c16:uniqueId val="{00000009-0ABE-4590-9C62-9464898CF2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ABE-4590-9C62-9464898CF2D4}"/>
                </c:ext>
                <c:ext xmlns:c15="http://schemas.microsoft.com/office/drawing/2012/chart" uri="{CE6537A1-D6FC-4f65-9D91-7224C49458BB}">
                  <c15:dlblFieldTable>
                    <c15:dlblFTEntry>
                      <c15:txfldGUID>{DCD90972-0A82-4F21-A794-29A166BFC278}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ABE-4590-9C62-9464898CF2D4}"/>
                </c:ext>
                <c:ext xmlns:c15="http://schemas.microsoft.com/office/drawing/2012/chart" uri="{CE6537A1-D6FC-4f65-9D91-7224C49458BB}">
                  <c15:dlblFieldTable>
                    <c15:dlblFTEntry>
                      <c15:txfldGUID>{88B868C9-D9B4-4B28-A35C-B8895563F2BA}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ABE-4590-9C62-9464898CF2D4}"/>
                </c:ext>
                <c:ext xmlns:c15="http://schemas.microsoft.com/office/drawing/2012/chart" uri="{CE6537A1-D6FC-4f65-9D91-7224C49458BB}">
                  <c15:dlblFieldTable>
                    <c15:dlblFTEntry>
                      <c15:txfldGUID>{C7836E31-E21E-43E6-B2C1-5AEF8E560416}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ABE-4590-9C62-9464898CF2D4}"/>
                </c:ext>
                <c:ext xmlns:c15="http://schemas.microsoft.com/office/drawing/2012/chart" uri="{CE6537A1-D6FC-4f65-9D91-7224C49458BB}">
                  <c15:dlblFieldTable>
                    <c15:dlblFTEntry>
                      <c15:txfldGUID>{88CFE383-1DCE-431C-A7DA-13F0B1FDBFB4}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ABE-4590-9C62-9464898CF2D4}"/>
                </c:ext>
                <c:ext xmlns:c15="http://schemas.microsoft.com/office/drawing/2012/chart" uri="{CE6537A1-D6FC-4f65-9D91-7224C49458BB}">
                  <c15:dlblFieldTable>
                    <c15:dlblFTEntry>
                      <c15:txfldGUID>{218EE4B3-A1F8-4E78-B61E-0B58253894C2}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ABE-4590-9C62-9464898CF2D4}"/>
                </c:ext>
                <c:ext xmlns:c15="http://schemas.microsoft.com/office/drawing/2012/chart" uri="{CE6537A1-D6FC-4f65-9D91-7224C49458BB}">
                  <c15:dlblFieldTable>
                    <c15:dlblFTEntry>
                      <c15:txfldGUID>{E8B6DEAE-7A02-455E-B163-127947A0FC76}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ABE-4590-9C62-9464898CF2D4}"/>
                </c:ext>
                <c:ext xmlns:c15="http://schemas.microsoft.com/office/drawing/2012/chart" uri="{CE6537A1-D6FC-4f65-9D91-7224C49458BB}">
                  <c15:dlblFieldTable>
                    <c15:dlblFTEntry>
                      <c15:txfldGUID>{920ADD27-43A7-4709-A46C-D705E045C3F8}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ABE-4590-9C62-9464898CF2D4}"/>
                </c:ext>
                <c:ext xmlns:c15="http://schemas.microsoft.com/office/drawing/2012/chart" uri="{CE6537A1-D6FC-4f65-9D91-7224C49458BB}">
                  <c15:dlblFieldTable>
                    <c15:dlblFTEntry>
                      <c15:txfldGUID>{B617AB0C-DA37-4B34-A352-4C348205E61B}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ABE-4590-9C62-9464898CF2D4}"/>
                </c:ext>
                <c:ext xmlns:c15="http://schemas.microsoft.com/office/drawing/2012/chart" uri="{CE6537A1-D6FC-4f65-9D91-7224C49458BB}">
                  <c15:dlblFieldTable>
                    <c15:dlblFTEntry>
                      <c15:txfldGUID>{157354E9-1D0B-4647-BF25-D787032C4B22}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61.2</c:v>
                </c:pt>
                <c:pt idx="32">
                  <c:v>61.7</c:v>
                </c:pt>
              </c:numCache>
            </c:numRef>
          </c:xVal>
          <c:yVal>
            <c:numRef>
              <c:f>公会計指標分析・財政指標組合せ分析表!$BP$55:$DC$55</c:f>
              <c:numCache>
                <c:formatCode>#,##0.0;"▲ "#,##0.0</c:formatCode>
                <c:ptCount val="40"/>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0ABE-4590-9C62-9464898CF2D4}"/>
            </c:ext>
          </c:extLst>
        </c:ser>
        <c:dLbls>
          <c:showLegendKey val="0"/>
          <c:showVal val="1"/>
          <c:showCatName val="0"/>
          <c:showSerName val="0"/>
          <c:showPercent val="0"/>
          <c:showBubbleSize val="0"/>
        </c:dLbls>
        <c:axId val="829788520"/>
        <c:axId val="829788912"/>
      </c:scatterChart>
      <c:valAx>
        <c:axId val="829788520"/>
        <c:scaling>
          <c:orientation val="minMax"/>
          <c:max val="66.399999999999991"/>
          <c:min val="59.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9788912"/>
        <c:crosses val="autoZero"/>
        <c:crossBetween val="midCat"/>
      </c:valAx>
      <c:valAx>
        <c:axId val="829788912"/>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978852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F6D-4C67-B928-0CA166DDC309}"/>
                </c:ext>
                <c:ext xmlns:c15="http://schemas.microsoft.com/office/drawing/2012/chart" uri="{CE6537A1-D6FC-4f65-9D91-7224C49458BB}">
                  <c15:dlblFieldTable>
                    <c15:dlblFTEntry>
                      <c15:txfldGUID>{9B78F3C7-FED9-4E04-9470-BB8846B77D45}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F6D-4C67-B928-0CA166DDC309}"/>
                </c:ext>
                <c:ext xmlns:c15="http://schemas.microsoft.com/office/drawing/2012/chart" uri="{CE6537A1-D6FC-4f65-9D91-7224C49458BB}">
                  <c15:dlblFieldTable>
                    <c15:dlblFTEntry>
                      <c15:txfldGUID>{2455E92B-35B3-4482-BB15-B29F69145F3B}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F6D-4C67-B928-0CA166DDC309}"/>
                </c:ext>
                <c:ext xmlns:c15="http://schemas.microsoft.com/office/drawing/2012/chart" uri="{CE6537A1-D6FC-4f65-9D91-7224C49458BB}">
                  <c15:dlblFieldTable>
                    <c15:dlblFTEntry>
                      <c15:txfldGUID>{8540A50A-A8CD-402C-9768-611D999C810A}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F6D-4C67-B928-0CA166DDC309}"/>
                </c:ext>
                <c:ext xmlns:c15="http://schemas.microsoft.com/office/drawing/2012/chart" uri="{CE6537A1-D6FC-4f65-9D91-7224C49458BB}">
                  <c15:dlblFieldTable>
                    <c15:dlblFTEntry>
                      <c15:txfldGUID>{0CD6D063-0743-4C27-973A-2010B3316B37}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F6D-4C67-B928-0CA166DDC309}"/>
                </c:ext>
                <c:ext xmlns:c15="http://schemas.microsoft.com/office/drawing/2012/chart" uri="{CE6537A1-D6FC-4f65-9D91-7224C49458BB}">
                  <c15:dlblFieldTable>
                    <c15:dlblFTEntry>
                      <c15:txfldGUID>{C52BEF84-F1F2-4A0E-8671-33FF08130D9A}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F6D-4C67-B928-0CA166DDC309}"/>
                </c:ext>
                <c:ext xmlns:c15="http://schemas.microsoft.com/office/drawing/2012/chart" uri="{CE6537A1-D6FC-4f65-9D91-7224C49458BB}">
                  <c15:dlblFieldTable>
                    <c15:dlblFTEntry>
                      <c15:txfldGUID>{D73F73B3-F72D-4017-83D9-A2B1CA27E894}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F6D-4C67-B928-0CA166DDC309}"/>
                </c:ext>
                <c:ext xmlns:c15="http://schemas.microsoft.com/office/drawing/2012/chart" uri="{CE6537A1-D6FC-4f65-9D91-7224C49458BB}">
                  <c15:dlblFieldTable>
                    <c15:dlblFTEntry>
                      <c15:txfldGUID>{7904B15B-4450-4D9A-8DFC-A75E799E58E1}</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F6D-4C67-B928-0CA166DDC309}"/>
                </c:ext>
                <c:ext xmlns:c15="http://schemas.microsoft.com/office/drawing/2012/chart" uri="{CE6537A1-D6FC-4f65-9D91-7224C49458BB}">
                  <c15:dlblFieldTable>
                    <c15:dlblFTEntry>
                      <c15:txfldGUID>{ED358049-4B1E-4C58-A1C5-023D8476D76C}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F6D-4C67-B928-0CA166DDC309}"/>
                </c:ext>
                <c:ext xmlns:c15="http://schemas.microsoft.com/office/drawing/2012/chart" uri="{CE6537A1-D6FC-4f65-9D91-7224C49458BB}">
                  <c15:dlblFieldTable>
                    <c15:dlblFTEntry>
                      <c15:txfldGUID>{3ADC3C93-904A-4435-A846-79B1D0F49582}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1.7</c:v>
                </c:pt>
                <c:pt idx="16">
                  <c:v>2.2000000000000002</c:v>
                </c:pt>
                <c:pt idx="24">
                  <c:v>2.4</c:v>
                </c:pt>
                <c:pt idx="32">
                  <c:v>2.7</c:v>
                </c:pt>
              </c:numCache>
            </c:numRef>
          </c:xVal>
          <c:yVal>
            <c:numRef>
              <c:f>公会計指標分析・財政指標組合せ分析表!$BP$73:$DC$73</c:f>
              <c:numCache>
                <c:formatCode>#,##0.0;"▲ "#,##0.0</c:formatCode>
                <c:ptCount val="40"/>
                <c:pt idx="16">
                  <c:v>5.3</c:v>
                </c:pt>
                <c:pt idx="24">
                  <c:v>0</c:v>
                </c:pt>
              </c:numCache>
            </c:numRef>
          </c:yVal>
          <c:smooth val="0"/>
          <c:extLst xmlns:c16r2="http://schemas.microsoft.com/office/drawing/2015/06/chart">
            <c:ext xmlns:c16="http://schemas.microsoft.com/office/drawing/2014/chart" uri="{C3380CC4-5D6E-409C-BE32-E72D297353CC}">
              <c16:uniqueId val="{00000009-5F6D-4C67-B928-0CA166DDC3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F6D-4C67-B928-0CA166DDC309}"/>
                </c:ext>
                <c:ext xmlns:c15="http://schemas.microsoft.com/office/drawing/2012/chart" uri="{CE6537A1-D6FC-4f65-9D91-7224C49458BB}">
                  <c15:dlblFieldTable>
                    <c15:dlblFTEntry>
                      <c15:txfldGUID>{5F3E05DC-F461-480C-B235-FEBC12BC302E}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F6D-4C67-B928-0CA166DDC309}"/>
                </c:ext>
                <c:ext xmlns:c15="http://schemas.microsoft.com/office/drawing/2012/chart" uri="{CE6537A1-D6FC-4f65-9D91-7224C49458BB}">
                  <c15:dlblFieldTable>
                    <c15:dlblFTEntry>
                      <c15:txfldGUID>{BF84A36E-3FE3-43B2-9645-4019A72D6EF8}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F6D-4C67-B928-0CA166DDC309}"/>
                </c:ext>
                <c:ext xmlns:c15="http://schemas.microsoft.com/office/drawing/2012/chart" uri="{CE6537A1-D6FC-4f65-9D91-7224C49458BB}">
                  <c15:dlblFieldTable>
                    <c15:dlblFTEntry>
                      <c15:txfldGUID>{B74B9E6E-5BDA-40CF-9B1D-1E1B0A55960D}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F6D-4C67-B928-0CA166DDC309}"/>
                </c:ext>
                <c:ext xmlns:c15="http://schemas.microsoft.com/office/drawing/2012/chart" uri="{CE6537A1-D6FC-4f65-9D91-7224C49458BB}">
                  <c15:dlblFieldTable>
                    <c15:dlblFTEntry>
                      <c15:txfldGUID>{9754C851-8A9A-4188-82AF-89F3221D3CA9}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F6D-4C67-B928-0CA166DDC309}"/>
                </c:ext>
                <c:ext xmlns:c15="http://schemas.microsoft.com/office/drawing/2012/chart" uri="{CE6537A1-D6FC-4f65-9D91-7224C49458BB}">
                  <c15:dlblFieldTable>
                    <c15:dlblFTEntry>
                      <c15:txfldGUID>{3CF45A13-A25B-43BC-9347-BD6AFDD2331B}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F6D-4C67-B928-0CA166DDC309}"/>
                </c:ext>
                <c:ext xmlns:c15="http://schemas.microsoft.com/office/drawing/2012/chart" uri="{CE6537A1-D6FC-4f65-9D91-7224C49458BB}">
                  <c15:dlblFieldTable>
                    <c15:dlblFTEntry>
                      <c15:txfldGUID>{B6F5E32D-D385-4ACD-BECF-5E3E576B6527}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F6D-4C67-B928-0CA166DDC309}"/>
                </c:ext>
                <c:ext xmlns:c15="http://schemas.microsoft.com/office/drawing/2012/chart" uri="{CE6537A1-D6FC-4f65-9D91-7224C49458BB}">
                  <c15:dlblFieldTable>
                    <c15:dlblFTEntry>
                      <c15:txfldGUID>{9E2DDEED-4AE0-47DD-9460-424B835C4BC9}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F6D-4C67-B928-0CA166DDC309}"/>
                </c:ext>
                <c:ext xmlns:c15="http://schemas.microsoft.com/office/drawing/2012/chart" uri="{CE6537A1-D6FC-4f65-9D91-7224C49458BB}">
                  <c15:dlblFieldTable>
                    <c15:dlblFTEntry>
                      <c15:txfldGUID>{56F8CD71-7DD2-4E8A-BE85-4D2371349CDE}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F6D-4C67-B928-0CA166DDC309}"/>
                </c:ext>
                <c:ext xmlns:c15="http://schemas.microsoft.com/office/drawing/2012/chart" uri="{CE6537A1-D6FC-4f65-9D91-7224C49458BB}">
                  <c15:dlblFieldTable>
                    <c15:dlblFTEntry>
                      <c15:txfldGUID>{404042A6-4610-4DDC-A61C-D1B2A12CBB7F}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4.4000000000000004</c:v>
                </c:pt>
                <c:pt idx="8">
                  <c:v>5.3</c:v>
                </c:pt>
                <c:pt idx="16">
                  <c:v>5</c:v>
                </c:pt>
                <c:pt idx="24">
                  <c:v>4.8</c:v>
                </c:pt>
                <c:pt idx="32">
                  <c:v>4.5</c:v>
                </c:pt>
              </c:numCache>
            </c:numRef>
          </c:xVal>
          <c:yVal>
            <c:numRef>
              <c:f>公会計指標分析・財政指標組合せ分析表!$BP$77:$DC$77</c:f>
              <c:numCache>
                <c:formatCode>#,##0.0;"▲ "#,##0.0</c:formatCode>
                <c:ptCount val="40"/>
                <c:pt idx="0">
                  <c:v>0</c:v>
                </c:pt>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5F6D-4C67-B928-0CA166DDC309}"/>
            </c:ext>
          </c:extLst>
        </c:ser>
        <c:dLbls>
          <c:showLegendKey val="0"/>
          <c:showVal val="1"/>
          <c:showCatName val="0"/>
          <c:showSerName val="0"/>
          <c:showPercent val="0"/>
          <c:showBubbleSize val="0"/>
        </c:dLbls>
        <c:axId val="829790088"/>
        <c:axId val="829794008"/>
      </c:scatterChart>
      <c:valAx>
        <c:axId val="829790088"/>
        <c:scaling>
          <c:orientation val="minMax"/>
          <c:max val="5.6"/>
          <c:min val="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9794008"/>
        <c:crosses val="autoZero"/>
        <c:crossBetween val="midCat"/>
      </c:valAx>
      <c:valAx>
        <c:axId val="829794008"/>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979008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年度の元利償還金については、平成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年度と比較して</a:t>
          </a:r>
          <a:r>
            <a:rPr kumimoji="1" lang="en-US" altLang="ja-JP" sz="1200">
              <a:solidFill>
                <a:sysClr val="windowText" lastClr="000000"/>
              </a:solidFill>
              <a:latin typeface="ＭＳ ゴシック" pitchFamily="49" charset="-128"/>
              <a:ea typeface="ＭＳ ゴシック" pitchFamily="49" charset="-128"/>
            </a:rPr>
            <a:t>47</a:t>
          </a:r>
          <a:r>
            <a:rPr kumimoji="1" lang="ja-JP" altLang="en-US" sz="1200">
              <a:solidFill>
                <a:sysClr val="windowText" lastClr="000000"/>
              </a:solidFill>
              <a:latin typeface="ＭＳ ゴシック" pitchFamily="49" charset="-128"/>
              <a:ea typeface="ＭＳ ゴシック" pitchFamily="49" charset="-128"/>
            </a:rPr>
            <a:t>百万円の増となった。これは、平成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年度に借り入れた臨時財政対策債等の償還開始による増が、償還を完了したものの減よりも上回ったことによるものである。</a:t>
          </a:r>
        </a:p>
        <a:p>
          <a:r>
            <a:rPr kumimoji="1" lang="ja-JP" altLang="en-US" sz="1200">
              <a:solidFill>
                <a:sysClr val="windowText" lastClr="000000"/>
              </a:solidFill>
              <a:latin typeface="ＭＳ ゴシック" pitchFamily="49" charset="-128"/>
              <a:ea typeface="ＭＳ ゴシック" pitchFamily="49" charset="-128"/>
            </a:rPr>
            <a:t>　このほか、一部事務組合等が起こした地方債の元利償還金に対する負担金等は若干の減、病院事業会計・下水道事業の公営企業債の元利償還金に対する繰入金は</a:t>
          </a:r>
          <a:r>
            <a:rPr kumimoji="1" lang="en-US" altLang="ja-JP" sz="1200">
              <a:solidFill>
                <a:sysClr val="windowText" lastClr="000000"/>
              </a:solidFill>
              <a:latin typeface="ＭＳ ゴシック" pitchFamily="49" charset="-128"/>
              <a:ea typeface="ＭＳ ゴシック" pitchFamily="49" charset="-128"/>
            </a:rPr>
            <a:t>62</a:t>
          </a:r>
          <a:r>
            <a:rPr kumimoji="1" lang="ja-JP" altLang="en-US" sz="1200">
              <a:solidFill>
                <a:sysClr val="windowText" lastClr="000000"/>
              </a:solidFill>
              <a:latin typeface="ＭＳ ゴシック" pitchFamily="49" charset="-128"/>
              <a:ea typeface="ＭＳ ゴシック" pitchFamily="49" charset="-128"/>
            </a:rPr>
            <a:t>百万円の減となった。</a:t>
          </a:r>
        </a:p>
        <a:p>
          <a:r>
            <a:rPr kumimoji="1" lang="ja-JP" altLang="en-US" sz="1200">
              <a:solidFill>
                <a:sysClr val="windowText" lastClr="000000"/>
              </a:solidFill>
              <a:latin typeface="ＭＳ ゴシック" pitchFamily="49" charset="-128"/>
              <a:ea typeface="ＭＳ ゴシック" pitchFamily="49" charset="-128"/>
            </a:rPr>
            <a:t>　今後も、市債の新規発行にあたっては、将来の財政負担を考慮し、元金償還額を上回らないよう市債残高の縮減に取り組んでいく。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将来負担額において、一般会計等に係る地方債現在高は、新規借入額が償還額を上回ったため、</a:t>
          </a:r>
          <a:r>
            <a:rPr kumimoji="1" lang="en-US" altLang="ja-JP" sz="1200">
              <a:solidFill>
                <a:sysClr val="windowText" lastClr="000000"/>
              </a:solidFill>
              <a:latin typeface="ＭＳ ゴシック" pitchFamily="49" charset="-128"/>
              <a:ea typeface="ＭＳ ゴシック" pitchFamily="49" charset="-128"/>
            </a:rPr>
            <a:t>645</a:t>
          </a:r>
          <a:r>
            <a:rPr kumimoji="1" lang="ja-JP" altLang="en-US" sz="1200">
              <a:solidFill>
                <a:sysClr val="windowText" lastClr="000000"/>
              </a:solidFill>
              <a:latin typeface="ＭＳ ゴシック" pitchFamily="49" charset="-128"/>
              <a:ea typeface="ＭＳ ゴシック" pitchFamily="49" charset="-128"/>
            </a:rPr>
            <a:t>百万円の増となった。しかし、公営企業債等繰入見込額や退職手当負担見込額については減となっていることから、全体で</a:t>
          </a:r>
          <a:r>
            <a:rPr kumimoji="1" lang="en-US" altLang="ja-JP" sz="1200">
              <a:solidFill>
                <a:sysClr val="windowText" lastClr="000000"/>
              </a:solidFill>
              <a:latin typeface="ＭＳ ゴシック" pitchFamily="49" charset="-128"/>
              <a:ea typeface="ＭＳ ゴシック" pitchFamily="49" charset="-128"/>
            </a:rPr>
            <a:t>134</a:t>
          </a:r>
          <a:r>
            <a:rPr kumimoji="1" lang="ja-JP" altLang="en-US" sz="1200">
              <a:solidFill>
                <a:sysClr val="windowText" lastClr="000000"/>
              </a:solidFill>
              <a:latin typeface="ＭＳ ゴシック" pitchFamily="49" charset="-128"/>
              <a:ea typeface="ＭＳ ゴシック" pitchFamily="49" charset="-128"/>
            </a:rPr>
            <a:t>百万円の減となった。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ゴシック" pitchFamily="49" charset="-128"/>
              <a:ea typeface="ＭＳ ゴシック" pitchFamily="49" charset="-128"/>
            </a:rPr>
            <a:t>　充当可能財源等については、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都市計画事業である下水道事業に係る地方債現在高が減少したことなどから、充当可能特定歳入は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しかし一方では、充当可能基金において、</a:t>
          </a:r>
          <a:r>
            <a:rPr kumimoji="1" lang="ja-JP" altLang="en-US" sz="1200">
              <a:solidFill>
                <a:sysClr val="windowText" lastClr="000000"/>
              </a:solidFill>
              <a:latin typeface="ＭＳ ゴシック" pitchFamily="49" charset="-128"/>
              <a:ea typeface="ＭＳ ゴシック" pitchFamily="49" charset="-128"/>
            </a:rPr>
            <a:t>財政調整基金および介護給付準備基金の積立額が大きくなったことから</a:t>
          </a:r>
          <a:r>
            <a:rPr kumimoji="1" lang="en-US" altLang="ja-JP" sz="1200">
              <a:solidFill>
                <a:sysClr val="windowText" lastClr="000000"/>
              </a:solidFill>
              <a:latin typeface="ＭＳ ゴシック" pitchFamily="49" charset="-128"/>
              <a:ea typeface="ＭＳ ゴシック" pitchFamily="49" charset="-128"/>
            </a:rPr>
            <a:t>530</a:t>
          </a:r>
          <a:r>
            <a:rPr kumimoji="1" lang="ja-JP" altLang="en-US" sz="1200">
              <a:solidFill>
                <a:sysClr val="windowText" lastClr="000000"/>
              </a:solidFill>
              <a:latin typeface="ＭＳ ゴシック" pitchFamily="49" charset="-128"/>
              <a:ea typeface="ＭＳ ゴシック" pitchFamily="49" charset="-128"/>
            </a:rPr>
            <a:t>百万円の増となり、さらに、基準財政需要額算入見込額も地域振興費の増などにより</a:t>
          </a:r>
          <a:r>
            <a:rPr kumimoji="1" lang="en-US" altLang="ja-JP" sz="1200">
              <a:solidFill>
                <a:sysClr val="windowText" lastClr="000000"/>
              </a:solidFill>
              <a:latin typeface="ＭＳ ゴシック" pitchFamily="49" charset="-128"/>
              <a:ea typeface="ＭＳ ゴシック" pitchFamily="49" charset="-128"/>
            </a:rPr>
            <a:t>400</a:t>
          </a:r>
          <a:r>
            <a:rPr kumimoji="1" lang="ja-JP" altLang="en-US" sz="1200">
              <a:solidFill>
                <a:sysClr val="windowText" lastClr="000000"/>
              </a:solidFill>
              <a:latin typeface="ＭＳ ゴシック" pitchFamily="49" charset="-128"/>
              <a:ea typeface="ＭＳ ゴシック" pitchFamily="49" charset="-128"/>
            </a:rPr>
            <a:t>百万円の増となっている。このことから、全体では</a:t>
          </a:r>
          <a:r>
            <a:rPr kumimoji="1" lang="en-US" altLang="ja-JP" sz="1200">
              <a:solidFill>
                <a:sysClr val="windowText" lastClr="000000"/>
              </a:solidFill>
              <a:latin typeface="ＭＳ ゴシック" pitchFamily="49" charset="-128"/>
              <a:ea typeface="ＭＳ ゴシック" pitchFamily="49" charset="-128"/>
            </a:rPr>
            <a:t>670</a:t>
          </a:r>
          <a:r>
            <a:rPr kumimoji="1" lang="ja-JP" altLang="en-US" sz="1200">
              <a:solidFill>
                <a:sysClr val="windowText" lastClr="000000"/>
              </a:solidFill>
              <a:latin typeface="ＭＳ ゴシック" pitchFamily="49" charset="-128"/>
              <a:ea typeface="ＭＳ ゴシック" pitchFamily="49" charset="-128"/>
            </a:rPr>
            <a:t>百万円の増となった。</a:t>
          </a:r>
          <a:endParaRPr kumimoji="1" lang="en-US" altLang="ja-JP" sz="1200">
            <a:solidFill>
              <a:sysClr val="windowText" lastClr="000000"/>
            </a:solidFill>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ゴシック" pitchFamily="49" charset="-128"/>
              <a:ea typeface="ＭＳ ゴシック" pitchFamily="49" charset="-128"/>
            </a:rPr>
            <a:t>　これらのことから、充当可能財源等が将来負担額を上回ったことにより、将来負担比率は</a:t>
          </a:r>
          <a:r>
            <a:rPr kumimoji="1" lang="ja-JP" altLang="en-US" sz="1200">
              <a:latin typeface="ＭＳ ゴシック" pitchFamily="49" charset="-128"/>
              <a:ea typeface="ＭＳ ゴシック" pitchFamily="49" charset="-128"/>
            </a:rPr>
            <a:t>改善した。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東京都青梅市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・地方財政法にもとづき、前年度実質収支の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億円を財政調整基金に積み立てたこと。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・樹林墓地の整備に伴い、公共施設整備基金を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万円取り崩したほか、健康センター避難器具等改修工事に要する額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・後年度における梅の公園整備事業費に活用するため、指定寄付金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万円を梅の里再生基金に積み立てた一方で、当該年度における梅の公園整備工事や植樹等に伴い、同基金から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以上の理由などから、基金全体としては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億円強の増となった。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国際交流基金、ふれあい福祉基金など、いくつかの基金に指定寄付金を原資とした積立てを行うが、翌年度以降においては取り崩し、基金の目的に適う事業に活用することとする。その他の基金については、積立てられる要素がなく、残高は減少傾向とな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・公共施設整備基金：</a:t>
          </a:r>
          <a:r>
            <a:rPr lang="ja-JP" altLang="ja-JP" sz="1100">
              <a:solidFill>
                <a:sysClr val="windowText" lastClr="000000"/>
              </a:solidFill>
              <a:effectLst/>
              <a:latin typeface="+mn-lt"/>
              <a:ea typeface="+mn-ea"/>
              <a:cs typeface="+mn-cs"/>
            </a:rPr>
            <a:t>公共施設整備事業に必要な資金に充てる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・みどりと水のふれあい基金：市民の自然とのふれあいを大切にし、美しく個性的で潤いのあるまちづくり事業を推進する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・梅の里再生基金：</a:t>
          </a:r>
          <a:r>
            <a:rPr kumimoji="1" lang="ja-JP" altLang="en-US" sz="1100">
              <a:solidFill>
                <a:sysClr val="windowText" lastClr="000000"/>
              </a:solidFill>
              <a:effectLst/>
              <a:latin typeface="+mn-lt"/>
              <a:ea typeface="+mn-ea"/>
              <a:cs typeface="+mn-cs"/>
            </a:rPr>
            <a:t>ウメ</a:t>
          </a:r>
          <a:r>
            <a:rPr kumimoji="1" lang="ja-JP" altLang="ja-JP" sz="1100">
              <a:solidFill>
                <a:sysClr val="windowText" lastClr="000000"/>
              </a:solidFill>
              <a:effectLst/>
              <a:latin typeface="+mn-lt"/>
              <a:ea typeface="+mn-ea"/>
              <a:cs typeface="+mn-cs"/>
            </a:rPr>
            <a:t>輪紋ウイルスの被害を受けた梅郷地区を中心とする梅の里を再生・復興し、もって農業および観光・商業の振興を図る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・公共施設整備基金：</a:t>
          </a:r>
          <a:r>
            <a:rPr kumimoji="1" lang="ja-JP" altLang="en-US" sz="1100">
              <a:solidFill>
                <a:sysClr val="windowText" lastClr="000000"/>
              </a:solidFill>
              <a:effectLst/>
              <a:latin typeface="+mn-lt"/>
              <a:ea typeface="+mn-ea"/>
              <a:cs typeface="+mn-cs"/>
            </a:rPr>
            <a:t>樹林墓地の整備に伴い、</a:t>
          </a:r>
          <a:r>
            <a:rPr kumimoji="1" lang="en-US" altLang="ja-JP" sz="1100">
              <a:solidFill>
                <a:sysClr val="windowText" lastClr="000000"/>
              </a:solidFill>
              <a:effectLst/>
              <a:latin typeface="+mn-lt"/>
              <a:ea typeface="+mn-ea"/>
              <a:cs typeface="+mn-cs"/>
            </a:rPr>
            <a:t>729</a:t>
          </a:r>
          <a:r>
            <a:rPr kumimoji="1" lang="ja-JP" altLang="en-US" sz="1100">
              <a:solidFill>
                <a:sysClr val="windowText" lastClr="000000"/>
              </a:solidFill>
              <a:effectLst/>
              <a:latin typeface="+mn-lt"/>
              <a:ea typeface="+mn-ea"/>
              <a:cs typeface="+mn-cs"/>
            </a:rPr>
            <a:t>万円を取り崩したほか、健康センター避難器具等改修工事に要する額</a:t>
          </a:r>
          <a:r>
            <a:rPr kumimoji="1" lang="en-US" altLang="ja-JP" sz="1100">
              <a:solidFill>
                <a:sysClr val="windowText" lastClr="000000"/>
              </a:solidFill>
              <a:effectLst/>
              <a:latin typeface="+mn-lt"/>
              <a:ea typeface="+mn-ea"/>
              <a:cs typeface="+mn-cs"/>
            </a:rPr>
            <a:t>302</a:t>
          </a:r>
          <a:r>
            <a:rPr kumimoji="1" lang="ja-JP" altLang="en-US" sz="1100">
              <a:solidFill>
                <a:sysClr val="windowText" lastClr="000000"/>
              </a:solidFill>
              <a:effectLst/>
              <a:latin typeface="+mn-lt"/>
              <a:ea typeface="+mn-ea"/>
              <a:cs typeface="+mn-cs"/>
            </a:rPr>
            <a:t>万円を取り崩したことによる減少</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・梅の里再生基金：当該年度における梅の公園整備工事や植樹等に伴い、同基金から</a:t>
          </a:r>
          <a:r>
            <a:rPr kumimoji="1" lang="en-US" altLang="ja-JP" sz="1100">
              <a:solidFill>
                <a:sysClr val="windowText" lastClr="000000"/>
              </a:solidFill>
              <a:effectLst/>
              <a:latin typeface="+mn-lt"/>
              <a:ea typeface="+mn-ea"/>
              <a:cs typeface="+mn-cs"/>
            </a:rPr>
            <a:t>1,700</a:t>
          </a:r>
          <a:r>
            <a:rPr kumimoji="1" lang="ja-JP" altLang="ja-JP" sz="1100">
              <a:solidFill>
                <a:sysClr val="windowText" lastClr="000000"/>
              </a:solidFill>
              <a:effectLst/>
              <a:latin typeface="+mn-lt"/>
              <a:ea typeface="+mn-ea"/>
              <a:cs typeface="+mn-cs"/>
            </a:rPr>
            <a:t>万円を取り崩した</a:t>
          </a:r>
          <a:r>
            <a:rPr kumimoji="1" lang="ja-JP" altLang="en-US" sz="1100">
              <a:solidFill>
                <a:sysClr val="windowText" lastClr="000000"/>
              </a:solidFill>
              <a:effectLst/>
              <a:latin typeface="+mn-lt"/>
              <a:ea typeface="+mn-ea"/>
              <a:cs typeface="+mn-cs"/>
            </a:rPr>
            <a:t>一方、</a:t>
          </a:r>
          <a:r>
            <a:rPr kumimoji="1" lang="ja-JP" altLang="ja-JP" sz="1100">
              <a:solidFill>
                <a:sysClr val="windowText" lastClr="000000"/>
              </a:solidFill>
              <a:effectLst/>
              <a:latin typeface="+mn-lt"/>
              <a:ea typeface="+mn-ea"/>
              <a:cs typeface="+mn-cs"/>
            </a:rPr>
            <a:t>後年度における梅の公園整備事業費に活用するため、指定寄付金</a:t>
          </a:r>
          <a:r>
            <a:rPr kumimoji="1" lang="en-US" altLang="ja-JP" sz="1100">
              <a:solidFill>
                <a:sysClr val="windowText" lastClr="000000"/>
              </a:solidFill>
              <a:effectLst/>
              <a:latin typeface="+mn-lt"/>
              <a:ea typeface="+mn-ea"/>
              <a:cs typeface="+mn-cs"/>
            </a:rPr>
            <a:t>2,200</a:t>
          </a:r>
          <a:r>
            <a:rPr kumimoji="1" lang="ja-JP" altLang="ja-JP" sz="1100">
              <a:solidFill>
                <a:sysClr val="windowText" lastClr="000000"/>
              </a:solidFill>
              <a:effectLst/>
              <a:latin typeface="+mn-lt"/>
              <a:ea typeface="+mn-ea"/>
              <a:cs typeface="+mn-cs"/>
            </a:rPr>
            <a:t>万円を梅の里再生基金に積み立てた</a:t>
          </a:r>
          <a:r>
            <a:rPr kumimoji="1" lang="ja-JP" altLang="en-US" sz="1100">
              <a:solidFill>
                <a:sysClr val="windowText" lastClr="000000"/>
              </a:solidFill>
              <a:effectLst/>
              <a:latin typeface="+mn-lt"/>
              <a:ea typeface="+mn-ea"/>
              <a:cs typeface="+mn-cs"/>
            </a:rPr>
            <a:t>ことによる増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・公共施設整備基金：今後、給食センターの建替え、東青梅</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丁目諸事業用地利活用事業等が計画されているため、可能な限り温存していく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・梅の里再生基金：梅郷地区等における梅樹植樹や公園整備など、梅の里の早期復興に向け、指定寄付金を積み立てる一方、効果的な事業に対し、積極的に取崩して活用していく</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地方財政法にもとづき、前年度実質収支の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・基金残高が当初予算の財政規模の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％の範囲内となるよう努めることとしているが、平成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年度までの間に大きく取り崩しており、目標水準まで回復していない。</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時点での財政計画での推計では、毎年３億円ずつ残高が増加する見込みであるが、実際には歳入歳出差引額が赤字となる推計となっており、その不足分を財政調整基金からの繰入金で賄う場合には相応の基金の減少が見込ま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・残高不足により、今後、年度内の資金運用に支障が生じる恐れがある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これらのことから、当面の間は、可能な限り取崩しを抑制し、基金残高を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億円の範囲内までに回復させる。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134,086
132,209
103.31
51,420,145
50,493,734
838,991
26,593,417
34,075,079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平成２８年度に策定した「青梅市公共施設等総合管理計画」において、公共施設の延べ床面積を、当初１０年間で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％削減することを目標としている。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３０年度は、し尿処理施設の大規模改修、文化交流センターが竣工した。また、老人保健施設などの統廃合も進めたが、用途廃止後の施設の解体等には至らず、学校施設を中心に施設の老朽化が懸念さ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6" name="直線コネクタ 65"/>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7"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8" name="直線コネクタ 67"/>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9"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0" name="直線コネクタ 69"/>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71"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2" name="フローチャート: 判断 71"/>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3" name="フローチャート: 判断 72"/>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4" name="フローチャート: 判断 73"/>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5" name="フローチャート: 判断 74"/>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81" name="楕円 80"/>
        <xdr:cNvSpPr/>
      </xdr:nvSpPr>
      <xdr:spPr>
        <a:xfrm>
          <a:off x="47117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7510</xdr:rowOff>
    </xdr:from>
    <xdr:ext cx="405111" cy="259045"/>
    <xdr:sp macro="" textlink="">
      <xdr:nvSpPr>
        <xdr:cNvPr id="82" name="有形固定資産減価償却率該当値テキスト"/>
        <xdr:cNvSpPr txBox="1"/>
      </xdr:nvSpPr>
      <xdr:spPr>
        <a:xfrm>
          <a:off x="4813300" y="575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27813</xdr:rowOff>
    </xdr:from>
    <xdr:to>
      <xdr:col>19</xdr:col>
      <xdr:colOff>187325</xdr:colOff>
      <xdr:row>30</xdr:row>
      <xdr:rowOff>129413</xdr:rowOff>
    </xdr:to>
    <xdr:sp macro="" textlink="">
      <xdr:nvSpPr>
        <xdr:cNvPr id="83" name="楕円 82"/>
        <xdr:cNvSpPr/>
      </xdr:nvSpPr>
      <xdr:spPr>
        <a:xfrm>
          <a:off x="4000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35433</xdr:rowOff>
    </xdr:from>
    <xdr:to>
      <xdr:col>23</xdr:col>
      <xdr:colOff>85725</xdr:colOff>
      <xdr:row>30</xdr:row>
      <xdr:rowOff>78613</xdr:rowOff>
    </xdr:to>
    <xdr:cxnSp macro="">
      <xdr:nvCxnSpPr>
        <xdr:cNvPr id="84" name="直線コネクタ 83"/>
        <xdr:cNvCxnSpPr/>
      </xdr:nvCxnSpPr>
      <xdr:spPr>
        <a:xfrm flipV="1">
          <a:off x="4051300" y="595045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96901</xdr:rowOff>
    </xdr:from>
    <xdr:to>
      <xdr:col>15</xdr:col>
      <xdr:colOff>187325</xdr:colOff>
      <xdr:row>31</xdr:row>
      <xdr:rowOff>27051</xdr:rowOff>
    </xdr:to>
    <xdr:sp macro="" textlink="">
      <xdr:nvSpPr>
        <xdr:cNvPr id="85" name="楕円 84"/>
        <xdr:cNvSpPr/>
      </xdr:nvSpPr>
      <xdr:spPr>
        <a:xfrm>
          <a:off x="3238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78613</xdr:rowOff>
    </xdr:from>
    <xdr:to>
      <xdr:col>19</xdr:col>
      <xdr:colOff>136525</xdr:colOff>
      <xdr:row>30</xdr:row>
      <xdr:rowOff>147701</xdr:rowOff>
    </xdr:to>
    <xdr:cxnSp macro="">
      <xdr:nvCxnSpPr>
        <xdr:cNvPr id="86" name="直線コネクタ 85"/>
        <xdr:cNvCxnSpPr/>
      </xdr:nvCxnSpPr>
      <xdr:spPr>
        <a:xfrm flipV="1">
          <a:off x="3289300" y="5993638"/>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87"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88" name="n_2aveValue有形固定資産減価償却率"/>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89" name="n_3aveValue有形固定資産減価償却率"/>
        <xdr:cNvSpPr txBox="1"/>
      </xdr:nvSpPr>
      <xdr:spPr>
        <a:xfrm>
          <a:off x="2324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145940</xdr:rowOff>
    </xdr:from>
    <xdr:ext cx="405111" cy="259045"/>
    <xdr:sp macro="" textlink="">
      <xdr:nvSpPr>
        <xdr:cNvPr id="90" name="n_1mainValue有形固定資産減価償却率"/>
        <xdr:cNvSpPr txBox="1"/>
      </xdr:nvSpPr>
      <xdr:spPr>
        <a:xfrm>
          <a:off x="3836044" y="5718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43578</xdr:rowOff>
    </xdr:from>
    <xdr:ext cx="405111" cy="259045"/>
    <xdr:sp macro="" textlink="">
      <xdr:nvSpPr>
        <xdr:cNvPr id="91" name="n_2mainValue有形固定資産減価償却率"/>
        <xdr:cNvSpPr txBox="1"/>
      </xdr:nvSpPr>
      <xdr:spPr>
        <a:xfrm>
          <a:off x="3086744" y="578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平成２９年度で償還が終了したものに対し、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平成２６年度に借り入れた臨時財政対策債等の償還開始による増が大きかったため、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平成２９年度と比較し、増加した。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毎年度、元金償還額を上回らないように借入額を調整しているが、今後も継続して取り組んでいく。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0" name="直線コネクタ 119"/>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3"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4" name="直線コネクタ 123"/>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5" name="債務償還比率平均値テキスト"/>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6" name="フローチャート: 判断 125"/>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7" name="フローチャート: 判断 126"/>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30141</xdr:rowOff>
    </xdr:from>
    <xdr:to>
      <xdr:col>76</xdr:col>
      <xdr:colOff>73025</xdr:colOff>
      <xdr:row>29</xdr:row>
      <xdr:rowOff>131741</xdr:rowOff>
    </xdr:to>
    <xdr:sp macro="" textlink="">
      <xdr:nvSpPr>
        <xdr:cNvPr id="133" name="楕円 132"/>
        <xdr:cNvSpPr/>
      </xdr:nvSpPr>
      <xdr:spPr>
        <a:xfrm>
          <a:off x="14744700" y="57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53018</xdr:rowOff>
    </xdr:from>
    <xdr:ext cx="469744" cy="259045"/>
    <xdr:sp macro="" textlink="">
      <xdr:nvSpPr>
        <xdr:cNvPr id="134" name="債務償還比率該当値テキスト"/>
        <xdr:cNvSpPr txBox="1"/>
      </xdr:nvSpPr>
      <xdr:spPr>
        <a:xfrm>
          <a:off x="14846300" y="56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63126</xdr:rowOff>
    </xdr:from>
    <xdr:to>
      <xdr:col>72</xdr:col>
      <xdr:colOff>123825</xdr:colOff>
      <xdr:row>29</xdr:row>
      <xdr:rowOff>164726</xdr:rowOff>
    </xdr:to>
    <xdr:sp macro="" textlink="">
      <xdr:nvSpPr>
        <xdr:cNvPr id="135" name="楕円 134"/>
        <xdr:cNvSpPr/>
      </xdr:nvSpPr>
      <xdr:spPr>
        <a:xfrm>
          <a:off x="14033500" y="58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80941</xdr:rowOff>
    </xdr:from>
    <xdr:to>
      <xdr:col>76</xdr:col>
      <xdr:colOff>22225</xdr:colOff>
      <xdr:row>29</xdr:row>
      <xdr:rowOff>113926</xdr:rowOff>
    </xdr:to>
    <xdr:cxnSp macro="">
      <xdr:nvCxnSpPr>
        <xdr:cNvPr id="136" name="直線コネクタ 135"/>
        <xdr:cNvCxnSpPr/>
      </xdr:nvCxnSpPr>
      <xdr:spPr>
        <a:xfrm flipV="1">
          <a:off x="14084300" y="5824516"/>
          <a:ext cx="711200" cy="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7" name="n_1aveValue債務償還比率"/>
        <xdr:cNvSpPr txBox="1"/>
      </xdr:nvSpPr>
      <xdr:spPr>
        <a:xfrm>
          <a:off x="138367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9803</xdr:rowOff>
    </xdr:from>
    <xdr:ext cx="469744" cy="259045"/>
    <xdr:sp macro="" textlink="">
      <xdr:nvSpPr>
        <xdr:cNvPr id="138" name="n_1mainValue債務償還比率"/>
        <xdr:cNvSpPr txBox="1"/>
      </xdr:nvSpPr>
      <xdr:spPr>
        <a:xfrm>
          <a:off x="13836727" y="55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134,086
132,209
103.31
51,420,145
50,493,734
838,991
26,593,417
34,075,079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98552</xdr:rowOff>
    </xdr:from>
    <xdr:to>
      <xdr:col>24</xdr:col>
      <xdr:colOff>114300</xdr:colOff>
      <xdr:row>39</xdr:row>
      <xdr:rowOff>28702</xdr:rowOff>
    </xdr:to>
    <xdr:sp macro="" textlink="">
      <xdr:nvSpPr>
        <xdr:cNvPr id="69" name="楕円 68"/>
        <xdr:cNvSpPr/>
      </xdr:nvSpPr>
      <xdr:spPr>
        <a:xfrm>
          <a:off x="4584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76979</xdr:rowOff>
    </xdr:from>
    <xdr:ext cx="405111" cy="259045"/>
    <xdr:sp macro="" textlink="">
      <xdr:nvSpPr>
        <xdr:cNvPr id="70" name="【道路】&#10;有形固定資産減価償却率該当値テキスト"/>
        <xdr:cNvSpPr txBox="1"/>
      </xdr:nvSpPr>
      <xdr:spPr>
        <a:xfrm>
          <a:off x="4673600"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141986</xdr:rowOff>
    </xdr:from>
    <xdr:to>
      <xdr:col>20</xdr:col>
      <xdr:colOff>38100</xdr:colOff>
      <xdr:row>39</xdr:row>
      <xdr:rowOff>72136</xdr:rowOff>
    </xdr:to>
    <xdr:sp macro="" textlink="">
      <xdr:nvSpPr>
        <xdr:cNvPr id="71" name="楕円 70"/>
        <xdr:cNvSpPr/>
      </xdr:nvSpPr>
      <xdr:spPr>
        <a:xfrm>
          <a:off x="3746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149352</xdr:rowOff>
    </xdr:from>
    <xdr:to>
      <xdr:col>24</xdr:col>
      <xdr:colOff>63500</xdr:colOff>
      <xdr:row>39</xdr:row>
      <xdr:rowOff>21336</xdr:rowOff>
    </xdr:to>
    <xdr:cxnSp macro="">
      <xdr:nvCxnSpPr>
        <xdr:cNvPr id="72" name="直線コネクタ 71"/>
        <xdr:cNvCxnSpPr/>
      </xdr:nvCxnSpPr>
      <xdr:spPr>
        <a:xfrm flipV="1">
          <a:off x="3797300" y="666445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xdr:rowOff>
    </xdr:from>
    <xdr:to>
      <xdr:col>15</xdr:col>
      <xdr:colOff>101600</xdr:colOff>
      <xdr:row>39</xdr:row>
      <xdr:rowOff>113284</xdr:rowOff>
    </xdr:to>
    <xdr:sp macro="" textlink="">
      <xdr:nvSpPr>
        <xdr:cNvPr id="73" name="楕円 72"/>
        <xdr:cNvSpPr/>
      </xdr:nvSpPr>
      <xdr:spPr>
        <a:xfrm>
          <a:off x="2857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21336</xdr:rowOff>
    </xdr:from>
    <xdr:to>
      <xdr:col>19</xdr:col>
      <xdr:colOff>177800</xdr:colOff>
      <xdr:row>39</xdr:row>
      <xdr:rowOff>62484</xdr:rowOff>
    </xdr:to>
    <xdr:cxnSp macro="">
      <xdr:nvCxnSpPr>
        <xdr:cNvPr id="74" name="直線コネクタ 73"/>
        <xdr:cNvCxnSpPr/>
      </xdr:nvCxnSpPr>
      <xdr:spPr>
        <a:xfrm flipV="1">
          <a:off x="2908300" y="670788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5"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6"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7"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63263</xdr:rowOff>
    </xdr:from>
    <xdr:ext cx="405111" cy="259045"/>
    <xdr:sp macro="" textlink="">
      <xdr:nvSpPr>
        <xdr:cNvPr id="78" name="n_1mainValue【道路】&#10;有形固定資産減価償却率"/>
        <xdr:cNvSpPr txBox="1"/>
      </xdr:nvSpPr>
      <xdr:spPr>
        <a:xfrm>
          <a:off x="35820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104411</xdr:rowOff>
    </xdr:from>
    <xdr:ext cx="405111" cy="259045"/>
    <xdr:sp macro="" textlink="">
      <xdr:nvSpPr>
        <xdr:cNvPr id="79" name="n_2mainValue【道路】&#10;有形固定資産減価償却率"/>
        <xdr:cNvSpPr txBox="1"/>
      </xdr:nvSpPr>
      <xdr:spPr>
        <a:xfrm>
          <a:off x="27057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3" name="直線コネクタ 102"/>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4"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5" name="直線コネクタ 104"/>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6"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7" name="直線コネクタ 106"/>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08" name="【道路】&#10;一人当たり延長平均値テキスト"/>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9" name="フローチャート: 判断 108"/>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0" name="フローチャート: 判断 109"/>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1" name="フローチャート: 判断 110"/>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2" name="フローチャート: 判断 111"/>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23190</xdr:rowOff>
    </xdr:from>
    <xdr:to>
      <xdr:col>55</xdr:col>
      <xdr:colOff>50800</xdr:colOff>
      <xdr:row>39</xdr:row>
      <xdr:rowOff>124790</xdr:rowOff>
    </xdr:to>
    <xdr:sp macro="" textlink="">
      <xdr:nvSpPr>
        <xdr:cNvPr id="118" name="楕円 117"/>
        <xdr:cNvSpPr/>
      </xdr:nvSpPr>
      <xdr:spPr>
        <a:xfrm>
          <a:off x="10426700" y="67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46067</xdr:rowOff>
    </xdr:from>
    <xdr:ext cx="469744" cy="259045"/>
    <xdr:sp macro="" textlink="">
      <xdr:nvSpPr>
        <xdr:cNvPr id="119" name="【道路】&#10;一人当たり延長該当値テキスト"/>
        <xdr:cNvSpPr txBox="1"/>
      </xdr:nvSpPr>
      <xdr:spPr>
        <a:xfrm>
          <a:off x="10515600"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27686</xdr:rowOff>
    </xdr:from>
    <xdr:to>
      <xdr:col>50</xdr:col>
      <xdr:colOff>165100</xdr:colOff>
      <xdr:row>39</xdr:row>
      <xdr:rowOff>129286</xdr:rowOff>
    </xdr:to>
    <xdr:sp macro="" textlink="">
      <xdr:nvSpPr>
        <xdr:cNvPr id="120" name="楕円 119"/>
        <xdr:cNvSpPr/>
      </xdr:nvSpPr>
      <xdr:spPr>
        <a:xfrm>
          <a:off x="9588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73990</xdr:rowOff>
    </xdr:from>
    <xdr:to>
      <xdr:col>55</xdr:col>
      <xdr:colOff>0</xdr:colOff>
      <xdr:row>39</xdr:row>
      <xdr:rowOff>78486</xdr:rowOff>
    </xdr:to>
    <xdr:cxnSp macro="">
      <xdr:nvCxnSpPr>
        <xdr:cNvPr id="121" name="直線コネクタ 120"/>
        <xdr:cNvCxnSpPr/>
      </xdr:nvCxnSpPr>
      <xdr:spPr>
        <a:xfrm flipV="1">
          <a:off x="9639300" y="6760540"/>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30734</xdr:rowOff>
    </xdr:from>
    <xdr:to>
      <xdr:col>46</xdr:col>
      <xdr:colOff>38100</xdr:colOff>
      <xdr:row>39</xdr:row>
      <xdr:rowOff>132334</xdr:rowOff>
    </xdr:to>
    <xdr:sp macro="" textlink="">
      <xdr:nvSpPr>
        <xdr:cNvPr id="122" name="楕円 121"/>
        <xdr:cNvSpPr/>
      </xdr:nvSpPr>
      <xdr:spPr>
        <a:xfrm>
          <a:off x="8699500" y="67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78486</xdr:rowOff>
    </xdr:from>
    <xdr:to>
      <xdr:col>50</xdr:col>
      <xdr:colOff>114300</xdr:colOff>
      <xdr:row>39</xdr:row>
      <xdr:rowOff>81534</xdr:rowOff>
    </xdr:to>
    <xdr:cxnSp macro="">
      <xdr:nvCxnSpPr>
        <xdr:cNvPr id="123" name="直線コネクタ 122"/>
        <xdr:cNvCxnSpPr/>
      </xdr:nvCxnSpPr>
      <xdr:spPr>
        <a:xfrm flipV="1">
          <a:off x="8750300" y="676503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6723</xdr:rowOff>
    </xdr:from>
    <xdr:ext cx="469744" cy="259045"/>
    <xdr:sp macro="" textlink="">
      <xdr:nvSpPr>
        <xdr:cNvPr id="124" name="n_1aveValue【道路】&#10;一人当たり延長"/>
        <xdr:cNvSpPr txBox="1"/>
      </xdr:nvSpPr>
      <xdr:spPr>
        <a:xfrm>
          <a:off x="93917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xdr:rowOff>
    </xdr:from>
    <xdr:ext cx="469744" cy="259045"/>
    <xdr:sp macro="" textlink="">
      <xdr:nvSpPr>
        <xdr:cNvPr id="125" name="n_2aveValue【道路】&#10;一人当たり延長"/>
        <xdr:cNvSpPr txBox="1"/>
      </xdr:nvSpPr>
      <xdr:spPr>
        <a:xfrm>
          <a:off x="8515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26"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145813</xdr:rowOff>
    </xdr:from>
    <xdr:ext cx="469744" cy="259045"/>
    <xdr:sp macro="" textlink="">
      <xdr:nvSpPr>
        <xdr:cNvPr id="127" name="n_1mainValue【道路】&#10;一人当たり延長"/>
        <xdr:cNvSpPr txBox="1"/>
      </xdr:nvSpPr>
      <xdr:spPr>
        <a:xfrm>
          <a:off x="93917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148861</xdr:rowOff>
    </xdr:from>
    <xdr:ext cx="469744" cy="259045"/>
    <xdr:sp macro="" textlink="">
      <xdr:nvSpPr>
        <xdr:cNvPr id="128" name="n_2mainValue【道路】&#10;一人当たり延長"/>
        <xdr:cNvSpPr txBox="1"/>
      </xdr:nvSpPr>
      <xdr:spPr>
        <a:xfrm>
          <a:off x="8515427" y="649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54" name="直線コネクタ 153"/>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55"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6" name="直線コネクタ 155"/>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7"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8" name="直線コネクタ 157"/>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59" name="【橋りょう・トンネル】&#10;有形固定資産減価償却率平均値テキスト"/>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0" name="フローチャート: 判断 159"/>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1" name="フローチャート: 判断 160"/>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2" name="フローチャート: 判断 161"/>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3" name="フローチャート: 判断 162"/>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24312</xdr:rowOff>
    </xdr:from>
    <xdr:to>
      <xdr:col>24</xdr:col>
      <xdr:colOff>114300</xdr:colOff>
      <xdr:row>59</xdr:row>
      <xdr:rowOff>125912</xdr:rowOff>
    </xdr:to>
    <xdr:sp macro="" textlink="">
      <xdr:nvSpPr>
        <xdr:cNvPr id="169" name="楕円 168"/>
        <xdr:cNvSpPr/>
      </xdr:nvSpPr>
      <xdr:spPr>
        <a:xfrm>
          <a:off x="45847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2739</xdr:rowOff>
    </xdr:from>
    <xdr:ext cx="405111" cy="259045"/>
    <xdr:sp macro="" textlink="">
      <xdr:nvSpPr>
        <xdr:cNvPr id="170" name="【橋りょう・トンネル】&#10;有形固定資産減価償却率該当値テキスト"/>
        <xdr:cNvSpPr txBox="1"/>
      </xdr:nvSpPr>
      <xdr:spPr>
        <a:xfrm>
          <a:off x="4673600" y="1011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53703</xdr:rowOff>
    </xdr:from>
    <xdr:to>
      <xdr:col>20</xdr:col>
      <xdr:colOff>38100</xdr:colOff>
      <xdr:row>59</xdr:row>
      <xdr:rowOff>155303</xdr:rowOff>
    </xdr:to>
    <xdr:sp macro="" textlink="">
      <xdr:nvSpPr>
        <xdr:cNvPr id="171" name="楕円 170"/>
        <xdr:cNvSpPr/>
      </xdr:nvSpPr>
      <xdr:spPr>
        <a:xfrm>
          <a:off x="3746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75112</xdr:rowOff>
    </xdr:from>
    <xdr:to>
      <xdr:col>24</xdr:col>
      <xdr:colOff>63500</xdr:colOff>
      <xdr:row>59</xdr:row>
      <xdr:rowOff>104503</xdr:rowOff>
    </xdr:to>
    <xdr:cxnSp macro="">
      <xdr:nvCxnSpPr>
        <xdr:cNvPr id="172" name="直線コネクタ 171"/>
        <xdr:cNvCxnSpPr/>
      </xdr:nvCxnSpPr>
      <xdr:spPr>
        <a:xfrm flipV="1">
          <a:off x="3797300" y="1019066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84727</xdr:rowOff>
    </xdr:from>
    <xdr:to>
      <xdr:col>15</xdr:col>
      <xdr:colOff>101600</xdr:colOff>
      <xdr:row>60</xdr:row>
      <xdr:rowOff>14877</xdr:rowOff>
    </xdr:to>
    <xdr:sp macro="" textlink="">
      <xdr:nvSpPr>
        <xdr:cNvPr id="173" name="楕円 172"/>
        <xdr:cNvSpPr/>
      </xdr:nvSpPr>
      <xdr:spPr>
        <a:xfrm>
          <a:off x="285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104503</xdr:rowOff>
    </xdr:from>
    <xdr:to>
      <xdr:col>19</xdr:col>
      <xdr:colOff>177800</xdr:colOff>
      <xdr:row>59</xdr:row>
      <xdr:rowOff>135527</xdr:rowOff>
    </xdr:to>
    <xdr:cxnSp macro="">
      <xdr:nvCxnSpPr>
        <xdr:cNvPr id="174" name="直線コネクタ 173"/>
        <xdr:cNvCxnSpPr/>
      </xdr:nvCxnSpPr>
      <xdr:spPr>
        <a:xfrm flipV="1">
          <a:off x="2908300" y="102200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75"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76"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77"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146430</xdr:rowOff>
    </xdr:from>
    <xdr:ext cx="405111" cy="259045"/>
    <xdr:sp macro="" textlink="">
      <xdr:nvSpPr>
        <xdr:cNvPr id="178" name="n_1main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6004</xdr:rowOff>
    </xdr:from>
    <xdr:ext cx="405111" cy="259045"/>
    <xdr:sp macro="" textlink="">
      <xdr:nvSpPr>
        <xdr:cNvPr id="179" name="n_2mainValue【橋りょう・トンネル】&#10;有形固定資産減価償却率"/>
        <xdr:cNvSpPr txBox="1"/>
      </xdr:nvSpPr>
      <xdr:spPr>
        <a:xfrm>
          <a:off x="2705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03" name="直線コネクタ 202"/>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04"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05" name="直線コネクタ 204"/>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06"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07" name="直線コネクタ 206"/>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08"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9" name="フローチャート: 判断 208"/>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0" name="フローチャート: 判断 209"/>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11" name="フローチャート: 判断 210"/>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12" name="フローチャート: 判断 211"/>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152475</xdr:rowOff>
    </xdr:from>
    <xdr:to>
      <xdr:col>55</xdr:col>
      <xdr:colOff>50800</xdr:colOff>
      <xdr:row>64</xdr:row>
      <xdr:rowOff>82625</xdr:rowOff>
    </xdr:to>
    <xdr:sp macro="" textlink="">
      <xdr:nvSpPr>
        <xdr:cNvPr id="218" name="楕円 217"/>
        <xdr:cNvSpPr/>
      </xdr:nvSpPr>
      <xdr:spPr>
        <a:xfrm>
          <a:off x="10426700" y="109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67402</xdr:rowOff>
    </xdr:from>
    <xdr:ext cx="534377" cy="259045"/>
    <xdr:sp macro="" textlink="">
      <xdr:nvSpPr>
        <xdr:cNvPr id="219" name="【橋りょう・トンネル】&#10;一人当たり有形固定資産（償却資産）額該当値テキスト"/>
        <xdr:cNvSpPr txBox="1"/>
      </xdr:nvSpPr>
      <xdr:spPr>
        <a:xfrm>
          <a:off x="10515600" y="108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152856</xdr:rowOff>
    </xdr:from>
    <xdr:to>
      <xdr:col>50</xdr:col>
      <xdr:colOff>165100</xdr:colOff>
      <xdr:row>64</xdr:row>
      <xdr:rowOff>83006</xdr:rowOff>
    </xdr:to>
    <xdr:sp macro="" textlink="">
      <xdr:nvSpPr>
        <xdr:cNvPr id="220" name="楕円 219"/>
        <xdr:cNvSpPr/>
      </xdr:nvSpPr>
      <xdr:spPr>
        <a:xfrm>
          <a:off x="9588500" y="109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31825</xdr:rowOff>
    </xdr:from>
    <xdr:to>
      <xdr:col>55</xdr:col>
      <xdr:colOff>0</xdr:colOff>
      <xdr:row>64</xdr:row>
      <xdr:rowOff>32206</xdr:rowOff>
    </xdr:to>
    <xdr:cxnSp macro="">
      <xdr:nvCxnSpPr>
        <xdr:cNvPr id="221" name="直線コネクタ 220"/>
        <xdr:cNvCxnSpPr/>
      </xdr:nvCxnSpPr>
      <xdr:spPr>
        <a:xfrm flipV="1">
          <a:off x="9639300" y="1100462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153096</xdr:rowOff>
    </xdr:from>
    <xdr:to>
      <xdr:col>46</xdr:col>
      <xdr:colOff>38100</xdr:colOff>
      <xdr:row>64</xdr:row>
      <xdr:rowOff>83246</xdr:rowOff>
    </xdr:to>
    <xdr:sp macro="" textlink="">
      <xdr:nvSpPr>
        <xdr:cNvPr id="222" name="楕円 221"/>
        <xdr:cNvSpPr/>
      </xdr:nvSpPr>
      <xdr:spPr>
        <a:xfrm>
          <a:off x="8699500" y="109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32206</xdr:rowOff>
    </xdr:from>
    <xdr:to>
      <xdr:col>50</xdr:col>
      <xdr:colOff>114300</xdr:colOff>
      <xdr:row>64</xdr:row>
      <xdr:rowOff>32446</xdr:rowOff>
    </xdr:to>
    <xdr:cxnSp macro="">
      <xdr:nvCxnSpPr>
        <xdr:cNvPr id="223" name="直線コネクタ 222"/>
        <xdr:cNvCxnSpPr/>
      </xdr:nvCxnSpPr>
      <xdr:spPr>
        <a:xfrm flipV="1">
          <a:off x="8750300" y="11005006"/>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24"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25"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26"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74133</xdr:rowOff>
    </xdr:from>
    <xdr:ext cx="534377" cy="259045"/>
    <xdr:sp macro="" textlink="">
      <xdr:nvSpPr>
        <xdr:cNvPr id="227" name="n_1mainValue【橋りょう・トンネル】&#10;一人当たり有形固定資産（償却資産）額"/>
        <xdr:cNvSpPr txBox="1"/>
      </xdr:nvSpPr>
      <xdr:spPr>
        <a:xfrm>
          <a:off x="9359411" y="110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74373</xdr:rowOff>
    </xdr:from>
    <xdr:ext cx="534377" cy="259045"/>
    <xdr:sp macro="" textlink="">
      <xdr:nvSpPr>
        <xdr:cNvPr id="228" name="n_2mainValue【橋りょう・トンネル】&#10;一人当たり有形固定資産（償却資産）額"/>
        <xdr:cNvSpPr txBox="1"/>
      </xdr:nvSpPr>
      <xdr:spPr>
        <a:xfrm>
          <a:off x="8483111" y="1104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53" name="直線コネクタ 252"/>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54"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55" name="直線コネクタ 254"/>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6"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7" name="直線コネクタ 256"/>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58"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59" name="フローチャート: 判断 258"/>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60" name="フローチャート: 判断 25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1" name="フローチャート: 判断 260"/>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62" name="フローチャート: 判断 261"/>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145414</xdr:rowOff>
    </xdr:from>
    <xdr:to>
      <xdr:col>24</xdr:col>
      <xdr:colOff>114300</xdr:colOff>
      <xdr:row>81</xdr:row>
      <xdr:rowOff>75564</xdr:rowOff>
    </xdr:to>
    <xdr:sp macro="" textlink="">
      <xdr:nvSpPr>
        <xdr:cNvPr id="268" name="楕円 267"/>
        <xdr:cNvSpPr/>
      </xdr:nvSpPr>
      <xdr:spPr>
        <a:xfrm>
          <a:off x="45847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168291</xdr:rowOff>
    </xdr:from>
    <xdr:ext cx="405111" cy="259045"/>
    <xdr:sp macro="" textlink="">
      <xdr:nvSpPr>
        <xdr:cNvPr id="269" name="【公営住宅】&#10;有形固定資産減価償却率該当値テキスト"/>
        <xdr:cNvSpPr txBox="1"/>
      </xdr:nvSpPr>
      <xdr:spPr>
        <a:xfrm>
          <a:off x="4673600"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636</xdr:rowOff>
    </xdr:from>
    <xdr:to>
      <xdr:col>20</xdr:col>
      <xdr:colOff>38100</xdr:colOff>
      <xdr:row>81</xdr:row>
      <xdr:rowOff>102236</xdr:rowOff>
    </xdr:to>
    <xdr:sp macro="" textlink="">
      <xdr:nvSpPr>
        <xdr:cNvPr id="270" name="楕円 269"/>
        <xdr:cNvSpPr/>
      </xdr:nvSpPr>
      <xdr:spPr>
        <a:xfrm>
          <a:off x="3746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24764</xdr:rowOff>
    </xdr:from>
    <xdr:to>
      <xdr:col>24</xdr:col>
      <xdr:colOff>63500</xdr:colOff>
      <xdr:row>81</xdr:row>
      <xdr:rowOff>51436</xdr:rowOff>
    </xdr:to>
    <xdr:cxnSp macro="">
      <xdr:nvCxnSpPr>
        <xdr:cNvPr id="271" name="直線コネクタ 270"/>
        <xdr:cNvCxnSpPr/>
      </xdr:nvCxnSpPr>
      <xdr:spPr>
        <a:xfrm flipV="1">
          <a:off x="3797300" y="139122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29211</xdr:rowOff>
    </xdr:from>
    <xdr:to>
      <xdr:col>15</xdr:col>
      <xdr:colOff>101600</xdr:colOff>
      <xdr:row>81</xdr:row>
      <xdr:rowOff>130811</xdr:rowOff>
    </xdr:to>
    <xdr:sp macro="" textlink="">
      <xdr:nvSpPr>
        <xdr:cNvPr id="272" name="楕円 271"/>
        <xdr:cNvSpPr/>
      </xdr:nvSpPr>
      <xdr:spPr>
        <a:xfrm>
          <a:off x="2857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51436</xdr:rowOff>
    </xdr:from>
    <xdr:to>
      <xdr:col>19</xdr:col>
      <xdr:colOff>177800</xdr:colOff>
      <xdr:row>81</xdr:row>
      <xdr:rowOff>80011</xdr:rowOff>
    </xdr:to>
    <xdr:cxnSp macro="">
      <xdr:nvCxnSpPr>
        <xdr:cNvPr id="273" name="直線コネクタ 272"/>
        <xdr:cNvCxnSpPr/>
      </xdr:nvCxnSpPr>
      <xdr:spPr>
        <a:xfrm flipV="1">
          <a:off x="2908300" y="139388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274"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5"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76"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118763</xdr:rowOff>
    </xdr:from>
    <xdr:ext cx="405111" cy="259045"/>
    <xdr:sp macro="" textlink="">
      <xdr:nvSpPr>
        <xdr:cNvPr id="277" name="n_1mainValue【公営住宅】&#10;有形固定資産減価償却率"/>
        <xdr:cNvSpPr txBox="1"/>
      </xdr:nvSpPr>
      <xdr:spPr>
        <a:xfrm>
          <a:off x="3582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78" name="n_2mainValue【公営住宅】&#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98" name="直線コネクタ 297"/>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99"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00" name="直線コネクタ 299"/>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01"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02" name="直線コネクタ 301"/>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03" name="【公営住宅】&#10;一人当たり面積平均値テキスト"/>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04" name="フローチャート: 判断 303"/>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05" name="フローチャート: 判断 304"/>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06" name="フローチャート: 判断 305"/>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07" name="フローチャート: 判断 306"/>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46165</xdr:rowOff>
    </xdr:from>
    <xdr:to>
      <xdr:col>55</xdr:col>
      <xdr:colOff>50800</xdr:colOff>
      <xdr:row>84</xdr:row>
      <xdr:rowOff>147765</xdr:rowOff>
    </xdr:to>
    <xdr:sp macro="" textlink="">
      <xdr:nvSpPr>
        <xdr:cNvPr id="313" name="楕円 312"/>
        <xdr:cNvSpPr/>
      </xdr:nvSpPr>
      <xdr:spPr>
        <a:xfrm>
          <a:off x="10426700" y="144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24592</xdr:rowOff>
    </xdr:from>
    <xdr:ext cx="469744" cy="259045"/>
    <xdr:sp macro="" textlink="">
      <xdr:nvSpPr>
        <xdr:cNvPr id="314" name="【公営住宅】&#10;一人当たり面積該当値テキスト"/>
        <xdr:cNvSpPr txBox="1"/>
      </xdr:nvSpPr>
      <xdr:spPr>
        <a:xfrm>
          <a:off x="10515600" y="1442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46737</xdr:rowOff>
    </xdr:from>
    <xdr:to>
      <xdr:col>50</xdr:col>
      <xdr:colOff>165100</xdr:colOff>
      <xdr:row>84</xdr:row>
      <xdr:rowOff>148337</xdr:rowOff>
    </xdr:to>
    <xdr:sp macro="" textlink="">
      <xdr:nvSpPr>
        <xdr:cNvPr id="315" name="楕円 314"/>
        <xdr:cNvSpPr/>
      </xdr:nvSpPr>
      <xdr:spPr>
        <a:xfrm>
          <a:off x="9588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96965</xdr:rowOff>
    </xdr:from>
    <xdr:to>
      <xdr:col>55</xdr:col>
      <xdr:colOff>0</xdr:colOff>
      <xdr:row>84</xdr:row>
      <xdr:rowOff>97537</xdr:rowOff>
    </xdr:to>
    <xdr:cxnSp macro="">
      <xdr:nvCxnSpPr>
        <xdr:cNvPr id="316" name="直線コネクタ 315"/>
        <xdr:cNvCxnSpPr/>
      </xdr:nvCxnSpPr>
      <xdr:spPr>
        <a:xfrm flipV="1">
          <a:off x="9639300" y="1449876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40450</xdr:rowOff>
    </xdr:from>
    <xdr:to>
      <xdr:col>46</xdr:col>
      <xdr:colOff>38100</xdr:colOff>
      <xdr:row>84</xdr:row>
      <xdr:rowOff>142050</xdr:rowOff>
    </xdr:to>
    <xdr:sp macro="" textlink="">
      <xdr:nvSpPr>
        <xdr:cNvPr id="317" name="楕円 316"/>
        <xdr:cNvSpPr/>
      </xdr:nvSpPr>
      <xdr:spPr>
        <a:xfrm>
          <a:off x="8699500" y="144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91250</xdr:rowOff>
    </xdr:from>
    <xdr:to>
      <xdr:col>50</xdr:col>
      <xdr:colOff>114300</xdr:colOff>
      <xdr:row>84</xdr:row>
      <xdr:rowOff>97537</xdr:rowOff>
    </xdr:to>
    <xdr:cxnSp macro="">
      <xdr:nvCxnSpPr>
        <xdr:cNvPr id="318" name="直線コネクタ 317"/>
        <xdr:cNvCxnSpPr/>
      </xdr:nvCxnSpPr>
      <xdr:spPr>
        <a:xfrm>
          <a:off x="8750300" y="1449305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19"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20"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21"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139464</xdr:rowOff>
    </xdr:from>
    <xdr:ext cx="469744" cy="259045"/>
    <xdr:sp macro="" textlink="">
      <xdr:nvSpPr>
        <xdr:cNvPr id="322" name="n_1mainValue【公営住宅】&#10;一人当たり面積"/>
        <xdr:cNvSpPr txBox="1"/>
      </xdr:nvSpPr>
      <xdr:spPr>
        <a:xfrm>
          <a:off x="9391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133177</xdr:rowOff>
    </xdr:from>
    <xdr:ext cx="469744" cy="259045"/>
    <xdr:sp macro="" textlink="">
      <xdr:nvSpPr>
        <xdr:cNvPr id="323" name="n_2mainValue【公営住宅】&#10;一人当たり面積"/>
        <xdr:cNvSpPr txBox="1"/>
      </xdr:nvSpPr>
      <xdr:spPr>
        <a:xfrm>
          <a:off x="8515427" y="1453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7" name="直線コネクタ 3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8" name="テキスト ボックス 3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9" name="直線コネクタ 3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0" name="テキスト ボックス 3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1" name="直線コネクタ 3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2" name="テキスト ボックス 3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3" name="直線コネクタ 3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4" name="テキスト ボックス 3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5" name="直線コネクタ 3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6" name="テキスト ボックス 3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8" name="テキスト ボックス 3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380" name="直線コネクタ 379"/>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81"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82" name="直線コネクタ 381"/>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83"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84" name="直線コネクタ 383"/>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385"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86" name="フローチャート: 判断 385"/>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387" name="フローチャート: 判断 386"/>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388" name="フローチャート: 判断 387"/>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389" name="フローチャート: 判断 388"/>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135890</xdr:rowOff>
    </xdr:from>
    <xdr:to>
      <xdr:col>85</xdr:col>
      <xdr:colOff>177800</xdr:colOff>
      <xdr:row>57</xdr:row>
      <xdr:rowOff>66040</xdr:rowOff>
    </xdr:to>
    <xdr:sp macro="" textlink="">
      <xdr:nvSpPr>
        <xdr:cNvPr id="395" name="楕円 394"/>
        <xdr:cNvSpPr/>
      </xdr:nvSpPr>
      <xdr:spPr>
        <a:xfrm>
          <a:off x="16268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88917</xdr:rowOff>
    </xdr:from>
    <xdr:ext cx="405111" cy="259045"/>
    <xdr:sp macro="" textlink="">
      <xdr:nvSpPr>
        <xdr:cNvPr id="396" name="【学校施設】&#10;有形固定資産減価償却率該当値テキスト"/>
        <xdr:cNvSpPr txBox="1"/>
      </xdr:nvSpPr>
      <xdr:spPr>
        <a:xfrm>
          <a:off x="16357600" y="969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xdr:rowOff>
    </xdr:from>
    <xdr:to>
      <xdr:col>81</xdr:col>
      <xdr:colOff>101600</xdr:colOff>
      <xdr:row>57</xdr:row>
      <xdr:rowOff>115570</xdr:rowOff>
    </xdr:to>
    <xdr:sp macro="" textlink="">
      <xdr:nvSpPr>
        <xdr:cNvPr id="397" name="楕円 396"/>
        <xdr:cNvSpPr/>
      </xdr:nvSpPr>
      <xdr:spPr>
        <a:xfrm>
          <a:off x="15430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15240</xdr:rowOff>
    </xdr:from>
    <xdr:to>
      <xdr:col>85</xdr:col>
      <xdr:colOff>127000</xdr:colOff>
      <xdr:row>57</xdr:row>
      <xdr:rowOff>64770</xdr:rowOff>
    </xdr:to>
    <xdr:cxnSp macro="">
      <xdr:nvCxnSpPr>
        <xdr:cNvPr id="398" name="直線コネクタ 397"/>
        <xdr:cNvCxnSpPr/>
      </xdr:nvCxnSpPr>
      <xdr:spPr>
        <a:xfrm flipV="1">
          <a:off x="15481300" y="97878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48260</xdr:rowOff>
    </xdr:from>
    <xdr:to>
      <xdr:col>76</xdr:col>
      <xdr:colOff>165100</xdr:colOff>
      <xdr:row>57</xdr:row>
      <xdr:rowOff>149860</xdr:rowOff>
    </xdr:to>
    <xdr:sp macro="" textlink="">
      <xdr:nvSpPr>
        <xdr:cNvPr id="399" name="楕円 398"/>
        <xdr:cNvSpPr/>
      </xdr:nvSpPr>
      <xdr:spPr>
        <a:xfrm>
          <a:off x="14541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64770</xdr:rowOff>
    </xdr:from>
    <xdr:to>
      <xdr:col>81</xdr:col>
      <xdr:colOff>50800</xdr:colOff>
      <xdr:row>57</xdr:row>
      <xdr:rowOff>99060</xdr:rowOff>
    </xdr:to>
    <xdr:cxnSp macro="">
      <xdr:nvCxnSpPr>
        <xdr:cNvPr id="400" name="直線コネクタ 399"/>
        <xdr:cNvCxnSpPr/>
      </xdr:nvCxnSpPr>
      <xdr:spPr>
        <a:xfrm flipV="1">
          <a:off x="14592300" y="9837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401"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402" name="n_2ave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403" name="n_3aveValue【学校施設】&#10;有形固定資産減価償却率"/>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132097</xdr:rowOff>
    </xdr:from>
    <xdr:ext cx="405111" cy="259045"/>
    <xdr:sp macro="" textlink="">
      <xdr:nvSpPr>
        <xdr:cNvPr id="404" name="n_1mainValue【学校施設】&#10;有形固定資産減価償却率"/>
        <xdr:cNvSpPr txBox="1"/>
      </xdr:nvSpPr>
      <xdr:spPr>
        <a:xfrm>
          <a:off x="152660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166387</xdr:rowOff>
    </xdr:from>
    <xdr:ext cx="405111" cy="259045"/>
    <xdr:sp macro="" textlink="">
      <xdr:nvSpPr>
        <xdr:cNvPr id="405" name="n_2mainValue【学校施設】&#10;有形固定資産減価償却率"/>
        <xdr:cNvSpPr txBox="1"/>
      </xdr:nvSpPr>
      <xdr:spPr>
        <a:xfrm>
          <a:off x="14389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6" name="テキスト ボックス 4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17" name="直線コネクタ 4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8" name="テキスト ボックス 4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9" name="直線コネクタ 4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0" name="テキスト ボックス 4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1" name="直線コネクタ 4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2" name="テキスト ボックス 4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3" name="直線コネクタ 4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4" name="テキスト ボックス 4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5" name="直線コネクタ 4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6" name="テキスト ボックス 42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7" name="直線コネクタ 4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8" name="テキスト ボックス 42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432" name="直線コネクタ 431"/>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433"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434" name="直線コネクタ 433"/>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435"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436" name="直線コネクタ 435"/>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437"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438" name="フローチャート: 判断 437"/>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439" name="フローチャート: 判断 438"/>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40" name="フローチャート: 判断 439"/>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441" name="フローチャート: 判断 440"/>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41184</xdr:rowOff>
    </xdr:from>
    <xdr:to>
      <xdr:col>116</xdr:col>
      <xdr:colOff>114300</xdr:colOff>
      <xdr:row>59</xdr:row>
      <xdr:rowOff>142784</xdr:rowOff>
    </xdr:to>
    <xdr:sp macro="" textlink="">
      <xdr:nvSpPr>
        <xdr:cNvPr id="447" name="楕円 446"/>
        <xdr:cNvSpPr/>
      </xdr:nvSpPr>
      <xdr:spPr>
        <a:xfrm>
          <a:off x="22110700" y="101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64061</xdr:rowOff>
    </xdr:from>
    <xdr:ext cx="469744" cy="259045"/>
    <xdr:sp macro="" textlink="">
      <xdr:nvSpPr>
        <xdr:cNvPr id="448" name="【学校施設】&#10;一人当たり面積該当値テキスト"/>
        <xdr:cNvSpPr txBox="1"/>
      </xdr:nvSpPr>
      <xdr:spPr>
        <a:xfrm>
          <a:off x="22199600"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449" name="楕円 448"/>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91984</xdr:rowOff>
    </xdr:from>
    <xdr:to>
      <xdr:col>116</xdr:col>
      <xdr:colOff>63500</xdr:colOff>
      <xdr:row>59</xdr:row>
      <xdr:rowOff>106135</xdr:rowOff>
    </xdr:to>
    <xdr:cxnSp macro="">
      <xdr:nvCxnSpPr>
        <xdr:cNvPr id="450" name="直線コネクタ 449"/>
        <xdr:cNvCxnSpPr/>
      </xdr:nvCxnSpPr>
      <xdr:spPr>
        <a:xfrm flipV="1">
          <a:off x="21323300" y="10207534"/>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62956</xdr:rowOff>
    </xdr:from>
    <xdr:to>
      <xdr:col>107</xdr:col>
      <xdr:colOff>101600</xdr:colOff>
      <xdr:row>59</xdr:row>
      <xdr:rowOff>164556</xdr:rowOff>
    </xdr:to>
    <xdr:sp macro="" textlink="">
      <xdr:nvSpPr>
        <xdr:cNvPr id="451" name="楕円 450"/>
        <xdr:cNvSpPr/>
      </xdr:nvSpPr>
      <xdr:spPr>
        <a:xfrm>
          <a:off x="20383500" y="101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106135</xdr:rowOff>
    </xdr:from>
    <xdr:to>
      <xdr:col>111</xdr:col>
      <xdr:colOff>177800</xdr:colOff>
      <xdr:row>59</xdr:row>
      <xdr:rowOff>113756</xdr:rowOff>
    </xdr:to>
    <xdr:cxnSp macro="">
      <xdr:nvCxnSpPr>
        <xdr:cNvPr id="452" name="直線コネクタ 451"/>
        <xdr:cNvCxnSpPr/>
      </xdr:nvCxnSpPr>
      <xdr:spPr>
        <a:xfrm flipV="1">
          <a:off x="20434300" y="10221685"/>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453"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454" name="n_2aveValue【学校施設】&#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455" name="n_3aveValue【学校施設】&#10;一人当たり面積"/>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148062</xdr:rowOff>
    </xdr:from>
    <xdr:ext cx="469744" cy="259045"/>
    <xdr:sp macro="" textlink="">
      <xdr:nvSpPr>
        <xdr:cNvPr id="456" name="n_1main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9633</xdr:rowOff>
    </xdr:from>
    <xdr:ext cx="469744" cy="259045"/>
    <xdr:sp macro="" textlink="">
      <xdr:nvSpPr>
        <xdr:cNvPr id="457" name="n_2mainValue【学校施設】&#10;一人当たり面積"/>
        <xdr:cNvSpPr txBox="1"/>
      </xdr:nvSpPr>
      <xdr:spPr>
        <a:xfrm>
          <a:off x="20199427" y="995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82" name="正方形/長方形 4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9" name="正方形/長方形 48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0" name="正方形/長方形 4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1" name="正方形/長方形 4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2" name="テキスト ボックス 4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有形固定資産減価償却率を類似団体で比べると、計画的な改修等を実施している、道路、橋りょう、公営住宅は平均的であり、今後も計画的な老朽化対策に取り組んでいく。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施設の建て替えを実施している市民会館は、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平均を下回ることとなったが、類型団体内の順位が１位である学校施設をはじめ、福祉施設や、体育館、図書館といったところは、古い施設が多く公共施設再編計画により施設の利用廃止が決定している施設もあるが、、多くの施設、設備の老朽化による更新・修繕が必要であるが、その費用と併せて、施設の在り方自体の検討を、進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一般廃棄物施設については、し尿処理場基幹的設備改良工事が完了し、今後はリサイクルセンターの処理ラインの新設に取り組んでいく。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134,086
132,209
103.31
51,420,145
50,493,734
838,991
26,593,417
34,075,079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2" name="楕円 71"/>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3" name="【図書館】&#10;有形固定資産減価償却率該当値テキスト"/>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4" name="楕円 73"/>
        <xdr:cNvSpPr/>
      </xdr:nvSpPr>
      <xdr:spPr>
        <a:xfrm>
          <a:off x="3746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94161</xdr:rowOff>
    </xdr:to>
    <xdr:cxnSp macro="">
      <xdr:nvCxnSpPr>
        <xdr:cNvPr id="75" name="直線コネクタ 74"/>
        <xdr:cNvCxnSpPr/>
      </xdr:nvCxnSpPr>
      <xdr:spPr>
        <a:xfrm flipV="1">
          <a:off x="3797300" y="622554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110308</xdr:rowOff>
    </xdr:from>
    <xdr:to>
      <xdr:col>15</xdr:col>
      <xdr:colOff>101600</xdr:colOff>
      <xdr:row>37</xdr:row>
      <xdr:rowOff>40458</xdr:rowOff>
    </xdr:to>
    <xdr:sp macro="" textlink="">
      <xdr:nvSpPr>
        <xdr:cNvPr id="76" name="楕円 75"/>
        <xdr:cNvSpPr/>
      </xdr:nvSpPr>
      <xdr:spPr>
        <a:xfrm>
          <a:off x="2857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94161</xdr:rowOff>
    </xdr:from>
    <xdr:to>
      <xdr:col>19</xdr:col>
      <xdr:colOff>177800</xdr:colOff>
      <xdr:row>36</xdr:row>
      <xdr:rowOff>161108</xdr:rowOff>
    </xdr:to>
    <xdr:cxnSp macro="">
      <xdr:nvCxnSpPr>
        <xdr:cNvPr id="77" name="直線コネクタ 76"/>
        <xdr:cNvCxnSpPr/>
      </xdr:nvCxnSpPr>
      <xdr:spPr>
        <a:xfrm flipV="1">
          <a:off x="2908300" y="626636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79"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0"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161488</xdr:rowOff>
    </xdr:from>
    <xdr:ext cx="405111" cy="259045"/>
    <xdr:sp macro="" textlink="">
      <xdr:nvSpPr>
        <xdr:cNvPr id="81" name="n_1mainValue【図書館】&#10;有形固定資産減価償却率"/>
        <xdr:cNvSpPr txBox="1"/>
      </xdr:nvSpPr>
      <xdr:spPr>
        <a:xfrm>
          <a:off x="3582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56985</xdr:rowOff>
    </xdr:from>
    <xdr:ext cx="405111" cy="259045"/>
    <xdr:sp macro="" textlink="">
      <xdr:nvSpPr>
        <xdr:cNvPr id="82" name="n_2mainValue【図書館】&#10;有形固定資産減価償却率"/>
        <xdr:cNvSpPr txBox="1"/>
      </xdr:nvSpPr>
      <xdr:spPr>
        <a:xfrm>
          <a:off x="2705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8" name="直線コネクタ 107"/>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9"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0" name="直線コネクタ 109"/>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1"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2" name="直線コネクタ 111"/>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3"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4" name="フローチャート: 判断 113"/>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5" name="フローチャート: 判断 114"/>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6" name="フローチャート: 判断 115"/>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17" name="フローチャート: 判断 116"/>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93435</xdr:rowOff>
    </xdr:from>
    <xdr:to>
      <xdr:col>55</xdr:col>
      <xdr:colOff>50800</xdr:colOff>
      <xdr:row>42</xdr:row>
      <xdr:rowOff>23585</xdr:rowOff>
    </xdr:to>
    <xdr:sp macro="" textlink="">
      <xdr:nvSpPr>
        <xdr:cNvPr id="123" name="楕円 122"/>
        <xdr:cNvSpPr/>
      </xdr:nvSpPr>
      <xdr:spPr>
        <a:xfrm>
          <a:off x="104267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8362</xdr:rowOff>
    </xdr:from>
    <xdr:ext cx="469744" cy="259045"/>
    <xdr:sp macro="" textlink="">
      <xdr:nvSpPr>
        <xdr:cNvPr id="124" name="【図書館】&#10;一人当たり面積該当値テキスト"/>
        <xdr:cNvSpPr txBox="1"/>
      </xdr:nvSpPr>
      <xdr:spPr>
        <a:xfrm>
          <a:off x="10515600" y="703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93435</xdr:rowOff>
    </xdr:from>
    <xdr:to>
      <xdr:col>50</xdr:col>
      <xdr:colOff>165100</xdr:colOff>
      <xdr:row>42</xdr:row>
      <xdr:rowOff>23585</xdr:rowOff>
    </xdr:to>
    <xdr:sp macro="" textlink="">
      <xdr:nvSpPr>
        <xdr:cNvPr id="125" name="楕円 124"/>
        <xdr:cNvSpPr/>
      </xdr:nvSpPr>
      <xdr:spPr>
        <a:xfrm>
          <a:off x="9588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144235</xdr:rowOff>
    </xdr:from>
    <xdr:to>
      <xdr:col>55</xdr:col>
      <xdr:colOff>0</xdr:colOff>
      <xdr:row>41</xdr:row>
      <xdr:rowOff>144235</xdr:rowOff>
    </xdr:to>
    <xdr:cxnSp macro="">
      <xdr:nvCxnSpPr>
        <xdr:cNvPr id="126" name="直線コネクタ 125"/>
        <xdr:cNvCxnSpPr/>
      </xdr:nvCxnSpPr>
      <xdr:spPr>
        <a:xfrm>
          <a:off x="9639300" y="7173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93435</xdr:rowOff>
    </xdr:from>
    <xdr:to>
      <xdr:col>46</xdr:col>
      <xdr:colOff>38100</xdr:colOff>
      <xdr:row>42</xdr:row>
      <xdr:rowOff>23585</xdr:rowOff>
    </xdr:to>
    <xdr:sp macro="" textlink="">
      <xdr:nvSpPr>
        <xdr:cNvPr id="127" name="楕円 126"/>
        <xdr:cNvSpPr/>
      </xdr:nvSpPr>
      <xdr:spPr>
        <a:xfrm>
          <a:off x="8699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144235</xdr:rowOff>
    </xdr:from>
    <xdr:to>
      <xdr:col>50</xdr:col>
      <xdr:colOff>114300</xdr:colOff>
      <xdr:row>41</xdr:row>
      <xdr:rowOff>144235</xdr:rowOff>
    </xdr:to>
    <xdr:cxnSp macro="">
      <xdr:nvCxnSpPr>
        <xdr:cNvPr id="128" name="直線コネクタ 127"/>
        <xdr:cNvCxnSpPr/>
      </xdr:nvCxnSpPr>
      <xdr:spPr>
        <a:xfrm>
          <a:off x="8750300" y="7173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9"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0"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1"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14712</xdr:rowOff>
    </xdr:from>
    <xdr:ext cx="469744" cy="259045"/>
    <xdr:sp macro="" textlink="">
      <xdr:nvSpPr>
        <xdr:cNvPr id="132" name="n_1mainValue【図書館】&#10;一人当たり面積"/>
        <xdr:cNvSpPr txBox="1"/>
      </xdr:nvSpPr>
      <xdr:spPr>
        <a:xfrm>
          <a:off x="93917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14712</xdr:rowOff>
    </xdr:from>
    <xdr:ext cx="469744" cy="259045"/>
    <xdr:sp macro="" textlink="">
      <xdr:nvSpPr>
        <xdr:cNvPr id="133" name="n_2mainValue【図書館】&#10;一人当たり面積"/>
        <xdr:cNvSpPr txBox="1"/>
      </xdr:nvSpPr>
      <xdr:spPr>
        <a:xfrm>
          <a:off x="8515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8" name="直線コネクタ 157"/>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59"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0" name="直線コネクタ 159"/>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1"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2" name="直線コネクタ 161"/>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3"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4" name="フローチャート: 判断 163"/>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5" name="フローチャート: 判断 164"/>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67" name="フローチャート: 判断 166"/>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170180</xdr:rowOff>
    </xdr:from>
    <xdr:to>
      <xdr:col>24</xdr:col>
      <xdr:colOff>114300</xdr:colOff>
      <xdr:row>57</xdr:row>
      <xdr:rowOff>100330</xdr:rowOff>
    </xdr:to>
    <xdr:sp macro="" textlink="">
      <xdr:nvSpPr>
        <xdr:cNvPr id="173" name="楕円 172"/>
        <xdr:cNvSpPr/>
      </xdr:nvSpPr>
      <xdr:spPr>
        <a:xfrm>
          <a:off x="4584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21607</xdr:rowOff>
    </xdr:from>
    <xdr:ext cx="405111" cy="259045"/>
    <xdr:sp macro="" textlink="">
      <xdr:nvSpPr>
        <xdr:cNvPr id="174" name="【体育館・プール】&#10;有形固定資産減価償却率該当値テキスト"/>
        <xdr:cNvSpPr txBox="1"/>
      </xdr:nvSpPr>
      <xdr:spPr>
        <a:xfrm>
          <a:off x="4673600"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38735</xdr:rowOff>
    </xdr:from>
    <xdr:to>
      <xdr:col>20</xdr:col>
      <xdr:colOff>38100</xdr:colOff>
      <xdr:row>57</xdr:row>
      <xdr:rowOff>140335</xdr:rowOff>
    </xdr:to>
    <xdr:sp macro="" textlink="">
      <xdr:nvSpPr>
        <xdr:cNvPr id="175" name="楕円 174"/>
        <xdr:cNvSpPr/>
      </xdr:nvSpPr>
      <xdr:spPr>
        <a:xfrm>
          <a:off x="3746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49530</xdr:rowOff>
    </xdr:from>
    <xdr:to>
      <xdr:col>24</xdr:col>
      <xdr:colOff>63500</xdr:colOff>
      <xdr:row>57</xdr:row>
      <xdr:rowOff>89535</xdr:rowOff>
    </xdr:to>
    <xdr:cxnSp macro="">
      <xdr:nvCxnSpPr>
        <xdr:cNvPr id="176" name="直線コネクタ 175"/>
        <xdr:cNvCxnSpPr/>
      </xdr:nvCxnSpPr>
      <xdr:spPr>
        <a:xfrm flipV="1">
          <a:off x="3797300" y="98221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77" name="楕円 176"/>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89535</xdr:rowOff>
    </xdr:from>
    <xdr:to>
      <xdr:col>19</xdr:col>
      <xdr:colOff>177800</xdr:colOff>
      <xdr:row>57</xdr:row>
      <xdr:rowOff>125730</xdr:rowOff>
    </xdr:to>
    <xdr:cxnSp macro="">
      <xdr:nvCxnSpPr>
        <xdr:cNvPr id="178" name="直線コネクタ 177"/>
        <xdr:cNvCxnSpPr/>
      </xdr:nvCxnSpPr>
      <xdr:spPr>
        <a:xfrm flipV="1">
          <a:off x="2908300" y="98621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79"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0"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81"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156862</xdr:rowOff>
    </xdr:from>
    <xdr:ext cx="405111" cy="259045"/>
    <xdr:sp macro="" textlink="">
      <xdr:nvSpPr>
        <xdr:cNvPr id="182" name="n_1mainValue【体育館・プール】&#10;有形固定資産減価償却率"/>
        <xdr:cNvSpPr txBox="1"/>
      </xdr:nvSpPr>
      <xdr:spPr>
        <a:xfrm>
          <a:off x="35820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183" name="n_2mainValue【体育館・プール】&#10;有形固定資産減価償却率"/>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07" name="直線コネクタ 206"/>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08"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09" name="直線コネクタ 208"/>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0"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11" name="直線コネクタ 210"/>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12"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3" name="フローチャート: 判断 21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14" name="フローチャート: 判断 213"/>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15" name="フローチャート: 判断 214"/>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16" name="フローチャート: 判断 215"/>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2" name="楕円 221"/>
        <xdr:cNvSpPr/>
      </xdr:nvSpPr>
      <xdr:spPr>
        <a:xfrm>
          <a:off x="10426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33037</xdr:rowOff>
    </xdr:from>
    <xdr:ext cx="469744" cy="259045"/>
    <xdr:sp macro="" textlink="">
      <xdr:nvSpPr>
        <xdr:cNvPr id="223" name="【体育館・プール】&#10;一人当たり面積該当値テキスト"/>
        <xdr:cNvSpPr txBox="1"/>
      </xdr:nvSpPr>
      <xdr:spPr>
        <a:xfrm>
          <a:off x="10515600"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xdr:rowOff>
    </xdr:from>
    <xdr:to>
      <xdr:col>50</xdr:col>
      <xdr:colOff>165100</xdr:colOff>
      <xdr:row>61</xdr:row>
      <xdr:rowOff>115570</xdr:rowOff>
    </xdr:to>
    <xdr:sp macro="" textlink="">
      <xdr:nvSpPr>
        <xdr:cNvPr id="224" name="楕円 223"/>
        <xdr:cNvSpPr/>
      </xdr:nvSpPr>
      <xdr:spPr>
        <a:xfrm>
          <a:off x="958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60960</xdr:rowOff>
    </xdr:from>
    <xdr:to>
      <xdr:col>55</xdr:col>
      <xdr:colOff>0</xdr:colOff>
      <xdr:row>61</xdr:row>
      <xdr:rowOff>64770</xdr:rowOff>
    </xdr:to>
    <xdr:cxnSp macro="">
      <xdr:nvCxnSpPr>
        <xdr:cNvPr id="225" name="直線コネクタ 224"/>
        <xdr:cNvCxnSpPr/>
      </xdr:nvCxnSpPr>
      <xdr:spPr>
        <a:xfrm flipV="1">
          <a:off x="9639300" y="10519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6" name="楕円 225"/>
        <xdr:cNvSpPr/>
      </xdr:nvSpPr>
      <xdr:spPr>
        <a:xfrm>
          <a:off x="8699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64770</xdr:rowOff>
    </xdr:from>
    <xdr:to>
      <xdr:col>50</xdr:col>
      <xdr:colOff>114300</xdr:colOff>
      <xdr:row>61</xdr:row>
      <xdr:rowOff>64770</xdr:rowOff>
    </xdr:to>
    <xdr:cxnSp macro="">
      <xdr:nvCxnSpPr>
        <xdr:cNvPr id="227" name="直線コネクタ 226"/>
        <xdr:cNvCxnSpPr/>
      </xdr:nvCxnSpPr>
      <xdr:spPr>
        <a:xfrm>
          <a:off x="8750300" y="1052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28"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9"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30"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106697</xdr:rowOff>
    </xdr:from>
    <xdr:ext cx="469744" cy="259045"/>
    <xdr:sp macro="" textlink="">
      <xdr:nvSpPr>
        <xdr:cNvPr id="231" name="n_1mainValue【体育館・プール】&#10;一人当たり面積"/>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32" name="n_2main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57" name="直線コネクタ 256"/>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58"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59" name="直線コネクタ 258"/>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60"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61" name="直線コネクタ 260"/>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62"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63" name="フローチャート: 判断 262"/>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64" name="フローチャート: 判断 263"/>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65" name="フローチャート: 判断 264"/>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66" name="フローチャート: 判断 265"/>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72" name="楕円 271"/>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113047</xdr:rowOff>
    </xdr:from>
    <xdr:ext cx="405111" cy="259045"/>
    <xdr:sp macro="" textlink="">
      <xdr:nvSpPr>
        <xdr:cNvPr id="273" name="【福祉施設】&#10;有形固定資産減価償却率該当値テキスト"/>
        <xdr:cNvSpPr txBox="1"/>
      </xdr:nvSpPr>
      <xdr:spPr>
        <a:xfrm>
          <a:off x="4673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105411</xdr:rowOff>
    </xdr:from>
    <xdr:to>
      <xdr:col>20</xdr:col>
      <xdr:colOff>38100</xdr:colOff>
      <xdr:row>80</xdr:row>
      <xdr:rowOff>35561</xdr:rowOff>
    </xdr:to>
    <xdr:sp macro="" textlink="">
      <xdr:nvSpPr>
        <xdr:cNvPr id="274" name="楕円 273"/>
        <xdr:cNvSpPr/>
      </xdr:nvSpPr>
      <xdr:spPr>
        <a:xfrm>
          <a:off x="3746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140970</xdr:rowOff>
    </xdr:from>
    <xdr:to>
      <xdr:col>24</xdr:col>
      <xdr:colOff>63500</xdr:colOff>
      <xdr:row>79</xdr:row>
      <xdr:rowOff>156211</xdr:rowOff>
    </xdr:to>
    <xdr:cxnSp macro="">
      <xdr:nvCxnSpPr>
        <xdr:cNvPr id="275" name="直線コネクタ 274"/>
        <xdr:cNvCxnSpPr/>
      </xdr:nvCxnSpPr>
      <xdr:spPr>
        <a:xfrm flipV="1">
          <a:off x="3797300" y="136855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120650</xdr:rowOff>
    </xdr:from>
    <xdr:to>
      <xdr:col>15</xdr:col>
      <xdr:colOff>101600</xdr:colOff>
      <xdr:row>80</xdr:row>
      <xdr:rowOff>50800</xdr:rowOff>
    </xdr:to>
    <xdr:sp macro="" textlink="">
      <xdr:nvSpPr>
        <xdr:cNvPr id="276" name="楕円 275"/>
        <xdr:cNvSpPr/>
      </xdr:nvSpPr>
      <xdr:spPr>
        <a:xfrm>
          <a:off x="2857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156211</xdr:rowOff>
    </xdr:from>
    <xdr:to>
      <xdr:col>19</xdr:col>
      <xdr:colOff>177800</xdr:colOff>
      <xdr:row>80</xdr:row>
      <xdr:rowOff>0</xdr:rowOff>
    </xdr:to>
    <xdr:cxnSp macro="">
      <xdr:nvCxnSpPr>
        <xdr:cNvPr id="277" name="直線コネクタ 276"/>
        <xdr:cNvCxnSpPr/>
      </xdr:nvCxnSpPr>
      <xdr:spPr>
        <a:xfrm flipV="1">
          <a:off x="2908300" y="13700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78"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279" name="n_2ave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80" name="n_3aveValue【福祉施設】&#10;有形固定資産減価償却率"/>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52088</xdr:rowOff>
    </xdr:from>
    <xdr:ext cx="405111" cy="259045"/>
    <xdr:sp macro="" textlink="">
      <xdr:nvSpPr>
        <xdr:cNvPr id="281" name="n_1mainValue【福祉施設】&#10;有形固定資産減価償却率"/>
        <xdr:cNvSpPr txBox="1"/>
      </xdr:nvSpPr>
      <xdr:spPr>
        <a:xfrm>
          <a:off x="35820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67327</xdr:rowOff>
    </xdr:from>
    <xdr:ext cx="405111" cy="259045"/>
    <xdr:sp macro="" textlink="">
      <xdr:nvSpPr>
        <xdr:cNvPr id="282" name="n_2mainValue【福祉施設】&#10;有形固定資産減価償却率"/>
        <xdr:cNvSpPr txBox="1"/>
      </xdr:nvSpPr>
      <xdr:spPr>
        <a:xfrm>
          <a:off x="2705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06" name="直線コネクタ 305"/>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7"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8" name="直線コネクタ 307"/>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09"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10" name="直線コネクタ 309"/>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1"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12" name="フローチャート: 判断 311"/>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13" name="フローチャート: 判断 312"/>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14" name="フローチャート: 判断 313"/>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15" name="フローチャート: 判断 314"/>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31750</xdr:rowOff>
    </xdr:from>
    <xdr:to>
      <xdr:col>55</xdr:col>
      <xdr:colOff>50800</xdr:colOff>
      <xdr:row>79</xdr:row>
      <xdr:rowOff>133350</xdr:rowOff>
    </xdr:to>
    <xdr:sp macro="" textlink="">
      <xdr:nvSpPr>
        <xdr:cNvPr id="321" name="楕円 320"/>
        <xdr:cNvSpPr/>
      </xdr:nvSpPr>
      <xdr:spPr>
        <a:xfrm>
          <a:off x="104267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54627</xdr:rowOff>
    </xdr:from>
    <xdr:ext cx="469744" cy="259045"/>
    <xdr:sp macro="" textlink="">
      <xdr:nvSpPr>
        <xdr:cNvPr id="322" name="【福祉施設】&#10;一人当たり面積該当値テキスト"/>
        <xdr:cNvSpPr txBox="1"/>
      </xdr:nvSpPr>
      <xdr:spPr>
        <a:xfrm>
          <a:off x="10515600"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44450</xdr:rowOff>
    </xdr:from>
    <xdr:to>
      <xdr:col>50</xdr:col>
      <xdr:colOff>165100</xdr:colOff>
      <xdr:row>79</xdr:row>
      <xdr:rowOff>146050</xdr:rowOff>
    </xdr:to>
    <xdr:sp macro="" textlink="">
      <xdr:nvSpPr>
        <xdr:cNvPr id="323" name="楕円 322"/>
        <xdr:cNvSpPr/>
      </xdr:nvSpPr>
      <xdr:spPr>
        <a:xfrm>
          <a:off x="958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82550</xdr:rowOff>
    </xdr:from>
    <xdr:to>
      <xdr:col>55</xdr:col>
      <xdr:colOff>0</xdr:colOff>
      <xdr:row>79</xdr:row>
      <xdr:rowOff>95250</xdr:rowOff>
    </xdr:to>
    <xdr:cxnSp macro="">
      <xdr:nvCxnSpPr>
        <xdr:cNvPr id="324" name="直線コネクタ 323"/>
        <xdr:cNvCxnSpPr/>
      </xdr:nvCxnSpPr>
      <xdr:spPr>
        <a:xfrm flipV="1">
          <a:off x="9639300" y="13627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325" name="楕円 324"/>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95250</xdr:rowOff>
    </xdr:from>
    <xdr:to>
      <xdr:col>50</xdr:col>
      <xdr:colOff>114300</xdr:colOff>
      <xdr:row>79</xdr:row>
      <xdr:rowOff>95250</xdr:rowOff>
    </xdr:to>
    <xdr:cxnSp macro="">
      <xdr:nvCxnSpPr>
        <xdr:cNvPr id="326" name="直線コネクタ 325"/>
        <xdr:cNvCxnSpPr/>
      </xdr:nvCxnSpPr>
      <xdr:spPr>
        <a:xfrm>
          <a:off x="8750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27"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28"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29"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162577</xdr:rowOff>
    </xdr:from>
    <xdr:ext cx="469744" cy="259045"/>
    <xdr:sp macro="" textlink="">
      <xdr:nvSpPr>
        <xdr:cNvPr id="330" name="n_1mainValue【福祉施設】&#10;一人当たり面積"/>
        <xdr:cNvSpPr txBox="1"/>
      </xdr:nvSpPr>
      <xdr:spPr>
        <a:xfrm>
          <a:off x="9391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162577</xdr:rowOff>
    </xdr:from>
    <xdr:ext cx="469744" cy="259045"/>
    <xdr:sp macro="" textlink="">
      <xdr:nvSpPr>
        <xdr:cNvPr id="331" name="n_2mainValue【福祉施設】&#10;一人当たり面積"/>
        <xdr:cNvSpPr txBox="1"/>
      </xdr:nvSpPr>
      <xdr:spPr>
        <a:xfrm>
          <a:off x="8515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3" name="テキスト ボックス 34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3" name="テキスト ボックス 35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57" name="直線コネクタ 356"/>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58"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59" name="直線コネクタ 358"/>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60"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61" name="直線コネクタ 360"/>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62" name="【市民会館】&#10;有形固定資産減価償却率平均値テキスト"/>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63" name="フローチャート: 判断 362"/>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64" name="フローチャート: 判断 363"/>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65" name="フローチャート: 判断 364"/>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66" name="フローチャート: 判断 365"/>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79284</xdr:rowOff>
    </xdr:from>
    <xdr:to>
      <xdr:col>24</xdr:col>
      <xdr:colOff>114300</xdr:colOff>
      <xdr:row>105</xdr:row>
      <xdr:rowOff>9434</xdr:rowOff>
    </xdr:to>
    <xdr:sp macro="" textlink="">
      <xdr:nvSpPr>
        <xdr:cNvPr id="372" name="楕円 371"/>
        <xdr:cNvSpPr/>
      </xdr:nvSpPr>
      <xdr:spPr>
        <a:xfrm>
          <a:off x="4584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57711</xdr:rowOff>
    </xdr:from>
    <xdr:ext cx="405111" cy="259045"/>
    <xdr:sp macro="" textlink="">
      <xdr:nvSpPr>
        <xdr:cNvPr id="373" name="【市民会館】&#10;有形固定資産減価償却率該当値テキスト"/>
        <xdr:cNvSpPr txBox="1"/>
      </xdr:nvSpPr>
      <xdr:spPr>
        <a:xfrm>
          <a:off x="4673600"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110308</xdr:rowOff>
    </xdr:from>
    <xdr:to>
      <xdr:col>20</xdr:col>
      <xdr:colOff>38100</xdr:colOff>
      <xdr:row>102</xdr:row>
      <xdr:rowOff>40458</xdr:rowOff>
    </xdr:to>
    <xdr:sp macro="" textlink="">
      <xdr:nvSpPr>
        <xdr:cNvPr id="374" name="楕円 373"/>
        <xdr:cNvSpPr/>
      </xdr:nvSpPr>
      <xdr:spPr>
        <a:xfrm>
          <a:off x="3746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161108</xdr:rowOff>
    </xdr:from>
    <xdr:to>
      <xdr:col>24</xdr:col>
      <xdr:colOff>63500</xdr:colOff>
      <xdr:row>104</xdr:row>
      <xdr:rowOff>130084</xdr:rowOff>
    </xdr:to>
    <xdr:cxnSp macro="">
      <xdr:nvCxnSpPr>
        <xdr:cNvPr id="375" name="直線コネクタ 374"/>
        <xdr:cNvCxnSpPr/>
      </xdr:nvCxnSpPr>
      <xdr:spPr>
        <a:xfrm>
          <a:off x="3797300" y="17477558"/>
          <a:ext cx="8382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98879</xdr:rowOff>
    </xdr:from>
    <xdr:to>
      <xdr:col>15</xdr:col>
      <xdr:colOff>101600</xdr:colOff>
      <xdr:row>102</xdr:row>
      <xdr:rowOff>29029</xdr:rowOff>
    </xdr:to>
    <xdr:sp macro="" textlink="">
      <xdr:nvSpPr>
        <xdr:cNvPr id="376" name="楕円 375"/>
        <xdr:cNvSpPr/>
      </xdr:nvSpPr>
      <xdr:spPr>
        <a:xfrm>
          <a:off x="2857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149679</xdr:rowOff>
    </xdr:from>
    <xdr:to>
      <xdr:col>19</xdr:col>
      <xdr:colOff>177800</xdr:colOff>
      <xdr:row>101</xdr:row>
      <xdr:rowOff>161108</xdr:rowOff>
    </xdr:to>
    <xdr:cxnSp macro="">
      <xdr:nvCxnSpPr>
        <xdr:cNvPr id="377" name="直線コネクタ 376"/>
        <xdr:cNvCxnSpPr/>
      </xdr:nvCxnSpPr>
      <xdr:spPr>
        <a:xfrm>
          <a:off x="2908300" y="1746612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78" name="n_1ave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79"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380" name="n_3aveValue【市民会館】&#10;有形固定資産減価償却率"/>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56985</xdr:rowOff>
    </xdr:from>
    <xdr:ext cx="405111" cy="259045"/>
    <xdr:sp macro="" textlink="">
      <xdr:nvSpPr>
        <xdr:cNvPr id="381" name="n_1mainValue【市民会館】&#10;有形固定資産減価償却率"/>
        <xdr:cNvSpPr txBox="1"/>
      </xdr:nvSpPr>
      <xdr:spPr>
        <a:xfrm>
          <a:off x="35820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45556</xdr:rowOff>
    </xdr:from>
    <xdr:ext cx="405111" cy="259045"/>
    <xdr:sp macro="" textlink="">
      <xdr:nvSpPr>
        <xdr:cNvPr id="382" name="n_2mainValue【市民会館】&#10;有形固定資産減価償却率"/>
        <xdr:cNvSpPr txBox="1"/>
      </xdr:nvSpPr>
      <xdr:spPr>
        <a:xfrm>
          <a:off x="27057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3" name="直線コネクタ 39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4" name="テキスト ボックス 39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5" name="直線コネクタ 39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6" name="テキスト ボックス 39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7" name="直線コネクタ 39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8" name="テキスト ボックス 39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9" name="直線コネクタ 39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0" name="テキスト ボックス 39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04" name="直線コネクタ 403"/>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05"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06" name="直線コネクタ 405"/>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07"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08" name="直線コネクタ 407"/>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09" name="【市民会館】&#10;一人当たり面積平均値テキスト"/>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10" name="フローチャート: 判断 409"/>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11" name="フローチャート: 判断 410"/>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12" name="フローチャート: 判断 411"/>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13" name="フローチャート: 判断 412"/>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123698</xdr:rowOff>
    </xdr:from>
    <xdr:to>
      <xdr:col>55</xdr:col>
      <xdr:colOff>50800</xdr:colOff>
      <xdr:row>106</xdr:row>
      <xdr:rowOff>53848</xdr:rowOff>
    </xdr:to>
    <xdr:sp macro="" textlink="">
      <xdr:nvSpPr>
        <xdr:cNvPr id="419" name="楕円 418"/>
        <xdr:cNvSpPr/>
      </xdr:nvSpPr>
      <xdr:spPr>
        <a:xfrm>
          <a:off x="10426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102125</xdr:rowOff>
    </xdr:from>
    <xdr:ext cx="469744" cy="259045"/>
    <xdr:sp macro="" textlink="">
      <xdr:nvSpPr>
        <xdr:cNvPr id="420" name="【市民会館】&#10;一人当たり面積該当値テキスト"/>
        <xdr:cNvSpPr txBox="1"/>
      </xdr:nvSpPr>
      <xdr:spPr>
        <a:xfrm>
          <a:off x="10515600"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61976</xdr:rowOff>
    </xdr:from>
    <xdr:to>
      <xdr:col>50</xdr:col>
      <xdr:colOff>165100</xdr:colOff>
      <xdr:row>106</xdr:row>
      <xdr:rowOff>163576</xdr:rowOff>
    </xdr:to>
    <xdr:sp macro="" textlink="">
      <xdr:nvSpPr>
        <xdr:cNvPr id="421" name="楕円 420"/>
        <xdr:cNvSpPr/>
      </xdr:nvSpPr>
      <xdr:spPr>
        <a:xfrm>
          <a:off x="9588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xdr:rowOff>
    </xdr:from>
    <xdr:to>
      <xdr:col>55</xdr:col>
      <xdr:colOff>0</xdr:colOff>
      <xdr:row>106</xdr:row>
      <xdr:rowOff>112776</xdr:rowOff>
    </xdr:to>
    <xdr:cxnSp macro="">
      <xdr:nvCxnSpPr>
        <xdr:cNvPr id="422" name="直線コネクタ 421"/>
        <xdr:cNvCxnSpPr/>
      </xdr:nvCxnSpPr>
      <xdr:spPr>
        <a:xfrm flipV="1">
          <a:off x="9639300" y="181767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123698</xdr:rowOff>
    </xdr:from>
    <xdr:to>
      <xdr:col>46</xdr:col>
      <xdr:colOff>38100</xdr:colOff>
      <xdr:row>106</xdr:row>
      <xdr:rowOff>53848</xdr:rowOff>
    </xdr:to>
    <xdr:sp macro="" textlink="">
      <xdr:nvSpPr>
        <xdr:cNvPr id="423" name="楕円 422"/>
        <xdr:cNvSpPr/>
      </xdr:nvSpPr>
      <xdr:spPr>
        <a:xfrm>
          <a:off x="8699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xdr:rowOff>
    </xdr:from>
    <xdr:to>
      <xdr:col>50</xdr:col>
      <xdr:colOff>114300</xdr:colOff>
      <xdr:row>106</xdr:row>
      <xdr:rowOff>112776</xdr:rowOff>
    </xdr:to>
    <xdr:cxnSp macro="">
      <xdr:nvCxnSpPr>
        <xdr:cNvPr id="424" name="直線コネクタ 423"/>
        <xdr:cNvCxnSpPr/>
      </xdr:nvCxnSpPr>
      <xdr:spPr>
        <a:xfrm>
          <a:off x="8750300" y="181767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25"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26"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27"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154703</xdr:rowOff>
    </xdr:from>
    <xdr:ext cx="469744" cy="259045"/>
    <xdr:sp macro="" textlink="">
      <xdr:nvSpPr>
        <xdr:cNvPr id="428" name="n_1mainValue【市民会館】&#10;一人当たり面積"/>
        <xdr:cNvSpPr txBox="1"/>
      </xdr:nvSpPr>
      <xdr:spPr>
        <a:xfrm>
          <a:off x="9391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44975</xdr:rowOff>
    </xdr:from>
    <xdr:ext cx="469744" cy="259045"/>
    <xdr:sp macro="" textlink="">
      <xdr:nvSpPr>
        <xdr:cNvPr id="429" name="n_2mainValue【市民会館】&#10;一人当たり面積"/>
        <xdr:cNvSpPr txBox="1"/>
      </xdr:nvSpPr>
      <xdr:spPr>
        <a:xfrm>
          <a:off x="8515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0" name="直線コネクタ 4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1" name="テキスト ボックス 4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2" name="直線コネクタ 4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3" name="テキスト ボックス 4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4" name="直線コネクタ 4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5" name="テキスト ボックス 4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6" name="直線コネクタ 4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7" name="テキスト ボックス 4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8" name="直線コネクタ 4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9" name="テキスト ボックス 4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0" name="直線コネクタ 4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1" name="テキスト ボックス 4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55" name="直線コネクタ 454"/>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56"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57" name="直線コネクタ 456"/>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58"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59" name="直線コネクタ 458"/>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60"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61" name="フローチャート: 判断 460"/>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62" name="フローチャート: 判断 461"/>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63" name="フローチャート: 判断 462"/>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64" name="フローチャート: 判断 463"/>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129903</xdr:rowOff>
    </xdr:from>
    <xdr:to>
      <xdr:col>85</xdr:col>
      <xdr:colOff>177800</xdr:colOff>
      <xdr:row>35</xdr:row>
      <xdr:rowOff>60053</xdr:rowOff>
    </xdr:to>
    <xdr:sp macro="" textlink="">
      <xdr:nvSpPr>
        <xdr:cNvPr id="470" name="楕円 469"/>
        <xdr:cNvSpPr/>
      </xdr:nvSpPr>
      <xdr:spPr>
        <a:xfrm>
          <a:off x="162687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152780</xdr:rowOff>
    </xdr:from>
    <xdr:ext cx="405111" cy="259045"/>
    <xdr:sp macro="" textlink="">
      <xdr:nvSpPr>
        <xdr:cNvPr id="471" name="【一般廃棄物処理施設】&#10;有形固定資産減価償却率該当値テキスト"/>
        <xdr:cNvSpPr txBox="1"/>
      </xdr:nvSpPr>
      <xdr:spPr>
        <a:xfrm>
          <a:off x="16357600"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120106</xdr:rowOff>
    </xdr:from>
    <xdr:to>
      <xdr:col>81</xdr:col>
      <xdr:colOff>101600</xdr:colOff>
      <xdr:row>35</xdr:row>
      <xdr:rowOff>50256</xdr:rowOff>
    </xdr:to>
    <xdr:sp macro="" textlink="">
      <xdr:nvSpPr>
        <xdr:cNvPr id="472" name="楕円 471"/>
        <xdr:cNvSpPr/>
      </xdr:nvSpPr>
      <xdr:spPr>
        <a:xfrm>
          <a:off x="15430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170906</xdr:rowOff>
    </xdr:from>
    <xdr:to>
      <xdr:col>85</xdr:col>
      <xdr:colOff>127000</xdr:colOff>
      <xdr:row>35</xdr:row>
      <xdr:rowOff>9253</xdr:rowOff>
    </xdr:to>
    <xdr:cxnSp macro="">
      <xdr:nvCxnSpPr>
        <xdr:cNvPr id="473" name="直線コネクタ 472"/>
        <xdr:cNvCxnSpPr/>
      </xdr:nvCxnSpPr>
      <xdr:spPr>
        <a:xfrm>
          <a:off x="15481300" y="60002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142966</xdr:rowOff>
    </xdr:from>
    <xdr:to>
      <xdr:col>76</xdr:col>
      <xdr:colOff>165100</xdr:colOff>
      <xdr:row>35</xdr:row>
      <xdr:rowOff>73116</xdr:rowOff>
    </xdr:to>
    <xdr:sp macro="" textlink="">
      <xdr:nvSpPr>
        <xdr:cNvPr id="474" name="楕円 473"/>
        <xdr:cNvSpPr/>
      </xdr:nvSpPr>
      <xdr:spPr>
        <a:xfrm>
          <a:off x="14541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170906</xdr:rowOff>
    </xdr:from>
    <xdr:to>
      <xdr:col>81</xdr:col>
      <xdr:colOff>50800</xdr:colOff>
      <xdr:row>35</xdr:row>
      <xdr:rowOff>22316</xdr:rowOff>
    </xdr:to>
    <xdr:cxnSp macro="">
      <xdr:nvCxnSpPr>
        <xdr:cNvPr id="475" name="直線コネクタ 474"/>
        <xdr:cNvCxnSpPr/>
      </xdr:nvCxnSpPr>
      <xdr:spPr>
        <a:xfrm flipV="1">
          <a:off x="14592300" y="60002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476"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477"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478" name="n_3aveValue【一般廃棄物処理施設】&#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66783</xdr:rowOff>
    </xdr:from>
    <xdr:ext cx="405111" cy="259045"/>
    <xdr:sp macro="" textlink="">
      <xdr:nvSpPr>
        <xdr:cNvPr id="479" name="n_1mainValue【一般廃棄物処理施設】&#10;有形固定資産減価償却率"/>
        <xdr:cNvSpPr txBox="1"/>
      </xdr:nvSpPr>
      <xdr:spPr>
        <a:xfrm>
          <a:off x="152660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89643</xdr:rowOff>
    </xdr:from>
    <xdr:ext cx="405111" cy="259045"/>
    <xdr:sp macro="" textlink="">
      <xdr:nvSpPr>
        <xdr:cNvPr id="480" name="n_2mainValue【一般廃棄物処理施設】&#10;有形固定資産減価償却率"/>
        <xdr:cNvSpPr txBox="1"/>
      </xdr:nvSpPr>
      <xdr:spPr>
        <a:xfrm>
          <a:off x="14389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1" name="直線コネクタ 4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2" name="テキスト ボックス 49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3" name="直線コネクタ 4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4" name="テキスト ボックス 49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5" name="直線コネクタ 4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6" name="テキスト ボックス 49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7" name="直線コネクタ 4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8" name="テキスト ボックス 49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02" name="直線コネクタ 501"/>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03"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04" name="直線コネクタ 503"/>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05"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06" name="直線コネクタ 505"/>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507"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08" name="フローチャート: 判断 507"/>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09" name="フローチャート: 判断 508"/>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10" name="フローチャート: 判断 509"/>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11" name="フローチャート: 判断 510"/>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146046</xdr:rowOff>
    </xdr:from>
    <xdr:to>
      <xdr:col>116</xdr:col>
      <xdr:colOff>114300</xdr:colOff>
      <xdr:row>37</xdr:row>
      <xdr:rowOff>76196</xdr:rowOff>
    </xdr:to>
    <xdr:sp macro="" textlink="">
      <xdr:nvSpPr>
        <xdr:cNvPr id="517" name="楕円 516"/>
        <xdr:cNvSpPr/>
      </xdr:nvSpPr>
      <xdr:spPr>
        <a:xfrm>
          <a:off x="22110700" y="63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168923</xdr:rowOff>
    </xdr:from>
    <xdr:ext cx="599010" cy="259045"/>
    <xdr:sp macro="" textlink="">
      <xdr:nvSpPr>
        <xdr:cNvPr id="518" name="【一般廃棄物処理施設】&#10;一人当たり有形固定資産（償却資産）額該当値テキスト"/>
        <xdr:cNvSpPr txBox="1"/>
      </xdr:nvSpPr>
      <xdr:spPr>
        <a:xfrm>
          <a:off x="22199600" y="61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5910</xdr:rowOff>
    </xdr:from>
    <xdr:to>
      <xdr:col>112</xdr:col>
      <xdr:colOff>38100</xdr:colOff>
      <xdr:row>37</xdr:row>
      <xdr:rowOff>107510</xdr:rowOff>
    </xdr:to>
    <xdr:sp macro="" textlink="">
      <xdr:nvSpPr>
        <xdr:cNvPr id="519" name="楕円 518"/>
        <xdr:cNvSpPr/>
      </xdr:nvSpPr>
      <xdr:spPr>
        <a:xfrm>
          <a:off x="21272500" y="63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25396</xdr:rowOff>
    </xdr:from>
    <xdr:to>
      <xdr:col>116</xdr:col>
      <xdr:colOff>63500</xdr:colOff>
      <xdr:row>37</xdr:row>
      <xdr:rowOff>56710</xdr:rowOff>
    </xdr:to>
    <xdr:cxnSp macro="">
      <xdr:nvCxnSpPr>
        <xdr:cNvPr id="520" name="直線コネクタ 519"/>
        <xdr:cNvCxnSpPr/>
      </xdr:nvCxnSpPr>
      <xdr:spPr>
        <a:xfrm flipV="1">
          <a:off x="21323300" y="6369046"/>
          <a:ext cx="838200" cy="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10258</xdr:rowOff>
    </xdr:from>
    <xdr:to>
      <xdr:col>107</xdr:col>
      <xdr:colOff>101600</xdr:colOff>
      <xdr:row>37</xdr:row>
      <xdr:rowOff>111858</xdr:rowOff>
    </xdr:to>
    <xdr:sp macro="" textlink="">
      <xdr:nvSpPr>
        <xdr:cNvPr id="521" name="楕円 520"/>
        <xdr:cNvSpPr/>
      </xdr:nvSpPr>
      <xdr:spPr>
        <a:xfrm>
          <a:off x="20383500" y="63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56710</xdr:rowOff>
    </xdr:from>
    <xdr:to>
      <xdr:col>111</xdr:col>
      <xdr:colOff>177800</xdr:colOff>
      <xdr:row>37</xdr:row>
      <xdr:rowOff>61058</xdr:rowOff>
    </xdr:to>
    <xdr:cxnSp macro="">
      <xdr:nvCxnSpPr>
        <xdr:cNvPr id="522" name="直線コネクタ 521"/>
        <xdr:cNvCxnSpPr/>
      </xdr:nvCxnSpPr>
      <xdr:spPr>
        <a:xfrm flipV="1">
          <a:off x="20434300" y="6400360"/>
          <a:ext cx="8890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523"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524" name="n_2aveValue【一般廃棄物処理施設】&#10;一人当たり有形固定資産（償却資産）額"/>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25"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124037</xdr:rowOff>
    </xdr:from>
    <xdr:ext cx="599010" cy="259045"/>
    <xdr:sp macro="" textlink="">
      <xdr:nvSpPr>
        <xdr:cNvPr id="526" name="n_1mainValue【一般廃棄物処理施設】&#10;一人当たり有形固定資産（償却資産）額"/>
        <xdr:cNvSpPr txBox="1"/>
      </xdr:nvSpPr>
      <xdr:spPr>
        <a:xfrm>
          <a:off x="21011095" y="61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128385</xdr:rowOff>
    </xdr:from>
    <xdr:ext cx="599010" cy="259045"/>
    <xdr:sp macro="" textlink="">
      <xdr:nvSpPr>
        <xdr:cNvPr id="527" name="n_2mainValue【一般廃棄物処理施設】&#10;一人当たり有形固定資産（償却資産）額"/>
        <xdr:cNvSpPr txBox="1"/>
      </xdr:nvSpPr>
      <xdr:spPr>
        <a:xfrm>
          <a:off x="20134795" y="612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568" name="直線コネクタ 567"/>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569"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570" name="直線コネクタ 569"/>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71"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72" name="直線コネクタ 571"/>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573"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574" name="フローチャート: 判断 573"/>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575" name="フローチャート: 判断 574"/>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576" name="フローチャート: 判断 575"/>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577" name="フローチャート: 判断 576"/>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120650</xdr:rowOff>
    </xdr:from>
    <xdr:to>
      <xdr:col>85</xdr:col>
      <xdr:colOff>177800</xdr:colOff>
      <xdr:row>82</xdr:row>
      <xdr:rowOff>50800</xdr:rowOff>
    </xdr:to>
    <xdr:sp macro="" textlink="">
      <xdr:nvSpPr>
        <xdr:cNvPr id="583" name="楕円 582"/>
        <xdr:cNvSpPr/>
      </xdr:nvSpPr>
      <xdr:spPr>
        <a:xfrm>
          <a:off x="16268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143527</xdr:rowOff>
    </xdr:from>
    <xdr:ext cx="405111" cy="259045"/>
    <xdr:sp macro="" textlink="">
      <xdr:nvSpPr>
        <xdr:cNvPr id="584" name="【消防施設】&#10;有形固定資産減価償却率該当値テキスト"/>
        <xdr:cNvSpPr txBox="1"/>
      </xdr:nvSpPr>
      <xdr:spPr>
        <a:xfrm>
          <a:off x="16357600"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156845</xdr:rowOff>
    </xdr:from>
    <xdr:to>
      <xdr:col>81</xdr:col>
      <xdr:colOff>101600</xdr:colOff>
      <xdr:row>82</xdr:row>
      <xdr:rowOff>86995</xdr:rowOff>
    </xdr:to>
    <xdr:sp macro="" textlink="">
      <xdr:nvSpPr>
        <xdr:cNvPr id="585" name="楕円 584"/>
        <xdr:cNvSpPr/>
      </xdr:nvSpPr>
      <xdr:spPr>
        <a:xfrm>
          <a:off x="15430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0</xdr:rowOff>
    </xdr:from>
    <xdr:to>
      <xdr:col>85</xdr:col>
      <xdr:colOff>127000</xdr:colOff>
      <xdr:row>82</xdr:row>
      <xdr:rowOff>36195</xdr:rowOff>
    </xdr:to>
    <xdr:cxnSp macro="">
      <xdr:nvCxnSpPr>
        <xdr:cNvPr id="586" name="直線コネクタ 585"/>
        <xdr:cNvCxnSpPr/>
      </xdr:nvCxnSpPr>
      <xdr:spPr>
        <a:xfrm flipV="1">
          <a:off x="15481300" y="140589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87" name="楕円 586"/>
        <xdr:cNvSpPr/>
      </xdr:nvSpPr>
      <xdr:spPr>
        <a:xfrm>
          <a:off x="14541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36195</xdr:rowOff>
    </xdr:from>
    <xdr:to>
      <xdr:col>81</xdr:col>
      <xdr:colOff>50800</xdr:colOff>
      <xdr:row>82</xdr:row>
      <xdr:rowOff>74295</xdr:rowOff>
    </xdr:to>
    <xdr:cxnSp macro="">
      <xdr:nvCxnSpPr>
        <xdr:cNvPr id="588" name="直線コネクタ 587"/>
        <xdr:cNvCxnSpPr/>
      </xdr:nvCxnSpPr>
      <xdr:spPr>
        <a:xfrm flipV="1">
          <a:off x="14592300" y="14095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589" name="n_1ave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590" name="n_2aveValue【消防施設】&#10;有形固定資産減価償却率"/>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591"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103522</xdr:rowOff>
    </xdr:from>
    <xdr:ext cx="405111" cy="259045"/>
    <xdr:sp macro="" textlink="">
      <xdr:nvSpPr>
        <xdr:cNvPr id="592" name="n_1main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593" name="n_2main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4" name="直線コネクタ 6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5" name="テキスト ボックス 6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6" name="直線コネクタ 6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7" name="テキスト ボックス 6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8" name="直線コネクタ 6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9" name="テキスト ボックス 6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0" name="直線コネクタ 6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1" name="テキスト ボックス 6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2" name="直線コネクタ 6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3" name="テキスト ボックス 6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17" name="直線コネクタ 616"/>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1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19" name="直線コネクタ 61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620"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21" name="直線コネクタ 620"/>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622"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23" name="フローチャート: 判断 622"/>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24" name="フローチャート: 判断 623"/>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25" name="フローチャート: 判断 624"/>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26" name="フローチャート: 判断 625"/>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32" name="楕円 631"/>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633" name="【消防施設】&#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634" name="楕円 633"/>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635" name="直線コネクタ 634"/>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636" name="楕円 635"/>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637" name="直線コネクタ 636"/>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38"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639"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40"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41" name="n_1mainValue【消防施設】&#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642" name="n_2mainValue【消防施設】&#10;一人当たり面積"/>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668" name="直線コネクタ 667"/>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669"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670" name="直線コネクタ 669"/>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2" name="直線コネクタ 67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108693</xdr:rowOff>
    </xdr:from>
    <xdr:ext cx="405111" cy="259045"/>
    <xdr:sp macro="" textlink="">
      <xdr:nvSpPr>
        <xdr:cNvPr id="673" name="【庁舎】&#10;有形固定資産減価償却率平均値テキスト"/>
        <xdr:cNvSpPr txBox="1"/>
      </xdr:nvSpPr>
      <xdr:spPr>
        <a:xfrm>
          <a:off x="16357600" y="1776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674" name="フローチャート: 判断 673"/>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75" name="フローチャート: 判断 67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676" name="フローチャート: 判断 675"/>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677" name="フローチャート: 判断 676"/>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167458</xdr:rowOff>
    </xdr:from>
    <xdr:to>
      <xdr:col>85</xdr:col>
      <xdr:colOff>177800</xdr:colOff>
      <xdr:row>106</xdr:row>
      <xdr:rowOff>97608</xdr:rowOff>
    </xdr:to>
    <xdr:sp macro="" textlink="">
      <xdr:nvSpPr>
        <xdr:cNvPr id="683" name="楕円 682"/>
        <xdr:cNvSpPr/>
      </xdr:nvSpPr>
      <xdr:spPr>
        <a:xfrm>
          <a:off x="16268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145885</xdr:rowOff>
    </xdr:from>
    <xdr:ext cx="405111" cy="259045"/>
    <xdr:sp macro="" textlink="">
      <xdr:nvSpPr>
        <xdr:cNvPr id="684" name="【庁舎】&#10;有形固定資産減価償却率該当値テキスト"/>
        <xdr:cNvSpPr txBox="1"/>
      </xdr:nvSpPr>
      <xdr:spPr>
        <a:xfrm>
          <a:off x="16357600"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51526</xdr:rowOff>
    </xdr:from>
    <xdr:to>
      <xdr:col>81</xdr:col>
      <xdr:colOff>101600</xdr:colOff>
      <xdr:row>106</xdr:row>
      <xdr:rowOff>153126</xdr:rowOff>
    </xdr:to>
    <xdr:sp macro="" textlink="">
      <xdr:nvSpPr>
        <xdr:cNvPr id="685" name="楕円 684"/>
        <xdr:cNvSpPr/>
      </xdr:nvSpPr>
      <xdr:spPr>
        <a:xfrm>
          <a:off x="15430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102326</xdr:rowOff>
    </xdr:to>
    <xdr:cxnSp macro="">
      <xdr:nvCxnSpPr>
        <xdr:cNvPr id="686" name="直線コネクタ 685"/>
        <xdr:cNvCxnSpPr/>
      </xdr:nvCxnSpPr>
      <xdr:spPr>
        <a:xfrm flipV="1">
          <a:off x="15481300" y="1822050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687" name="楕円 686"/>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102326</xdr:rowOff>
    </xdr:from>
    <xdr:to>
      <xdr:col>81</xdr:col>
      <xdr:colOff>50800</xdr:colOff>
      <xdr:row>106</xdr:row>
      <xdr:rowOff>159476</xdr:rowOff>
    </xdr:to>
    <xdr:cxnSp macro="">
      <xdr:nvCxnSpPr>
        <xdr:cNvPr id="688" name="直線コネクタ 687"/>
        <xdr:cNvCxnSpPr/>
      </xdr:nvCxnSpPr>
      <xdr:spPr>
        <a:xfrm flipV="1">
          <a:off x="14592300" y="182760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89"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690" name="n_2ave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691" name="n_3ave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144253</xdr:rowOff>
    </xdr:from>
    <xdr:ext cx="405111" cy="259045"/>
    <xdr:sp macro="" textlink="">
      <xdr:nvSpPr>
        <xdr:cNvPr id="692" name="n_1mainValue【庁舎】&#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693" name="n_2mainValue【庁舎】&#10;有形固定資産減価償却率"/>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17" name="直線コネクタ 716"/>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18"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19" name="直線コネクタ 718"/>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20"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721" name="直線コネクタ 720"/>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722"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23" name="フローチャート: 判断 722"/>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724" name="フローチャート: 判断 723"/>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725" name="フローチャート: 判断 724"/>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726" name="フローチャート: 判断 725"/>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50800</xdr:rowOff>
    </xdr:from>
    <xdr:to>
      <xdr:col>116</xdr:col>
      <xdr:colOff>114300</xdr:colOff>
      <xdr:row>107</xdr:row>
      <xdr:rowOff>152400</xdr:rowOff>
    </xdr:to>
    <xdr:sp macro="" textlink="">
      <xdr:nvSpPr>
        <xdr:cNvPr id="732" name="楕円 731"/>
        <xdr:cNvSpPr/>
      </xdr:nvSpPr>
      <xdr:spPr>
        <a:xfrm>
          <a:off x="221107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73677</xdr:rowOff>
    </xdr:from>
    <xdr:ext cx="469744" cy="259045"/>
    <xdr:sp macro="" textlink="">
      <xdr:nvSpPr>
        <xdr:cNvPr id="733" name="【庁舎】&#10;一人当たり面積該当値テキスト"/>
        <xdr:cNvSpPr txBox="1"/>
      </xdr:nvSpPr>
      <xdr:spPr>
        <a:xfrm>
          <a:off x="22199600" y="182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734" name="楕円 733"/>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101600</xdr:rowOff>
    </xdr:from>
    <xdr:to>
      <xdr:col>116</xdr:col>
      <xdr:colOff>63500</xdr:colOff>
      <xdr:row>107</xdr:row>
      <xdr:rowOff>102870</xdr:rowOff>
    </xdr:to>
    <xdr:cxnSp macro="">
      <xdr:nvCxnSpPr>
        <xdr:cNvPr id="735" name="直線コネクタ 734"/>
        <xdr:cNvCxnSpPr/>
      </xdr:nvCxnSpPr>
      <xdr:spPr>
        <a:xfrm flipV="1">
          <a:off x="21323300" y="184467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53339</xdr:rowOff>
    </xdr:from>
    <xdr:to>
      <xdr:col>107</xdr:col>
      <xdr:colOff>101600</xdr:colOff>
      <xdr:row>107</xdr:row>
      <xdr:rowOff>154939</xdr:rowOff>
    </xdr:to>
    <xdr:sp macro="" textlink="">
      <xdr:nvSpPr>
        <xdr:cNvPr id="736" name="楕円 735"/>
        <xdr:cNvSpPr/>
      </xdr:nvSpPr>
      <xdr:spPr>
        <a:xfrm>
          <a:off x="20383500" y="183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104139</xdr:rowOff>
    </xdr:to>
    <xdr:cxnSp macro="">
      <xdr:nvCxnSpPr>
        <xdr:cNvPr id="737" name="直線コネクタ 736"/>
        <xdr:cNvCxnSpPr/>
      </xdr:nvCxnSpPr>
      <xdr:spPr>
        <a:xfrm flipV="1">
          <a:off x="20434300" y="184480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738"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39" name="n_2ave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740"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741" name="n_1mainValue【庁舎】&#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742" name="n_2mainValue【庁舎】&#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（施設類型別ストック情報分析表①の分析欄に記載）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134,086
132,209
103.31
51,420,145
50,493,734
838,991
26,593,417
34,075,079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年度の単年度の財政力指数については、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となり、減少幅が拡大した。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基準財政収入額では、個人市民税が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99,035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千円の増となる一方、固定資産税が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146,650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千円、市たばこ税が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20,656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千円の減となるなど、全体で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368,589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基準財政需要額では、社会福祉費（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128,299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千円増）や高齢者保健福祉費が増となる一方、包括算定経費（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123,036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千円減）や地域振興費（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24,736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千円減）などの減少により、全体で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143,480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今後とも継続して税等の徴収率向上に努め、歳入の確保を図っていく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xdr:cNvCxnSpPr/>
      </xdr:nvCxnSpPr>
      <xdr:spPr>
        <a:xfrm>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153811</xdr:rowOff>
    </xdr:to>
    <xdr:cxnSp macro="">
      <xdr:nvCxnSpPr>
        <xdr:cNvPr id="72" name="直線コネクタ 71"/>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年度の経常収支比率は、前年度に比べ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％となった。人件費や公債金、扶助費といった分子となる経常経費充当一般財源が増となり、市税収入や地方消費税交付金など、分母となる経常一般財源が減となったことによる。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青梅市行財政改革推進プランに基づき、市税収納率の向上を図るとともに、財務書類を活用した行政評価の実施により、事業の見直し・改廃を進めるなど、数値改善に向けた取組を進めていく。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44196</xdr:rowOff>
    </xdr:to>
    <xdr:cxnSp macro="">
      <xdr:nvCxnSpPr>
        <xdr:cNvPr id="130" name="直線コネクタ 129"/>
        <xdr:cNvCxnSpPr/>
      </xdr:nvCxnSpPr>
      <xdr:spPr>
        <a:xfrm>
          <a:off x="4114800" y="1097356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68326</xdr:rowOff>
    </xdr:to>
    <xdr:cxnSp macro="">
      <xdr:nvCxnSpPr>
        <xdr:cNvPr id="133" name="直線コネクタ 132"/>
        <xdr:cNvCxnSpPr/>
      </xdr:nvCxnSpPr>
      <xdr:spPr>
        <a:xfrm flipV="1">
          <a:off x="3225800" y="1097356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75692</xdr:rowOff>
    </xdr:from>
    <xdr:to>
      <xdr:col>15</xdr:col>
      <xdr:colOff>82550</xdr:colOff>
      <xdr:row>64</xdr:row>
      <xdr:rowOff>68326</xdr:rowOff>
    </xdr:to>
    <xdr:cxnSp macro="">
      <xdr:nvCxnSpPr>
        <xdr:cNvPr id="136" name="直線コネクタ 135"/>
        <xdr:cNvCxnSpPr/>
      </xdr:nvCxnSpPr>
      <xdr:spPr>
        <a:xfrm>
          <a:off x="2336800" y="1087704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63</xdr:row>
      <xdr:rowOff>114300</xdr:rowOff>
    </xdr:to>
    <xdr:cxnSp macro="">
      <xdr:nvCxnSpPr>
        <xdr:cNvPr id="139" name="直線コネクタ 138"/>
        <xdr:cNvCxnSpPr/>
      </xdr:nvCxnSpPr>
      <xdr:spPr>
        <a:xfrm flipV="1">
          <a:off x="1447800" y="108770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42" name="フローチャート: 判断 141"/>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61993</xdr:rowOff>
    </xdr:from>
    <xdr:ext cx="762000" cy="259045"/>
    <xdr:sp macro="" textlink="">
      <xdr:nvSpPr>
        <xdr:cNvPr id="143" name="テキスト ボックス 142"/>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1" name="楕円 150"/>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2" name="テキスト ボックス 151"/>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3" name="楕円 152"/>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54" name="テキスト ボックス 153"/>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5" name="楕円 154"/>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111269</xdr:rowOff>
    </xdr:from>
    <xdr:ext cx="762000" cy="259045"/>
    <xdr:sp macro="" textlink="">
      <xdr:nvSpPr>
        <xdr:cNvPr id="156" name="テキスト ボックス 155"/>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7" name="楕円 156"/>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8" name="テキスト ボックス 157"/>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人件費は、退職手当が増となったことなどから、増となっている。物件費では、委託料や工事費が減額となった影響等で減となった。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なお、本数値については、全国平均、東京都および類似団体平均のいずれも下回る結果となっている。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今後も、適正な定員管理や働き方改革による一層の時間外勤務手当の削減、直営事業から委託業務への切替えなど、あらゆる角度から経費削減努力を続けていく。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148185</xdr:rowOff>
    </xdr:from>
    <xdr:to>
      <xdr:col>23</xdr:col>
      <xdr:colOff>133350</xdr:colOff>
      <xdr:row>82</xdr:row>
      <xdr:rowOff>158871</xdr:rowOff>
    </xdr:to>
    <xdr:cxnSp macro="">
      <xdr:nvCxnSpPr>
        <xdr:cNvPr id="195" name="直線コネクタ 194"/>
        <xdr:cNvCxnSpPr/>
      </xdr:nvCxnSpPr>
      <xdr:spPr>
        <a:xfrm flipV="1">
          <a:off x="4114800" y="14207085"/>
          <a:ext cx="8382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158871</xdr:rowOff>
    </xdr:from>
    <xdr:to>
      <xdr:col>19</xdr:col>
      <xdr:colOff>133350</xdr:colOff>
      <xdr:row>82</xdr:row>
      <xdr:rowOff>170086</xdr:rowOff>
    </xdr:to>
    <xdr:cxnSp macro="">
      <xdr:nvCxnSpPr>
        <xdr:cNvPr id="198" name="直線コネクタ 197"/>
        <xdr:cNvCxnSpPr/>
      </xdr:nvCxnSpPr>
      <xdr:spPr>
        <a:xfrm flipV="1">
          <a:off x="3225800" y="14217771"/>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163765</xdr:rowOff>
    </xdr:from>
    <xdr:to>
      <xdr:col>15</xdr:col>
      <xdr:colOff>82550</xdr:colOff>
      <xdr:row>82</xdr:row>
      <xdr:rowOff>170086</xdr:rowOff>
    </xdr:to>
    <xdr:cxnSp macro="">
      <xdr:nvCxnSpPr>
        <xdr:cNvPr id="201" name="直線コネクタ 200"/>
        <xdr:cNvCxnSpPr/>
      </xdr:nvCxnSpPr>
      <xdr:spPr>
        <a:xfrm>
          <a:off x="2336800" y="14222665"/>
          <a:ext cx="8890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139991</xdr:rowOff>
    </xdr:from>
    <xdr:to>
      <xdr:col>11</xdr:col>
      <xdr:colOff>31750</xdr:colOff>
      <xdr:row>82</xdr:row>
      <xdr:rowOff>163765</xdr:rowOff>
    </xdr:to>
    <xdr:cxnSp macro="">
      <xdr:nvCxnSpPr>
        <xdr:cNvPr id="204" name="直線コネクタ 203"/>
        <xdr:cNvCxnSpPr/>
      </xdr:nvCxnSpPr>
      <xdr:spPr>
        <a:xfrm>
          <a:off x="1447800" y="1419889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139968</xdr:rowOff>
    </xdr:from>
    <xdr:to>
      <xdr:col>7</xdr:col>
      <xdr:colOff>31750</xdr:colOff>
      <xdr:row>83</xdr:row>
      <xdr:rowOff>70118</xdr:rowOff>
    </xdr:to>
    <xdr:sp macro="" textlink="">
      <xdr:nvSpPr>
        <xdr:cNvPr id="207" name="フローチャート: 判断 206"/>
        <xdr:cNvSpPr/>
      </xdr:nvSpPr>
      <xdr:spPr>
        <a:xfrm>
          <a:off x="1397000" y="1419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54895</xdr:rowOff>
    </xdr:from>
    <xdr:ext cx="762000" cy="259045"/>
    <xdr:sp macro="" textlink="">
      <xdr:nvSpPr>
        <xdr:cNvPr id="208" name="テキスト ボックス 207"/>
        <xdr:cNvSpPr txBox="1"/>
      </xdr:nvSpPr>
      <xdr:spPr>
        <a:xfrm>
          <a:off x="1066800" y="142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97385</xdr:rowOff>
    </xdr:from>
    <xdr:to>
      <xdr:col>23</xdr:col>
      <xdr:colOff>184150</xdr:colOff>
      <xdr:row>83</xdr:row>
      <xdr:rowOff>27535</xdr:rowOff>
    </xdr:to>
    <xdr:sp macro="" textlink="">
      <xdr:nvSpPr>
        <xdr:cNvPr id="214" name="楕円 213"/>
        <xdr:cNvSpPr/>
      </xdr:nvSpPr>
      <xdr:spPr>
        <a:xfrm>
          <a:off x="4902200" y="141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113912</xdr:rowOff>
    </xdr:from>
    <xdr:ext cx="762000" cy="259045"/>
    <xdr:sp macro="" textlink="">
      <xdr:nvSpPr>
        <xdr:cNvPr id="215" name="人件費・物件費等の状況該当値テキスト"/>
        <xdr:cNvSpPr txBox="1"/>
      </xdr:nvSpPr>
      <xdr:spPr>
        <a:xfrm>
          <a:off x="5041900" y="140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108071</xdr:rowOff>
    </xdr:from>
    <xdr:to>
      <xdr:col>19</xdr:col>
      <xdr:colOff>184150</xdr:colOff>
      <xdr:row>83</xdr:row>
      <xdr:rowOff>38221</xdr:rowOff>
    </xdr:to>
    <xdr:sp macro="" textlink="">
      <xdr:nvSpPr>
        <xdr:cNvPr id="216" name="楕円 215"/>
        <xdr:cNvSpPr/>
      </xdr:nvSpPr>
      <xdr:spPr>
        <a:xfrm>
          <a:off x="4064000" y="141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48398</xdr:rowOff>
    </xdr:from>
    <xdr:ext cx="736600" cy="259045"/>
    <xdr:sp macro="" textlink="">
      <xdr:nvSpPr>
        <xdr:cNvPr id="217" name="テキスト ボックス 216"/>
        <xdr:cNvSpPr txBox="1"/>
      </xdr:nvSpPr>
      <xdr:spPr>
        <a:xfrm>
          <a:off x="3733800" y="1393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119286</xdr:rowOff>
    </xdr:from>
    <xdr:to>
      <xdr:col>15</xdr:col>
      <xdr:colOff>133350</xdr:colOff>
      <xdr:row>83</xdr:row>
      <xdr:rowOff>49436</xdr:rowOff>
    </xdr:to>
    <xdr:sp macro="" textlink="">
      <xdr:nvSpPr>
        <xdr:cNvPr id="218" name="楕円 217"/>
        <xdr:cNvSpPr/>
      </xdr:nvSpPr>
      <xdr:spPr>
        <a:xfrm>
          <a:off x="3175000" y="1417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59613</xdr:rowOff>
    </xdr:from>
    <xdr:ext cx="762000" cy="259045"/>
    <xdr:sp macro="" textlink="">
      <xdr:nvSpPr>
        <xdr:cNvPr id="219" name="テキスト ボックス 218"/>
        <xdr:cNvSpPr txBox="1"/>
      </xdr:nvSpPr>
      <xdr:spPr>
        <a:xfrm>
          <a:off x="2844800" y="139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112965</xdr:rowOff>
    </xdr:from>
    <xdr:to>
      <xdr:col>11</xdr:col>
      <xdr:colOff>82550</xdr:colOff>
      <xdr:row>83</xdr:row>
      <xdr:rowOff>43115</xdr:rowOff>
    </xdr:to>
    <xdr:sp macro="" textlink="">
      <xdr:nvSpPr>
        <xdr:cNvPr id="220" name="楕円 219"/>
        <xdr:cNvSpPr/>
      </xdr:nvSpPr>
      <xdr:spPr>
        <a:xfrm>
          <a:off x="2286000" y="141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53292</xdr:rowOff>
    </xdr:from>
    <xdr:ext cx="762000" cy="259045"/>
    <xdr:sp macro="" textlink="">
      <xdr:nvSpPr>
        <xdr:cNvPr id="221" name="テキスト ボックス 220"/>
        <xdr:cNvSpPr txBox="1"/>
      </xdr:nvSpPr>
      <xdr:spPr>
        <a:xfrm>
          <a:off x="1955800" y="1394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89191</xdr:rowOff>
    </xdr:from>
    <xdr:to>
      <xdr:col>7</xdr:col>
      <xdr:colOff>31750</xdr:colOff>
      <xdr:row>83</xdr:row>
      <xdr:rowOff>19341</xdr:rowOff>
    </xdr:to>
    <xdr:sp macro="" textlink="">
      <xdr:nvSpPr>
        <xdr:cNvPr id="222" name="楕円 221"/>
        <xdr:cNvSpPr/>
      </xdr:nvSpPr>
      <xdr:spPr>
        <a:xfrm>
          <a:off x="1397000" y="1414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29518</xdr:rowOff>
    </xdr:from>
    <xdr:ext cx="762000" cy="259045"/>
    <xdr:sp macro="" textlink="">
      <xdr:nvSpPr>
        <xdr:cNvPr id="223" name="テキスト ボックス 222"/>
        <xdr:cNvSpPr txBox="1"/>
      </xdr:nvSpPr>
      <xdr:spPr>
        <a:xfrm>
          <a:off x="1066800" y="1391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東京都に準じた給与構造の総合的見直しにより、平成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年度は、国との制度相違（現給保障の未実施）に伴い、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ポイントの増となったが、平成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年度は、国との給料表上の引上率の相違や職員構成の変動等により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年度においては、前年度から微増の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年度においては、前年度の給与水準を維持し、同じ</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今後も、民間の給与実態を反映した東京都人事委員会勧告に沿った見直しを実施していく。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93839</xdr:rowOff>
    </xdr:from>
    <xdr:to>
      <xdr:col>81</xdr:col>
      <xdr:colOff>44450</xdr:colOff>
      <xdr:row>88</xdr:row>
      <xdr:rowOff>93839</xdr:rowOff>
    </xdr:to>
    <xdr:cxnSp macro="">
      <xdr:nvCxnSpPr>
        <xdr:cNvPr id="257" name="直線コネクタ 256"/>
        <xdr:cNvCxnSpPr/>
      </xdr:nvCxnSpPr>
      <xdr:spPr>
        <a:xfrm>
          <a:off x="16179800" y="1518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93839</xdr:rowOff>
    </xdr:to>
    <xdr:cxnSp macro="">
      <xdr:nvCxnSpPr>
        <xdr:cNvPr id="260" name="直線コネクタ 259"/>
        <xdr:cNvCxnSpPr/>
      </xdr:nvCxnSpPr>
      <xdr:spPr>
        <a:xfrm>
          <a:off x="15290800" y="151680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134055</xdr:rowOff>
    </xdr:to>
    <xdr:cxnSp macro="">
      <xdr:nvCxnSpPr>
        <xdr:cNvPr id="263" name="直線コネクタ 262"/>
        <xdr:cNvCxnSpPr/>
      </xdr:nvCxnSpPr>
      <xdr:spPr>
        <a:xfrm flipV="1">
          <a:off x="14401800" y="151680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88</xdr:row>
      <xdr:rowOff>134055</xdr:rowOff>
    </xdr:to>
    <xdr:cxnSp macro="">
      <xdr:nvCxnSpPr>
        <xdr:cNvPr id="266" name="直線コネクタ 265"/>
        <xdr:cNvCxnSpPr/>
      </xdr:nvCxnSpPr>
      <xdr:spPr>
        <a:xfrm>
          <a:off x="13512800" y="1519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69" name="フローチャート: 判断 268"/>
        <xdr:cNvSpPr/>
      </xdr:nvSpPr>
      <xdr:spPr>
        <a:xfrm>
          <a:off x="13462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87788</xdr:rowOff>
    </xdr:from>
    <xdr:ext cx="762000" cy="259045"/>
    <xdr:sp macro="" textlink="">
      <xdr:nvSpPr>
        <xdr:cNvPr id="270" name="テキスト ボックス 269"/>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43039</xdr:rowOff>
    </xdr:from>
    <xdr:to>
      <xdr:col>81</xdr:col>
      <xdr:colOff>95250</xdr:colOff>
      <xdr:row>88</xdr:row>
      <xdr:rowOff>144639</xdr:rowOff>
    </xdr:to>
    <xdr:sp macro="" textlink="">
      <xdr:nvSpPr>
        <xdr:cNvPr id="276" name="楕円 275"/>
        <xdr:cNvSpPr/>
      </xdr:nvSpPr>
      <xdr:spPr>
        <a:xfrm>
          <a:off x="169672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15116</xdr:rowOff>
    </xdr:from>
    <xdr:ext cx="762000" cy="259045"/>
    <xdr:sp macro="" textlink="">
      <xdr:nvSpPr>
        <xdr:cNvPr id="277" name="給与水準   （国との比較）該当値テキスト"/>
        <xdr:cNvSpPr txBox="1"/>
      </xdr:nvSpPr>
      <xdr:spPr>
        <a:xfrm>
          <a:off x="17106900" y="1510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8" name="楕円 277"/>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79" name="テキスト ボックス 278"/>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0" name="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1" name="テキスト ボックス 280"/>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82" name="楕円 281"/>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83" name="テキスト ボックス 282"/>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56445</xdr:rowOff>
    </xdr:from>
    <xdr:to>
      <xdr:col>64</xdr:col>
      <xdr:colOff>152400</xdr:colOff>
      <xdr:row>88</xdr:row>
      <xdr:rowOff>158045</xdr:rowOff>
    </xdr:to>
    <xdr:sp macro="" textlink="">
      <xdr:nvSpPr>
        <xdr:cNvPr id="284" name="楕円 283"/>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142822</xdr:rowOff>
    </xdr:from>
    <xdr:ext cx="762000" cy="259045"/>
    <xdr:sp macro="" textlink="">
      <xdr:nvSpPr>
        <xdr:cNvPr id="285" name="テキスト ボックス 284"/>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普通会計部門職員は微減となり、全国平均、東京都および類似団体平均のいずれも下回る数値となっている。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今後も、より効果的・効率的な市政運営に努め、組織・機構の見直し等との整合性を図りつつ、指定管理者制度や外部委託、再任用制度を積極的に活用し、定員管理の適正化に努めていく。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63077</xdr:rowOff>
    </xdr:from>
    <xdr:to>
      <xdr:col>81</xdr:col>
      <xdr:colOff>44450</xdr:colOff>
      <xdr:row>61</xdr:row>
      <xdr:rowOff>73131</xdr:rowOff>
    </xdr:to>
    <xdr:cxnSp macro="">
      <xdr:nvCxnSpPr>
        <xdr:cNvPr id="320" name="直線コネクタ 319"/>
        <xdr:cNvCxnSpPr/>
      </xdr:nvCxnSpPr>
      <xdr:spPr>
        <a:xfrm flipV="1">
          <a:off x="16179800" y="1052152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73131</xdr:rowOff>
    </xdr:from>
    <xdr:to>
      <xdr:col>77</xdr:col>
      <xdr:colOff>44450</xdr:colOff>
      <xdr:row>61</xdr:row>
      <xdr:rowOff>85196</xdr:rowOff>
    </xdr:to>
    <xdr:cxnSp macro="">
      <xdr:nvCxnSpPr>
        <xdr:cNvPr id="323" name="直線コネクタ 322"/>
        <xdr:cNvCxnSpPr/>
      </xdr:nvCxnSpPr>
      <xdr:spPr>
        <a:xfrm flipV="1">
          <a:off x="15290800" y="105315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85196</xdr:rowOff>
    </xdr:to>
    <xdr:cxnSp macro="">
      <xdr:nvCxnSpPr>
        <xdr:cNvPr id="326" name="直線コネクタ 325"/>
        <xdr:cNvCxnSpPr/>
      </xdr:nvCxnSpPr>
      <xdr:spPr>
        <a:xfrm>
          <a:off x="14401800" y="1053761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83185</xdr:rowOff>
    </xdr:to>
    <xdr:cxnSp macro="">
      <xdr:nvCxnSpPr>
        <xdr:cNvPr id="329" name="直線コネクタ 328"/>
        <xdr:cNvCxnSpPr/>
      </xdr:nvCxnSpPr>
      <xdr:spPr>
        <a:xfrm flipV="1">
          <a:off x="13512800" y="1053761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80116</xdr:rowOff>
    </xdr:from>
    <xdr:to>
      <xdr:col>64</xdr:col>
      <xdr:colOff>152400</xdr:colOff>
      <xdr:row>63</xdr:row>
      <xdr:rowOff>10266</xdr:rowOff>
    </xdr:to>
    <xdr:sp macro="" textlink="">
      <xdr:nvSpPr>
        <xdr:cNvPr id="332" name="フローチャート: 判断 331"/>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166493</xdr:rowOff>
    </xdr:from>
    <xdr:ext cx="762000" cy="259045"/>
    <xdr:sp macro="" textlink="">
      <xdr:nvSpPr>
        <xdr:cNvPr id="333" name="テキスト ボックス 332"/>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39" name="楕円 338"/>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28804</xdr:rowOff>
    </xdr:from>
    <xdr:ext cx="762000" cy="259045"/>
    <xdr:sp macro="" textlink="">
      <xdr:nvSpPr>
        <xdr:cNvPr id="340" name="定員管理の状況該当値テキスト"/>
        <xdr:cNvSpPr txBox="1"/>
      </xdr:nvSpPr>
      <xdr:spPr>
        <a:xfrm>
          <a:off x="17106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22331</xdr:rowOff>
    </xdr:from>
    <xdr:to>
      <xdr:col>77</xdr:col>
      <xdr:colOff>95250</xdr:colOff>
      <xdr:row>61</xdr:row>
      <xdr:rowOff>123931</xdr:rowOff>
    </xdr:to>
    <xdr:sp macro="" textlink="">
      <xdr:nvSpPr>
        <xdr:cNvPr id="341" name="楕円 340"/>
        <xdr:cNvSpPr/>
      </xdr:nvSpPr>
      <xdr:spPr>
        <a:xfrm>
          <a:off x="16129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134108</xdr:rowOff>
    </xdr:from>
    <xdr:ext cx="736600" cy="259045"/>
    <xdr:sp macro="" textlink="">
      <xdr:nvSpPr>
        <xdr:cNvPr id="342" name="テキスト ボックス 341"/>
        <xdr:cNvSpPr txBox="1"/>
      </xdr:nvSpPr>
      <xdr:spPr>
        <a:xfrm>
          <a:off x="15798800" y="1024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34396</xdr:rowOff>
    </xdr:from>
    <xdr:to>
      <xdr:col>73</xdr:col>
      <xdr:colOff>44450</xdr:colOff>
      <xdr:row>61</xdr:row>
      <xdr:rowOff>135996</xdr:rowOff>
    </xdr:to>
    <xdr:sp macro="" textlink="">
      <xdr:nvSpPr>
        <xdr:cNvPr id="343" name="楕円 342"/>
        <xdr:cNvSpPr/>
      </xdr:nvSpPr>
      <xdr:spPr>
        <a:xfrm>
          <a:off x="15240000" y="10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146173</xdr:rowOff>
    </xdr:from>
    <xdr:ext cx="762000" cy="259045"/>
    <xdr:sp macro="" textlink="">
      <xdr:nvSpPr>
        <xdr:cNvPr id="344" name="テキスト ボックス 343"/>
        <xdr:cNvSpPr txBox="1"/>
      </xdr:nvSpPr>
      <xdr:spPr>
        <a:xfrm>
          <a:off x="14909800" y="1026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5" name="楕円 344"/>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46" name="テキスト ボックス 345"/>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47" name="楕円 346"/>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144162</xdr:rowOff>
    </xdr:from>
    <xdr:ext cx="762000" cy="259045"/>
    <xdr:sp macro="" textlink="">
      <xdr:nvSpPr>
        <xdr:cNvPr id="348" name="テキスト ボックス 347"/>
        <xdr:cNvSpPr txBox="1"/>
      </xdr:nvSpPr>
      <xdr:spPr>
        <a:xfrm>
          <a:off x="13131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分子側のプラス要因としては、まず平成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借入れた「臨時財政対策債」や据置き期間が終了した「大門第５・６住宅改修事業」等の償還額の増があげられる。さらに、他の要因として、「特定財源の額」において、下水道事業の地方債償還額が減少していることから、都市計画税充当可能額が減となっていることも一因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圏央道青梅ＩＣ北側における物流拠点整備など、複数の大規模な投資事業が予想され、多額の地方債発行が見込まれることから、将来への過度な負担とならないように、出来る限り地方債の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113454</xdr:rowOff>
    </xdr:to>
    <xdr:cxnSp macro="">
      <xdr:nvCxnSpPr>
        <xdr:cNvPr id="381" name="直線コネクタ 380"/>
        <xdr:cNvCxnSpPr/>
      </xdr:nvCxnSpPr>
      <xdr:spPr>
        <a:xfrm>
          <a:off x="16179800" y="67758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89323</xdr:rowOff>
    </xdr:to>
    <xdr:cxnSp macro="">
      <xdr:nvCxnSpPr>
        <xdr:cNvPr id="384" name="直線コネクタ 383"/>
        <xdr:cNvCxnSpPr/>
      </xdr:nvCxnSpPr>
      <xdr:spPr>
        <a:xfrm>
          <a:off x="15290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73237</xdr:rowOff>
    </xdr:to>
    <xdr:cxnSp macro="">
      <xdr:nvCxnSpPr>
        <xdr:cNvPr id="387" name="直線コネクタ 386"/>
        <xdr:cNvCxnSpPr/>
      </xdr:nvCxnSpPr>
      <xdr:spPr>
        <a:xfrm>
          <a:off x="14401800" y="67195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41063</xdr:rowOff>
    </xdr:to>
    <xdr:cxnSp macro="">
      <xdr:nvCxnSpPr>
        <xdr:cNvPr id="390" name="直線コネクタ 389"/>
        <xdr:cNvCxnSpPr/>
      </xdr:nvCxnSpPr>
      <xdr:spPr>
        <a:xfrm flipV="1">
          <a:off x="13512800" y="67195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0" name="楕円 399"/>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1"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2" name="楕円 401"/>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3" name="テキスト ボックス 402"/>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4" name="楕円 403"/>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5" name="テキスト ボックス 404"/>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6" name="楕円 405"/>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7" name="テキスト ボックス 406"/>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408" name="楕円 407"/>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409" name="テキスト ボックス 408"/>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年度と比較し、一般会計、下水道事業特別会計および病院事業会計の地方債現在高が減となるとともに、充当可能基金残高が増となったことなどから、昨年度と同じ</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今後、中心市街地活性化計画に掲げられた施設整備、圏央道青梅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Ｃ付近物流拠点整備など、複数の大規模な投資事業が予想され、多額の地方債発行が見込まれることから、将来への過度な負担とならないように、十分に事業内容を精査し、将来負担の軽減に努めていく。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141817</xdr:rowOff>
    </xdr:from>
    <xdr:to>
      <xdr:col>77</xdr:col>
      <xdr:colOff>44450</xdr:colOff>
      <xdr:row>14</xdr:row>
      <xdr:rowOff>41416</xdr:rowOff>
    </xdr:to>
    <xdr:cxnSp macro="">
      <xdr:nvCxnSpPr>
        <xdr:cNvPr id="443" name="直線コネクタ 442"/>
        <xdr:cNvCxnSpPr/>
      </xdr:nvCxnSpPr>
      <xdr:spPr>
        <a:xfrm flipV="1">
          <a:off x="15290800" y="2370667"/>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4"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6" name="フローチャート: 判断 445"/>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169492</xdr:rowOff>
    </xdr:from>
    <xdr:ext cx="736600" cy="259045"/>
    <xdr:sp macro="" textlink="">
      <xdr:nvSpPr>
        <xdr:cNvPr id="447" name="テキスト ボックス 446"/>
        <xdr:cNvSpPr txBox="1"/>
      </xdr:nvSpPr>
      <xdr:spPr>
        <a:xfrm>
          <a:off x="15798800" y="2569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8" name="フローチャート: 判断 447"/>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35577</xdr:rowOff>
    </xdr:from>
    <xdr:ext cx="762000" cy="259045"/>
    <xdr:sp macro="" textlink="">
      <xdr:nvSpPr>
        <xdr:cNvPr id="449" name="テキスト ボックス 448"/>
        <xdr:cNvSpPr txBox="1"/>
      </xdr:nvSpPr>
      <xdr:spPr>
        <a:xfrm>
          <a:off x="14909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50" name="フローチャート: 判断 449"/>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1" name="テキスト ボックス 450"/>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91017</xdr:rowOff>
    </xdr:from>
    <xdr:to>
      <xdr:col>77</xdr:col>
      <xdr:colOff>95250</xdr:colOff>
      <xdr:row>14</xdr:row>
      <xdr:rowOff>21167</xdr:rowOff>
    </xdr:to>
    <xdr:sp macro="" textlink="">
      <xdr:nvSpPr>
        <xdr:cNvPr id="459" name="楕円 458"/>
        <xdr:cNvSpPr/>
      </xdr:nvSpPr>
      <xdr:spPr>
        <a:xfrm>
          <a:off x="16129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60" name="テキスト ボックス 45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162066</xdr:rowOff>
    </xdr:from>
    <xdr:to>
      <xdr:col>73</xdr:col>
      <xdr:colOff>44450</xdr:colOff>
      <xdr:row>14</xdr:row>
      <xdr:rowOff>92216</xdr:rowOff>
    </xdr:to>
    <xdr:sp macro="" textlink="">
      <xdr:nvSpPr>
        <xdr:cNvPr id="461" name="楕円 460"/>
        <xdr:cNvSpPr/>
      </xdr:nvSpPr>
      <xdr:spPr>
        <a:xfrm>
          <a:off x="15240000" y="23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102393</xdr:rowOff>
    </xdr:from>
    <xdr:ext cx="762000" cy="259045"/>
    <xdr:sp macro="" textlink="">
      <xdr:nvSpPr>
        <xdr:cNvPr id="462" name="テキスト ボックス 461"/>
        <xdr:cNvSpPr txBox="1"/>
      </xdr:nvSpPr>
      <xdr:spPr>
        <a:xfrm>
          <a:off x="14909800" y="215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134,086
132,209
103.31
51,420,145
50,493,734
838,991
26,593,417
34,075,079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退職手当の増などにより、人件費分の経常経費充当一般財源が増となり、前年度と比較して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この結果、全国平均、東京都および類似団体平均のいずれも下回る結果となった。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今後も、適正な定員管理や働き方改革による一層の時間外勤務手当の削減などにより、人件費の圧縮に努めていく。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73660</xdr:rowOff>
    </xdr:to>
    <xdr:cxnSp macro="">
      <xdr:nvCxnSpPr>
        <xdr:cNvPr id="66" name="直線コネクタ 65"/>
        <xdr:cNvCxnSpPr/>
      </xdr:nvCxnSpPr>
      <xdr:spPr>
        <a:xfrm>
          <a:off x="3987800" y="620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165100</xdr:rowOff>
    </xdr:to>
    <xdr:cxnSp macro="">
      <xdr:nvCxnSpPr>
        <xdr:cNvPr id="69" name="直線コネクタ 68"/>
        <xdr:cNvCxnSpPr/>
      </xdr:nvCxnSpPr>
      <xdr:spPr>
        <a:xfrm flipV="1">
          <a:off x="3098800" y="6200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165100</xdr:rowOff>
    </xdr:to>
    <xdr:cxnSp macro="">
      <xdr:nvCxnSpPr>
        <xdr:cNvPr id="72" name="直線コネクタ 71"/>
        <xdr:cNvCxnSpPr/>
      </xdr:nvCxnSpPr>
      <xdr:spPr>
        <a:xfrm>
          <a:off x="2209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157480</xdr:rowOff>
    </xdr:to>
    <xdr:cxnSp macro="">
      <xdr:nvCxnSpPr>
        <xdr:cNvPr id="75" name="直線コネクタ 74"/>
        <xdr:cNvCxnSpPr/>
      </xdr:nvCxnSpPr>
      <xdr:spPr>
        <a:xfrm flipV="1">
          <a:off x="1320800" y="627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市営住宅施設整備経費や多摩森林再生推進事業経費が減額になったことになり、物件費が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東京都の平均は下回ったものの、全国や類似団体の平均を上回っていることから、仕様の見直しや事業の改廃などにより、物件費の削減に努めていく。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96520</xdr:rowOff>
    </xdr:to>
    <xdr:cxnSp macro="">
      <xdr:nvCxnSpPr>
        <xdr:cNvPr id="127" name="直線コネクタ 126"/>
        <xdr:cNvCxnSpPr/>
      </xdr:nvCxnSpPr>
      <xdr:spPr>
        <a:xfrm flipV="1">
          <a:off x="15671800" y="282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119380</xdr:rowOff>
    </xdr:to>
    <xdr:cxnSp macro="">
      <xdr:nvCxnSpPr>
        <xdr:cNvPr id="130" name="直線コネクタ 129"/>
        <xdr:cNvCxnSpPr/>
      </xdr:nvCxnSpPr>
      <xdr:spPr>
        <a:xfrm flipV="1">
          <a:off x="14782800" y="283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119380</xdr:rowOff>
    </xdr:to>
    <xdr:cxnSp macro="">
      <xdr:nvCxnSpPr>
        <xdr:cNvPr id="133" name="直線コネクタ 132"/>
        <xdr:cNvCxnSpPr/>
      </xdr:nvCxnSpPr>
      <xdr:spPr>
        <a:xfrm>
          <a:off x="13893800" y="286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119380</xdr:rowOff>
    </xdr:to>
    <xdr:cxnSp macro="">
      <xdr:nvCxnSpPr>
        <xdr:cNvPr id="136" name="直線コネクタ 135"/>
        <xdr:cNvCxnSpPr/>
      </xdr:nvCxnSpPr>
      <xdr:spPr>
        <a:xfrm>
          <a:off x="13004800" y="2854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6" name="楕円 145"/>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2557</xdr:rowOff>
    </xdr:from>
    <xdr:ext cx="762000" cy="259045"/>
    <xdr:sp macro="" textlink="">
      <xdr:nvSpPr>
        <xdr:cNvPr id="147" name="物件費該当値テキスト"/>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8" name="楕円 147"/>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49" name="テキスト ボックス 148"/>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50" name="楕円 149"/>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51" name="テキスト ボックス 150"/>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3" name="テキスト ボックス 152"/>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4" name="楕円 153"/>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55" name="テキスト ボックス 154"/>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臨時福祉給付金支給事業経費の減等により、扶助費全体は昨年度と比較し、減となったが、扶助費の経常収支比率については、類似団体・全国・東京都すべての平均を大きく上回り、類似団体内順位も昨年度に引き続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位と、低位に位置している。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今後の扶助費が減傾向となる要因は見当たらないため、受益者負担の適正化や市単独事業の見直しなど、扶助費の削減に努めていく。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170543</xdr:rowOff>
    </xdr:from>
    <xdr:to>
      <xdr:col>24</xdr:col>
      <xdr:colOff>25400</xdr:colOff>
      <xdr:row>59</xdr:row>
      <xdr:rowOff>9978</xdr:rowOff>
    </xdr:to>
    <xdr:cxnSp macro="">
      <xdr:nvCxnSpPr>
        <xdr:cNvPr id="190" name="直線コネクタ 189"/>
        <xdr:cNvCxnSpPr/>
      </xdr:nvCxnSpPr>
      <xdr:spPr>
        <a:xfrm>
          <a:off x="3987800" y="10114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105228</xdr:rowOff>
    </xdr:from>
    <xdr:to>
      <xdr:col>19</xdr:col>
      <xdr:colOff>187325</xdr:colOff>
      <xdr:row>58</xdr:row>
      <xdr:rowOff>170543</xdr:rowOff>
    </xdr:to>
    <xdr:cxnSp macro="">
      <xdr:nvCxnSpPr>
        <xdr:cNvPr id="193" name="直線コネクタ 192"/>
        <xdr:cNvCxnSpPr/>
      </xdr:nvCxnSpPr>
      <xdr:spPr>
        <a:xfrm>
          <a:off x="3098800" y="1004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39915</xdr:rowOff>
    </xdr:from>
    <xdr:to>
      <xdr:col>15</xdr:col>
      <xdr:colOff>98425</xdr:colOff>
      <xdr:row>58</xdr:row>
      <xdr:rowOff>105228</xdr:rowOff>
    </xdr:to>
    <xdr:cxnSp macro="">
      <xdr:nvCxnSpPr>
        <xdr:cNvPr id="196" name="直線コネクタ 195"/>
        <xdr:cNvCxnSpPr/>
      </xdr:nvCxnSpPr>
      <xdr:spPr>
        <a:xfrm>
          <a:off x="2209800" y="9984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xdr:rowOff>
    </xdr:from>
    <xdr:to>
      <xdr:col>11</xdr:col>
      <xdr:colOff>9525</xdr:colOff>
      <xdr:row>58</xdr:row>
      <xdr:rowOff>39915</xdr:rowOff>
    </xdr:to>
    <xdr:cxnSp macro="">
      <xdr:nvCxnSpPr>
        <xdr:cNvPr id="199" name="直線コネクタ 198"/>
        <xdr:cNvCxnSpPr/>
      </xdr:nvCxnSpPr>
      <xdr:spPr>
        <a:xfrm>
          <a:off x="1320800" y="9951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3" name="テキスト ボックス 202"/>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130628</xdr:rowOff>
    </xdr:from>
    <xdr:to>
      <xdr:col>24</xdr:col>
      <xdr:colOff>76200</xdr:colOff>
      <xdr:row>59</xdr:row>
      <xdr:rowOff>60778</xdr:rowOff>
    </xdr:to>
    <xdr:sp macro="" textlink="">
      <xdr:nvSpPr>
        <xdr:cNvPr id="209" name="楕円 208"/>
        <xdr:cNvSpPr/>
      </xdr:nvSpPr>
      <xdr:spPr>
        <a:xfrm>
          <a:off x="4775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102705</xdr:rowOff>
    </xdr:from>
    <xdr:ext cx="762000" cy="259045"/>
    <xdr:sp macro="" textlink="">
      <xdr:nvSpPr>
        <xdr:cNvPr id="210" name="扶助費該当値テキスト"/>
        <xdr:cNvSpPr txBox="1"/>
      </xdr:nvSpPr>
      <xdr:spPr>
        <a:xfrm>
          <a:off x="4914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119743</xdr:rowOff>
    </xdr:from>
    <xdr:to>
      <xdr:col>20</xdr:col>
      <xdr:colOff>38100</xdr:colOff>
      <xdr:row>59</xdr:row>
      <xdr:rowOff>49893</xdr:rowOff>
    </xdr:to>
    <xdr:sp macro="" textlink="">
      <xdr:nvSpPr>
        <xdr:cNvPr id="211" name="楕円 210"/>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34670</xdr:rowOff>
    </xdr:from>
    <xdr:ext cx="736600" cy="259045"/>
    <xdr:sp macro="" textlink="">
      <xdr:nvSpPr>
        <xdr:cNvPr id="212" name="テキスト ボックス 211"/>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54428</xdr:rowOff>
    </xdr:from>
    <xdr:to>
      <xdr:col>15</xdr:col>
      <xdr:colOff>149225</xdr:colOff>
      <xdr:row>58</xdr:row>
      <xdr:rowOff>156028</xdr:rowOff>
    </xdr:to>
    <xdr:sp macro="" textlink="">
      <xdr:nvSpPr>
        <xdr:cNvPr id="213" name="楕円 212"/>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140805</xdr:rowOff>
    </xdr:from>
    <xdr:ext cx="762000" cy="259045"/>
    <xdr:sp macro="" textlink="">
      <xdr:nvSpPr>
        <xdr:cNvPr id="214" name="テキスト ボックス 213"/>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160565</xdr:rowOff>
    </xdr:from>
    <xdr:to>
      <xdr:col>11</xdr:col>
      <xdr:colOff>60325</xdr:colOff>
      <xdr:row>58</xdr:row>
      <xdr:rowOff>90715</xdr:rowOff>
    </xdr:to>
    <xdr:sp macro="" textlink="">
      <xdr:nvSpPr>
        <xdr:cNvPr id="215" name="楕円 214"/>
        <xdr:cNvSpPr/>
      </xdr:nvSpPr>
      <xdr:spPr>
        <a:xfrm>
          <a:off x="2159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16" name="テキスト ボックス 215"/>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127907</xdr:rowOff>
    </xdr:from>
    <xdr:to>
      <xdr:col>6</xdr:col>
      <xdr:colOff>171450</xdr:colOff>
      <xdr:row>58</xdr:row>
      <xdr:rowOff>58057</xdr:rowOff>
    </xdr:to>
    <xdr:sp macro="" textlink="">
      <xdr:nvSpPr>
        <xdr:cNvPr id="217" name="楕円 216"/>
        <xdr:cNvSpPr/>
      </xdr:nvSpPr>
      <xdr:spPr>
        <a:xfrm>
          <a:off x="1270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42834</xdr:rowOff>
    </xdr:from>
    <xdr:ext cx="762000" cy="259045"/>
    <xdr:sp macro="" textlink="">
      <xdr:nvSpPr>
        <xdr:cNvPr id="218" name="テキスト ボックス 217"/>
        <xdr:cNvSpPr txBox="1"/>
      </xdr:nvSpPr>
      <xdr:spPr>
        <a:xfrm>
          <a:off x="939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その他にかかる経常収支比率は、類似団体のほぼ平均水準にあり、全国および東京都平均を上回る結果となった。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国民健康保険や介護保険、後期高齢者医療等、各特別会計への繰出金は増加傾向にあり、経常経費の圧縮が難しい状況ではあるが、独立採算の原則に立った、公営事業会計の財政健全化を図り、普通会計の財政負担を軽減し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165100</xdr:rowOff>
    </xdr:to>
    <xdr:cxnSp macro="">
      <xdr:nvCxnSpPr>
        <xdr:cNvPr id="251" name="直線コネクタ 250"/>
        <xdr:cNvCxnSpPr/>
      </xdr:nvCxnSpPr>
      <xdr:spPr>
        <a:xfrm>
          <a:off x="15671800" y="973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134620</xdr:rowOff>
    </xdr:to>
    <xdr:cxnSp macro="">
      <xdr:nvCxnSpPr>
        <xdr:cNvPr id="254" name="直線コネクタ 253"/>
        <xdr:cNvCxnSpPr/>
      </xdr:nvCxnSpPr>
      <xdr:spPr>
        <a:xfrm>
          <a:off x="14782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111760</xdr:rowOff>
    </xdr:to>
    <xdr:cxnSp macro="">
      <xdr:nvCxnSpPr>
        <xdr:cNvPr id="257" name="直線コネクタ 256"/>
        <xdr:cNvCxnSpPr/>
      </xdr:nvCxnSpPr>
      <xdr:spPr>
        <a:xfrm>
          <a:off x="13893800" y="9613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27940</xdr:rowOff>
    </xdr:to>
    <xdr:cxnSp macro="">
      <xdr:nvCxnSpPr>
        <xdr:cNvPr id="260" name="直線コネクタ 259"/>
        <xdr:cNvCxnSpPr/>
      </xdr:nvCxnSpPr>
      <xdr:spPr>
        <a:xfrm flipV="1">
          <a:off x="13004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3" name="フローチャート: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64" name="テキスト ボックス 263"/>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4" name="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5" name="テキスト ボックス 274"/>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8" name="楕円 277"/>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9" name="テキスト ボックス 278"/>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補助費等については、前年度と比較して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ポイントの減となっているものの、扶助費と同様に、類似団体・全国・東京都すべての平均を大きく上回っており、依然高い水準で推移している。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西多摩衛生組合等の一部事務組合に対する負担金や、市立総合病院への負担金等の独自要因に因る部分もあるものの、市単独の補助事業が依然多いことから、「補助金等の見直し指針」にもとづき、各種団体等への補助金、交付金の見直しを進め、数値の改善につなげ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86178</xdr:rowOff>
    </xdr:from>
    <xdr:to>
      <xdr:col>82</xdr:col>
      <xdr:colOff>107950</xdr:colOff>
      <xdr:row>39</xdr:row>
      <xdr:rowOff>129722</xdr:rowOff>
    </xdr:to>
    <xdr:cxnSp macro="">
      <xdr:nvCxnSpPr>
        <xdr:cNvPr id="314" name="直線コネクタ 313"/>
        <xdr:cNvCxnSpPr/>
      </xdr:nvCxnSpPr>
      <xdr:spPr>
        <a:xfrm flipV="1">
          <a:off x="15671800" y="67727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129722</xdr:rowOff>
    </xdr:from>
    <xdr:to>
      <xdr:col>78</xdr:col>
      <xdr:colOff>69850</xdr:colOff>
      <xdr:row>39</xdr:row>
      <xdr:rowOff>162378</xdr:rowOff>
    </xdr:to>
    <xdr:cxnSp macro="">
      <xdr:nvCxnSpPr>
        <xdr:cNvPr id="317" name="直線コネクタ 316"/>
        <xdr:cNvCxnSpPr/>
      </xdr:nvCxnSpPr>
      <xdr:spPr>
        <a:xfrm flipV="1">
          <a:off x="14782800" y="6816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162378</xdr:rowOff>
    </xdr:from>
    <xdr:to>
      <xdr:col>73</xdr:col>
      <xdr:colOff>180975</xdr:colOff>
      <xdr:row>40</xdr:row>
      <xdr:rowOff>1815</xdr:rowOff>
    </xdr:to>
    <xdr:cxnSp macro="">
      <xdr:nvCxnSpPr>
        <xdr:cNvPr id="320" name="直線コネクタ 319"/>
        <xdr:cNvCxnSpPr/>
      </xdr:nvCxnSpPr>
      <xdr:spPr>
        <a:xfrm flipV="1">
          <a:off x="13893800" y="6848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151493</xdr:rowOff>
    </xdr:from>
    <xdr:to>
      <xdr:col>69</xdr:col>
      <xdr:colOff>92075</xdr:colOff>
      <xdr:row>40</xdr:row>
      <xdr:rowOff>1815</xdr:rowOff>
    </xdr:to>
    <xdr:cxnSp macro="">
      <xdr:nvCxnSpPr>
        <xdr:cNvPr id="323" name="直線コネクタ 322"/>
        <xdr:cNvCxnSpPr/>
      </xdr:nvCxnSpPr>
      <xdr:spPr>
        <a:xfrm>
          <a:off x="13004800" y="6838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48986</xdr:rowOff>
    </xdr:from>
    <xdr:to>
      <xdr:col>65</xdr:col>
      <xdr:colOff>53975</xdr:colOff>
      <xdr:row>36</xdr:row>
      <xdr:rowOff>150586</xdr:rowOff>
    </xdr:to>
    <xdr:sp macro="" textlink="">
      <xdr:nvSpPr>
        <xdr:cNvPr id="326" name="フローチャート: 判断 325"/>
        <xdr:cNvSpPr/>
      </xdr:nvSpPr>
      <xdr:spPr>
        <a:xfrm>
          <a:off x="12954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160763</xdr:rowOff>
    </xdr:from>
    <xdr:ext cx="762000" cy="259045"/>
    <xdr:sp macro="" textlink="">
      <xdr:nvSpPr>
        <xdr:cNvPr id="327" name="テキスト ボックス 326"/>
        <xdr:cNvSpPr txBox="1"/>
      </xdr:nvSpPr>
      <xdr:spPr>
        <a:xfrm>
          <a:off x="12623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35378</xdr:rowOff>
    </xdr:from>
    <xdr:to>
      <xdr:col>82</xdr:col>
      <xdr:colOff>158750</xdr:colOff>
      <xdr:row>39</xdr:row>
      <xdr:rowOff>136978</xdr:rowOff>
    </xdr:to>
    <xdr:sp macro="" textlink="">
      <xdr:nvSpPr>
        <xdr:cNvPr id="333" name="楕円 332"/>
        <xdr:cNvSpPr/>
      </xdr:nvSpPr>
      <xdr:spPr>
        <a:xfrm>
          <a:off x="16459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7455</xdr:rowOff>
    </xdr:from>
    <xdr:ext cx="762000" cy="259045"/>
    <xdr:sp macro="" textlink="">
      <xdr:nvSpPr>
        <xdr:cNvPr id="334" name="補助費等該当値テキスト"/>
        <xdr:cNvSpPr txBox="1"/>
      </xdr:nvSpPr>
      <xdr:spPr>
        <a:xfrm>
          <a:off x="16598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78922</xdr:rowOff>
    </xdr:from>
    <xdr:to>
      <xdr:col>78</xdr:col>
      <xdr:colOff>120650</xdr:colOff>
      <xdr:row>40</xdr:row>
      <xdr:rowOff>9072</xdr:rowOff>
    </xdr:to>
    <xdr:sp macro="" textlink="">
      <xdr:nvSpPr>
        <xdr:cNvPr id="335" name="楕円 334"/>
        <xdr:cNvSpPr/>
      </xdr:nvSpPr>
      <xdr:spPr>
        <a:xfrm>
          <a:off x="15621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165299</xdr:rowOff>
    </xdr:from>
    <xdr:ext cx="736600" cy="259045"/>
    <xdr:sp macro="" textlink="">
      <xdr:nvSpPr>
        <xdr:cNvPr id="336" name="テキスト ボックス 335"/>
        <xdr:cNvSpPr txBox="1"/>
      </xdr:nvSpPr>
      <xdr:spPr>
        <a:xfrm>
          <a:off x="15290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111578</xdr:rowOff>
    </xdr:from>
    <xdr:to>
      <xdr:col>74</xdr:col>
      <xdr:colOff>31750</xdr:colOff>
      <xdr:row>40</xdr:row>
      <xdr:rowOff>41728</xdr:rowOff>
    </xdr:to>
    <xdr:sp macro="" textlink="">
      <xdr:nvSpPr>
        <xdr:cNvPr id="337" name="楕円 336"/>
        <xdr:cNvSpPr/>
      </xdr:nvSpPr>
      <xdr:spPr>
        <a:xfrm>
          <a:off x="14732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26505</xdr:rowOff>
    </xdr:from>
    <xdr:ext cx="762000" cy="259045"/>
    <xdr:sp macro="" textlink="">
      <xdr:nvSpPr>
        <xdr:cNvPr id="338" name="テキスト ボックス 337"/>
        <xdr:cNvSpPr txBox="1"/>
      </xdr:nvSpPr>
      <xdr:spPr>
        <a:xfrm>
          <a:off x="14401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122465</xdr:rowOff>
    </xdr:from>
    <xdr:to>
      <xdr:col>69</xdr:col>
      <xdr:colOff>142875</xdr:colOff>
      <xdr:row>40</xdr:row>
      <xdr:rowOff>52615</xdr:rowOff>
    </xdr:to>
    <xdr:sp macro="" textlink="">
      <xdr:nvSpPr>
        <xdr:cNvPr id="339" name="楕円 338"/>
        <xdr:cNvSpPr/>
      </xdr:nvSpPr>
      <xdr:spPr>
        <a:xfrm>
          <a:off x="13843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37392</xdr:rowOff>
    </xdr:from>
    <xdr:ext cx="762000" cy="259045"/>
    <xdr:sp macro="" textlink="">
      <xdr:nvSpPr>
        <xdr:cNvPr id="340" name="テキスト ボックス 339"/>
        <xdr:cNvSpPr txBox="1"/>
      </xdr:nvSpPr>
      <xdr:spPr>
        <a:xfrm>
          <a:off x="13512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41" name="楕円 340"/>
        <xdr:cNvSpPr/>
      </xdr:nvSpPr>
      <xdr:spPr>
        <a:xfrm>
          <a:off x="12954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42" name="テキスト ボックス 341"/>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にかかる経常収支比率が類似団体のみならず、全国平均より低くなっているのは、過去、投資的経費の一部について収益事業（競艇事業）からの繰入金によって、起債によることなく整備を進めてきたことによるものであ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普通建設事業の抑制により建設地方債の新規発行は減少するよう努めているものの、平成３０年度は、新生涯学習施設建設等で新規発行が増となった。臨時財政対策債についても、満額発行せざるを得ない状況であることから、年々公債費は増加向にある。　地方債に拠らない財政運営を念頭に、公債費の抑制を図っていく。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12700</xdr:rowOff>
    </xdr:to>
    <xdr:cxnSp macro="">
      <xdr:nvCxnSpPr>
        <xdr:cNvPr id="375" name="直線コネクタ 374"/>
        <xdr:cNvCxnSpPr/>
      </xdr:nvCxnSpPr>
      <xdr:spPr>
        <a:xfrm>
          <a:off x="3987800" y="13012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153670</xdr:rowOff>
    </xdr:to>
    <xdr:cxnSp macro="">
      <xdr:nvCxnSpPr>
        <xdr:cNvPr id="378" name="直線コネクタ 377"/>
        <xdr:cNvCxnSpPr/>
      </xdr:nvCxnSpPr>
      <xdr:spPr>
        <a:xfrm>
          <a:off x="3098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146050</xdr:rowOff>
    </xdr:to>
    <xdr:cxnSp macro="">
      <xdr:nvCxnSpPr>
        <xdr:cNvPr id="381" name="直線コネクタ 380"/>
        <xdr:cNvCxnSpPr/>
      </xdr:nvCxnSpPr>
      <xdr:spPr>
        <a:xfrm>
          <a:off x="2209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123190</xdr:rowOff>
    </xdr:to>
    <xdr:cxnSp macro="">
      <xdr:nvCxnSpPr>
        <xdr:cNvPr id="384" name="直線コネクタ 383"/>
        <xdr:cNvCxnSpPr/>
      </xdr:nvCxnSpPr>
      <xdr:spPr>
        <a:xfrm flipV="1">
          <a:off x="1320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フローチャート: 判断 386"/>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8" name="テキスト ボックス 387"/>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4" name="楕円 393"/>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5"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6" name="楕円 395"/>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97" name="テキスト ボックス 396"/>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98" name="楕円 397"/>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99" name="テキスト ボックス 398"/>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400" name="楕円 399"/>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401" name="テキスト ボックス 400"/>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402" name="楕円 401"/>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403" name="テキスト ボックス 402"/>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について、類似団体、東京都平均、全国平均のいずれも上回っているのは、扶助費や補助費等にかかる経常収支比率が、類似団体等の平均よりも大幅に高くなっていることが原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扶助費の削減など、数値改善には困難が伴うが、「青梅市行財政改革推進プラン」にもとづき、事業の廃止や縮減、統合等に積極的に取り組み、「経常的歳入に見合った財政規模」の実現を目指していく。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132714</xdr:rowOff>
    </xdr:from>
    <xdr:to>
      <xdr:col>82</xdr:col>
      <xdr:colOff>107950</xdr:colOff>
      <xdr:row>79</xdr:row>
      <xdr:rowOff>161289</xdr:rowOff>
    </xdr:to>
    <xdr:cxnSp macro="">
      <xdr:nvCxnSpPr>
        <xdr:cNvPr id="432" name="直線コネクタ 431"/>
        <xdr:cNvCxnSpPr/>
      </xdr:nvCxnSpPr>
      <xdr:spPr>
        <a:xfrm>
          <a:off x="15671800" y="136772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132714</xdr:rowOff>
    </xdr:from>
    <xdr:to>
      <xdr:col>78</xdr:col>
      <xdr:colOff>69850</xdr:colOff>
      <xdr:row>80</xdr:row>
      <xdr:rowOff>46989</xdr:rowOff>
    </xdr:to>
    <xdr:cxnSp macro="">
      <xdr:nvCxnSpPr>
        <xdr:cNvPr id="435" name="直線コネクタ 434"/>
        <xdr:cNvCxnSpPr/>
      </xdr:nvCxnSpPr>
      <xdr:spPr>
        <a:xfrm flipV="1">
          <a:off x="14782800" y="1367726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80</xdr:row>
      <xdr:rowOff>46989</xdr:rowOff>
    </xdr:to>
    <xdr:cxnSp macro="">
      <xdr:nvCxnSpPr>
        <xdr:cNvPr id="438" name="直線コネクタ 437"/>
        <xdr:cNvCxnSpPr/>
      </xdr:nvCxnSpPr>
      <xdr:spPr>
        <a:xfrm>
          <a:off x="13893800" y="136144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79</xdr:row>
      <xdr:rowOff>86995</xdr:rowOff>
    </xdr:to>
    <xdr:cxnSp macro="">
      <xdr:nvCxnSpPr>
        <xdr:cNvPr id="441" name="直線コネクタ 440"/>
        <xdr:cNvCxnSpPr/>
      </xdr:nvCxnSpPr>
      <xdr:spPr>
        <a:xfrm flipV="1">
          <a:off x="13004800" y="136144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44" name="フローチャート: 判断 44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45" name="テキスト ボックス 444"/>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51" name="楕円 450"/>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19066</xdr:rowOff>
    </xdr:from>
    <xdr:ext cx="762000" cy="259045"/>
    <xdr:sp macro="" textlink="">
      <xdr:nvSpPr>
        <xdr:cNvPr id="452" name="公債費以外該当値テキスト"/>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81914</xdr:rowOff>
    </xdr:from>
    <xdr:to>
      <xdr:col>78</xdr:col>
      <xdr:colOff>120650</xdr:colOff>
      <xdr:row>80</xdr:row>
      <xdr:rowOff>12064</xdr:rowOff>
    </xdr:to>
    <xdr:sp macro="" textlink="">
      <xdr:nvSpPr>
        <xdr:cNvPr id="453" name="楕円 452"/>
        <xdr:cNvSpPr/>
      </xdr:nvSpPr>
      <xdr:spPr>
        <a:xfrm>
          <a:off x="15621000" y="13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168291</xdr:rowOff>
    </xdr:from>
    <xdr:ext cx="736600" cy="259045"/>
    <xdr:sp macro="" textlink="">
      <xdr:nvSpPr>
        <xdr:cNvPr id="454" name="テキスト ボックス 453"/>
        <xdr:cNvSpPr txBox="1"/>
      </xdr:nvSpPr>
      <xdr:spPr>
        <a:xfrm>
          <a:off x="15290800" y="13712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167639</xdr:rowOff>
    </xdr:from>
    <xdr:to>
      <xdr:col>74</xdr:col>
      <xdr:colOff>31750</xdr:colOff>
      <xdr:row>80</xdr:row>
      <xdr:rowOff>97789</xdr:rowOff>
    </xdr:to>
    <xdr:sp macro="" textlink="">
      <xdr:nvSpPr>
        <xdr:cNvPr id="455" name="楕円 454"/>
        <xdr:cNvSpPr/>
      </xdr:nvSpPr>
      <xdr:spPr>
        <a:xfrm>
          <a:off x="14732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82566</xdr:rowOff>
    </xdr:from>
    <xdr:ext cx="762000" cy="259045"/>
    <xdr:sp macro="" textlink="">
      <xdr:nvSpPr>
        <xdr:cNvPr id="456" name="テキスト ボックス 455"/>
        <xdr:cNvSpPr txBox="1"/>
      </xdr:nvSpPr>
      <xdr:spPr>
        <a:xfrm>
          <a:off x="14401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7" name="楕円 456"/>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8" name="テキスト ボックス 457"/>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36195</xdr:rowOff>
    </xdr:from>
    <xdr:to>
      <xdr:col>65</xdr:col>
      <xdr:colOff>53975</xdr:colOff>
      <xdr:row>79</xdr:row>
      <xdr:rowOff>137795</xdr:rowOff>
    </xdr:to>
    <xdr:sp macro="" textlink="">
      <xdr:nvSpPr>
        <xdr:cNvPr id="459" name="楕円 458"/>
        <xdr:cNvSpPr/>
      </xdr:nvSpPr>
      <xdr:spPr>
        <a:xfrm>
          <a:off x="12954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122572</xdr:rowOff>
    </xdr:from>
    <xdr:ext cx="762000" cy="259045"/>
    <xdr:sp macro="" textlink="">
      <xdr:nvSpPr>
        <xdr:cNvPr id="460" name="テキスト ボックス 459"/>
        <xdr:cNvSpPr txBox="1"/>
      </xdr:nvSpPr>
      <xdr:spPr>
        <a:xfrm>
          <a:off x="12623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595</xdr:rowOff>
    </xdr:from>
    <xdr:to>
      <xdr:col>29</xdr:col>
      <xdr:colOff>127000</xdr:colOff>
      <xdr:row>18</xdr:row>
      <xdr:rowOff>83969</xdr:rowOff>
    </xdr:to>
    <xdr:cxnSp macro="">
      <xdr:nvCxnSpPr>
        <xdr:cNvPr id="52" name="直線コネクタ 51"/>
        <xdr:cNvCxnSpPr/>
      </xdr:nvCxnSpPr>
      <xdr:spPr bwMode="auto">
        <a:xfrm>
          <a:off x="5003800" y="3134320"/>
          <a:ext cx="647700" cy="8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165579</xdr:rowOff>
    </xdr:from>
    <xdr:to>
      <xdr:col>26</xdr:col>
      <xdr:colOff>50800</xdr:colOff>
      <xdr:row>18</xdr:row>
      <xdr:rowOff>595</xdr:rowOff>
    </xdr:to>
    <xdr:cxnSp macro="">
      <xdr:nvCxnSpPr>
        <xdr:cNvPr id="55" name="直線コネクタ 54"/>
        <xdr:cNvCxnSpPr/>
      </xdr:nvCxnSpPr>
      <xdr:spPr bwMode="auto">
        <a:xfrm>
          <a:off x="4305300" y="3127854"/>
          <a:ext cx="698500" cy="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165579</xdr:rowOff>
    </xdr:from>
    <xdr:to>
      <xdr:col>22</xdr:col>
      <xdr:colOff>114300</xdr:colOff>
      <xdr:row>18</xdr:row>
      <xdr:rowOff>8269</xdr:rowOff>
    </xdr:to>
    <xdr:cxnSp macro="">
      <xdr:nvCxnSpPr>
        <xdr:cNvPr id="58" name="直線コネクタ 57"/>
        <xdr:cNvCxnSpPr/>
      </xdr:nvCxnSpPr>
      <xdr:spPr bwMode="auto">
        <a:xfrm flipV="1">
          <a:off x="3606800" y="3127854"/>
          <a:ext cx="698500" cy="14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171098</xdr:rowOff>
    </xdr:from>
    <xdr:to>
      <xdr:col>18</xdr:col>
      <xdr:colOff>177800</xdr:colOff>
      <xdr:row>18</xdr:row>
      <xdr:rowOff>8269</xdr:rowOff>
    </xdr:to>
    <xdr:cxnSp macro="">
      <xdr:nvCxnSpPr>
        <xdr:cNvPr id="61" name="直線コネクタ 60"/>
        <xdr:cNvCxnSpPr/>
      </xdr:nvCxnSpPr>
      <xdr:spPr bwMode="auto">
        <a:xfrm>
          <a:off x="2908300" y="3133373"/>
          <a:ext cx="698500" cy="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92833</xdr:rowOff>
    </xdr:from>
    <xdr:to>
      <xdr:col>15</xdr:col>
      <xdr:colOff>101600</xdr:colOff>
      <xdr:row>17</xdr:row>
      <xdr:rowOff>22983</xdr:rowOff>
    </xdr:to>
    <xdr:sp macro="" textlink="">
      <xdr:nvSpPr>
        <xdr:cNvPr id="64" name="フローチャート: 判断 63"/>
        <xdr:cNvSpPr/>
      </xdr:nvSpPr>
      <xdr:spPr bwMode="auto">
        <a:xfrm>
          <a:off x="28575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33160</xdr:rowOff>
    </xdr:from>
    <xdr:ext cx="762000" cy="259045"/>
    <xdr:sp macro="" textlink="">
      <xdr:nvSpPr>
        <xdr:cNvPr id="65" name="テキスト ボックス 64"/>
        <xdr:cNvSpPr txBox="1"/>
      </xdr:nvSpPr>
      <xdr:spPr>
        <a:xfrm>
          <a:off x="2527300" y="26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33169</xdr:rowOff>
    </xdr:from>
    <xdr:to>
      <xdr:col>29</xdr:col>
      <xdr:colOff>177800</xdr:colOff>
      <xdr:row>18</xdr:row>
      <xdr:rowOff>134769</xdr:rowOff>
    </xdr:to>
    <xdr:sp macro="" textlink="">
      <xdr:nvSpPr>
        <xdr:cNvPr id="71" name="楕円 70"/>
        <xdr:cNvSpPr/>
      </xdr:nvSpPr>
      <xdr:spPr bwMode="auto">
        <a:xfrm>
          <a:off x="5600700" y="316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5246</xdr:rowOff>
    </xdr:from>
    <xdr:ext cx="762000" cy="259045"/>
    <xdr:sp macro="" textlink="">
      <xdr:nvSpPr>
        <xdr:cNvPr id="72" name="人口1人当たり決算額の推移該当値テキスト130"/>
        <xdr:cNvSpPr txBox="1"/>
      </xdr:nvSpPr>
      <xdr:spPr>
        <a:xfrm>
          <a:off x="5740400" y="313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121245</xdr:rowOff>
    </xdr:from>
    <xdr:to>
      <xdr:col>26</xdr:col>
      <xdr:colOff>101600</xdr:colOff>
      <xdr:row>18</xdr:row>
      <xdr:rowOff>51395</xdr:rowOff>
    </xdr:to>
    <xdr:sp macro="" textlink="">
      <xdr:nvSpPr>
        <xdr:cNvPr id="73" name="楕円 72"/>
        <xdr:cNvSpPr/>
      </xdr:nvSpPr>
      <xdr:spPr bwMode="auto">
        <a:xfrm>
          <a:off x="4953000" y="3083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36172</xdr:rowOff>
    </xdr:from>
    <xdr:ext cx="736600" cy="259045"/>
    <xdr:sp macro="" textlink="">
      <xdr:nvSpPr>
        <xdr:cNvPr id="74" name="テキスト ボックス 73"/>
        <xdr:cNvSpPr txBox="1"/>
      </xdr:nvSpPr>
      <xdr:spPr>
        <a:xfrm>
          <a:off x="4622800" y="316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114779</xdr:rowOff>
    </xdr:from>
    <xdr:to>
      <xdr:col>22</xdr:col>
      <xdr:colOff>165100</xdr:colOff>
      <xdr:row>18</xdr:row>
      <xdr:rowOff>44929</xdr:rowOff>
    </xdr:to>
    <xdr:sp macro="" textlink="">
      <xdr:nvSpPr>
        <xdr:cNvPr id="75" name="楕円 74"/>
        <xdr:cNvSpPr/>
      </xdr:nvSpPr>
      <xdr:spPr bwMode="auto">
        <a:xfrm>
          <a:off x="4254500" y="307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29706</xdr:rowOff>
    </xdr:from>
    <xdr:ext cx="762000" cy="259045"/>
    <xdr:sp macro="" textlink="">
      <xdr:nvSpPr>
        <xdr:cNvPr id="76" name="テキスト ボックス 75"/>
        <xdr:cNvSpPr txBox="1"/>
      </xdr:nvSpPr>
      <xdr:spPr>
        <a:xfrm>
          <a:off x="3924300" y="316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128919</xdr:rowOff>
    </xdr:from>
    <xdr:to>
      <xdr:col>19</xdr:col>
      <xdr:colOff>38100</xdr:colOff>
      <xdr:row>18</xdr:row>
      <xdr:rowOff>59069</xdr:rowOff>
    </xdr:to>
    <xdr:sp macro="" textlink="">
      <xdr:nvSpPr>
        <xdr:cNvPr id="77" name="楕円 76"/>
        <xdr:cNvSpPr/>
      </xdr:nvSpPr>
      <xdr:spPr bwMode="auto">
        <a:xfrm>
          <a:off x="3556000" y="309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43846</xdr:rowOff>
    </xdr:from>
    <xdr:ext cx="762000" cy="259045"/>
    <xdr:sp macro="" textlink="">
      <xdr:nvSpPr>
        <xdr:cNvPr id="78" name="テキスト ボックス 77"/>
        <xdr:cNvSpPr txBox="1"/>
      </xdr:nvSpPr>
      <xdr:spPr>
        <a:xfrm>
          <a:off x="3225800" y="317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120298</xdr:rowOff>
    </xdr:from>
    <xdr:to>
      <xdr:col>15</xdr:col>
      <xdr:colOff>101600</xdr:colOff>
      <xdr:row>18</xdr:row>
      <xdr:rowOff>50448</xdr:rowOff>
    </xdr:to>
    <xdr:sp macro="" textlink="">
      <xdr:nvSpPr>
        <xdr:cNvPr id="79" name="楕円 78"/>
        <xdr:cNvSpPr/>
      </xdr:nvSpPr>
      <xdr:spPr bwMode="auto">
        <a:xfrm>
          <a:off x="2857500" y="3082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35225</xdr:rowOff>
    </xdr:from>
    <xdr:ext cx="762000" cy="259045"/>
    <xdr:sp macro="" textlink="">
      <xdr:nvSpPr>
        <xdr:cNvPr id="80" name="テキスト ボックス 79"/>
        <xdr:cNvSpPr txBox="1"/>
      </xdr:nvSpPr>
      <xdr:spPr>
        <a:xfrm>
          <a:off x="2527300" y="316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30950</xdr:rowOff>
    </xdr:from>
    <xdr:to>
      <xdr:col>29</xdr:col>
      <xdr:colOff>127000</xdr:colOff>
      <xdr:row>36</xdr:row>
      <xdr:rowOff>43980</xdr:rowOff>
    </xdr:to>
    <xdr:cxnSp macro="">
      <xdr:nvCxnSpPr>
        <xdr:cNvPr id="113" name="直線コネクタ 112"/>
        <xdr:cNvCxnSpPr/>
      </xdr:nvCxnSpPr>
      <xdr:spPr bwMode="auto">
        <a:xfrm flipV="1">
          <a:off x="5003800" y="6984200"/>
          <a:ext cx="6477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43980</xdr:rowOff>
    </xdr:from>
    <xdr:to>
      <xdr:col>26</xdr:col>
      <xdr:colOff>50800</xdr:colOff>
      <xdr:row>36</xdr:row>
      <xdr:rowOff>51600</xdr:rowOff>
    </xdr:to>
    <xdr:cxnSp macro="">
      <xdr:nvCxnSpPr>
        <xdr:cNvPr id="116" name="直線コネクタ 115"/>
        <xdr:cNvCxnSpPr/>
      </xdr:nvCxnSpPr>
      <xdr:spPr bwMode="auto">
        <a:xfrm flipV="1">
          <a:off x="4305300" y="6997230"/>
          <a:ext cx="698500" cy="7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51600</xdr:rowOff>
    </xdr:from>
    <xdr:to>
      <xdr:col>22</xdr:col>
      <xdr:colOff>114300</xdr:colOff>
      <xdr:row>36</xdr:row>
      <xdr:rowOff>85852</xdr:rowOff>
    </xdr:to>
    <xdr:cxnSp macro="">
      <xdr:nvCxnSpPr>
        <xdr:cNvPr id="119" name="直線コネクタ 118"/>
        <xdr:cNvCxnSpPr/>
      </xdr:nvCxnSpPr>
      <xdr:spPr bwMode="auto">
        <a:xfrm flipV="1">
          <a:off x="3606800" y="7004850"/>
          <a:ext cx="698500" cy="3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85852</xdr:rowOff>
    </xdr:from>
    <xdr:to>
      <xdr:col>18</xdr:col>
      <xdr:colOff>177800</xdr:colOff>
      <xdr:row>36</xdr:row>
      <xdr:rowOff>102464</xdr:rowOff>
    </xdr:to>
    <xdr:cxnSp macro="">
      <xdr:nvCxnSpPr>
        <xdr:cNvPr id="122" name="直線コネクタ 121"/>
        <xdr:cNvCxnSpPr/>
      </xdr:nvCxnSpPr>
      <xdr:spPr bwMode="auto">
        <a:xfrm flipV="1">
          <a:off x="2908300" y="7039102"/>
          <a:ext cx="698500" cy="16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295084</xdr:rowOff>
    </xdr:from>
    <xdr:to>
      <xdr:col>15</xdr:col>
      <xdr:colOff>101600</xdr:colOff>
      <xdr:row>36</xdr:row>
      <xdr:rowOff>53784</xdr:rowOff>
    </xdr:to>
    <xdr:sp macro="" textlink="">
      <xdr:nvSpPr>
        <xdr:cNvPr id="125" name="フローチャート: 判断 124"/>
        <xdr:cNvSpPr/>
      </xdr:nvSpPr>
      <xdr:spPr bwMode="auto">
        <a:xfrm>
          <a:off x="2857500" y="6905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63961</xdr:rowOff>
    </xdr:from>
    <xdr:ext cx="762000" cy="259045"/>
    <xdr:sp macro="" textlink="">
      <xdr:nvSpPr>
        <xdr:cNvPr id="126" name="テキスト ボックス 125"/>
        <xdr:cNvSpPr txBox="1"/>
      </xdr:nvSpPr>
      <xdr:spPr>
        <a:xfrm>
          <a:off x="2527300" y="66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323050</xdr:rowOff>
    </xdr:from>
    <xdr:to>
      <xdr:col>29</xdr:col>
      <xdr:colOff>177800</xdr:colOff>
      <xdr:row>36</xdr:row>
      <xdr:rowOff>81750</xdr:rowOff>
    </xdr:to>
    <xdr:sp macro="" textlink="">
      <xdr:nvSpPr>
        <xdr:cNvPr id="132" name="楕円 131"/>
        <xdr:cNvSpPr/>
      </xdr:nvSpPr>
      <xdr:spPr bwMode="auto">
        <a:xfrm>
          <a:off x="5600700" y="693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295127</xdr:rowOff>
    </xdr:from>
    <xdr:ext cx="762000" cy="259045"/>
    <xdr:sp macro="" textlink="">
      <xdr:nvSpPr>
        <xdr:cNvPr id="133" name="人口1人当たり決算額の推移該当値テキスト445"/>
        <xdr:cNvSpPr txBox="1"/>
      </xdr:nvSpPr>
      <xdr:spPr>
        <a:xfrm>
          <a:off x="5740400" y="6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336080</xdr:rowOff>
    </xdr:from>
    <xdr:to>
      <xdr:col>26</xdr:col>
      <xdr:colOff>101600</xdr:colOff>
      <xdr:row>36</xdr:row>
      <xdr:rowOff>94780</xdr:rowOff>
    </xdr:to>
    <xdr:sp macro="" textlink="">
      <xdr:nvSpPr>
        <xdr:cNvPr id="134" name="楕円 133"/>
        <xdr:cNvSpPr/>
      </xdr:nvSpPr>
      <xdr:spPr bwMode="auto">
        <a:xfrm>
          <a:off x="4953000" y="694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79557</xdr:rowOff>
    </xdr:from>
    <xdr:ext cx="736600" cy="259045"/>
    <xdr:sp macro="" textlink="">
      <xdr:nvSpPr>
        <xdr:cNvPr id="135" name="テキスト ボックス 134"/>
        <xdr:cNvSpPr txBox="1"/>
      </xdr:nvSpPr>
      <xdr:spPr>
        <a:xfrm>
          <a:off x="4622800" y="70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800</xdr:rowOff>
    </xdr:from>
    <xdr:to>
      <xdr:col>22</xdr:col>
      <xdr:colOff>165100</xdr:colOff>
      <xdr:row>36</xdr:row>
      <xdr:rowOff>102400</xdr:rowOff>
    </xdr:to>
    <xdr:sp macro="" textlink="">
      <xdr:nvSpPr>
        <xdr:cNvPr id="136" name="楕円 135"/>
        <xdr:cNvSpPr/>
      </xdr:nvSpPr>
      <xdr:spPr bwMode="auto">
        <a:xfrm>
          <a:off x="4254500" y="695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87177</xdr:rowOff>
    </xdr:from>
    <xdr:ext cx="762000" cy="259045"/>
    <xdr:sp macro="" textlink="">
      <xdr:nvSpPr>
        <xdr:cNvPr id="137" name="テキスト ボックス 136"/>
        <xdr:cNvSpPr txBox="1"/>
      </xdr:nvSpPr>
      <xdr:spPr>
        <a:xfrm>
          <a:off x="3924300" y="70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35052</xdr:rowOff>
    </xdr:from>
    <xdr:to>
      <xdr:col>19</xdr:col>
      <xdr:colOff>38100</xdr:colOff>
      <xdr:row>36</xdr:row>
      <xdr:rowOff>136652</xdr:rowOff>
    </xdr:to>
    <xdr:sp macro="" textlink="">
      <xdr:nvSpPr>
        <xdr:cNvPr id="138" name="楕円 137"/>
        <xdr:cNvSpPr/>
      </xdr:nvSpPr>
      <xdr:spPr bwMode="auto">
        <a:xfrm>
          <a:off x="3556000" y="698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121429</xdr:rowOff>
    </xdr:from>
    <xdr:ext cx="762000" cy="259045"/>
    <xdr:sp macro="" textlink="">
      <xdr:nvSpPr>
        <xdr:cNvPr id="139" name="テキスト ボックス 138"/>
        <xdr:cNvSpPr txBox="1"/>
      </xdr:nvSpPr>
      <xdr:spPr>
        <a:xfrm>
          <a:off x="3225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51664</xdr:rowOff>
    </xdr:from>
    <xdr:to>
      <xdr:col>15</xdr:col>
      <xdr:colOff>101600</xdr:colOff>
      <xdr:row>36</xdr:row>
      <xdr:rowOff>153264</xdr:rowOff>
    </xdr:to>
    <xdr:sp macro="" textlink="">
      <xdr:nvSpPr>
        <xdr:cNvPr id="140" name="楕円 139"/>
        <xdr:cNvSpPr/>
      </xdr:nvSpPr>
      <xdr:spPr bwMode="auto">
        <a:xfrm>
          <a:off x="2857500" y="700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138041</xdr:rowOff>
    </xdr:from>
    <xdr:ext cx="762000" cy="259045"/>
    <xdr:sp macro="" textlink="">
      <xdr:nvSpPr>
        <xdr:cNvPr id="141" name="テキスト ボックス 140"/>
        <xdr:cNvSpPr txBox="1"/>
      </xdr:nvSpPr>
      <xdr:spPr>
        <a:xfrm>
          <a:off x="2527300" y="70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134,086
132,209
103.31
51,420,145
50,493,734
838,991
26,593,417
34,075,079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163017</xdr:rowOff>
    </xdr:from>
    <xdr:to>
      <xdr:col>24</xdr:col>
      <xdr:colOff>63500</xdr:colOff>
      <xdr:row>36</xdr:row>
      <xdr:rowOff>26837</xdr:rowOff>
    </xdr:to>
    <xdr:cxnSp macro="">
      <xdr:nvCxnSpPr>
        <xdr:cNvPr id="63" name="直線コネクタ 62"/>
        <xdr:cNvCxnSpPr/>
      </xdr:nvCxnSpPr>
      <xdr:spPr>
        <a:xfrm flipV="1">
          <a:off x="3797300" y="6163767"/>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130556</xdr:rowOff>
    </xdr:from>
    <xdr:to>
      <xdr:col>19</xdr:col>
      <xdr:colOff>177800</xdr:colOff>
      <xdr:row>36</xdr:row>
      <xdr:rowOff>26837</xdr:rowOff>
    </xdr:to>
    <xdr:cxnSp macro="">
      <xdr:nvCxnSpPr>
        <xdr:cNvPr id="66" name="直線コネクタ 65"/>
        <xdr:cNvCxnSpPr/>
      </xdr:nvCxnSpPr>
      <xdr:spPr>
        <a:xfrm>
          <a:off x="2908300" y="6131306"/>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130556</xdr:rowOff>
    </xdr:from>
    <xdr:to>
      <xdr:col>15</xdr:col>
      <xdr:colOff>50800</xdr:colOff>
      <xdr:row>35</xdr:row>
      <xdr:rowOff>131046</xdr:rowOff>
    </xdr:to>
    <xdr:cxnSp macro="">
      <xdr:nvCxnSpPr>
        <xdr:cNvPr id="69" name="直線コネクタ 68"/>
        <xdr:cNvCxnSpPr/>
      </xdr:nvCxnSpPr>
      <xdr:spPr>
        <a:xfrm flipV="1">
          <a:off x="2019300" y="613130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131046</xdr:rowOff>
    </xdr:from>
    <xdr:to>
      <xdr:col>10</xdr:col>
      <xdr:colOff>114300</xdr:colOff>
      <xdr:row>35</xdr:row>
      <xdr:rowOff>155931</xdr:rowOff>
    </xdr:to>
    <xdr:cxnSp macro="">
      <xdr:nvCxnSpPr>
        <xdr:cNvPr id="72" name="直線コネクタ 71"/>
        <xdr:cNvCxnSpPr/>
      </xdr:nvCxnSpPr>
      <xdr:spPr>
        <a:xfrm flipV="1">
          <a:off x="1130300" y="6131796"/>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90141</xdr:rowOff>
    </xdr:from>
    <xdr:to>
      <xdr:col>6</xdr:col>
      <xdr:colOff>38100</xdr:colOff>
      <xdr:row>35</xdr:row>
      <xdr:rowOff>20291</xdr:rowOff>
    </xdr:to>
    <xdr:sp macro="" textlink="">
      <xdr:nvSpPr>
        <xdr:cNvPr id="75" name="フローチャート: 判断 74"/>
        <xdr:cNvSpPr/>
      </xdr:nvSpPr>
      <xdr:spPr>
        <a:xfrm>
          <a:off x="1079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36818</xdr:rowOff>
    </xdr:from>
    <xdr:ext cx="534377" cy="259045"/>
    <xdr:sp macro="" textlink="">
      <xdr:nvSpPr>
        <xdr:cNvPr id="76" name="テキスト ボックス 75"/>
        <xdr:cNvSpPr txBox="1"/>
      </xdr:nvSpPr>
      <xdr:spPr>
        <a:xfrm>
          <a:off x="863111" y="5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112217</xdr:rowOff>
    </xdr:from>
    <xdr:to>
      <xdr:col>24</xdr:col>
      <xdr:colOff>114300</xdr:colOff>
      <xdr:row>36</xdr:row>
      <xdr:rowOff>42367</xdr:rowOff>
    </xdr:to>
    <xdr:sp macro="" textlink="">
      <xdr:nvSpPr>
        <xdr:cNvPr id="82" name="楕円 81"/>
        <xdr:cNvSpPr/>
      </xdr:nvSpPr>
      <xdr:spPr>
        <a:xfrm>
          <a:off x="45847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90644</xdr:rowOff>
    </xdr:from>
    <xdr:ext cx="534377" cy="259045"/>
    <xdr:sp macro="" textlink="">
      <xdr:nvSpPr>
        <xdr:cNvPr id="83" name="人件費該当値テキスト"/>
        <xdr:cNvSpPr txBox="1"/>
      </xdr:nvSpPr>
      <xdr:spPr>
        <a:xfrm>
          <a:off x="4686300" y="609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147487</xdr:rowOff>
    </xdr:from>
    <xdr:to>
      <xdr:col>20</xdr:col>
      <xdr:colOff>38100</xdr:colOff>
      <xdr:row>36</xdr:row>
      <xdr:rowOff>77637</xdr:rowOff>
    </xdr:to>
    <xdr:sp macro="" textlink="">
      <xdr:nvSpPr>
        <xdr:cNvPr id="84" name="楕円 83"/>
        <xdr:cNvSpPr/>
      </xdr:nvSpPr>
      <xdr:spPr>
        <a:xfrm>
          <a:off x="3746500" y="61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68764</xdr:rowOff>
    </xdr:from>
    <xdr:ext cx="534377" cy="259045"/>
    <xdr:sp macro="" textlink="">
      <xdr:nvSpPr>
        <xdr:cNvPr id="85" name="テキスト ボックス 84"/>
        <xdr:cNvSpPr txBox="1"/>
      </xdr:nvSpPr>
      <xdr:spPr>
        <a:xfrm>
          <a:off x="3530111" y="624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79756</xdr:rowOff>
    </xdr:from>
    <xdr:to>
      <xdr:col>15</xdr:col>
      <xdr:colOff>101600</xdr:colOff>
      <xdr:row>36</xdr:row>
      <xdr:rowOff>9906</xdr:rowOff>
    </xdr:to>
    <xdr:sp macro="" textlink="">
      <xdr:nvSpPr>
        <xdr:cNvPr id="86" name="楕円 85"/>
        <xdr:cNvSpPr/>
      </xdr:nvSpPr>
      <xdr:spPr>
        <a:xfrm>
          <a:off x="2857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1033</xdr:rowOff>
    </xdr:from>
    <xdr:ext cx="534377" cy="259045"/>
    <xdr:sp macro="" textlink="">
      <xdr:nvSpPr>
        <xdr:cNvPr id="87" name="テキスト ボックス 86"/>
        <xdr:cNvSpPr txBox="1"/>
      </xdr:nvSpPr>
      <xdr:spPr>
        <a:xfrm>
          <a:off x="2641111" y="61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80246</xdr:rowOff>
    </xdr:from>
    <xdr:to>
      <xdr:col>10</xdr:col>
      <xdr:colOff>165100</xdr:colOff>
      <xdr:row>36</xdr:row>
      <xdr:rowOff>10396</xdr:rowOff>
    </xdr:to>
    <xdr:sp macro="" textlink="">
      <xdr:nvSpPr>
        <xdr:cNvPr id="88" name="楕円 87"/>
        <xdr:cNvSpPr/>
      </xdr:nvSpPr>
      <xdr:spPr>
        <a:xfrm>
          <a:off x="1968500" y="60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1523</xdr:rowOff>
    </xdr:from>
    <xdr:ext cx="534377" cy="259045"/>
    <xdr:sp macro="" textlink="">
      <xdr:nvSpPr>
        <xdr:cNvPr id="89" name="テキスト ボックス 88"/>
        <xdr:cNvSpPr txBox="1"/>
      </xdr:nvSpPr>
      <xdr:spPr>
        <a:xfrm>
          <a:off x="1752111" y="617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105131</xdr:rowOff>
    </xdr:from>
    <xdr:to>
      <xdr:col>6</xdr:col>
      <xdr:colOff>38100</xdr:colOff>
      <xdr:row>36</xdr:row>
      <xdr:rowOff>35281</xdr:rowOff>
    </xdr:to>
    <xdr:sp macro="" textlink="">
      <xdr:nvSpPr>
        <xdr:cNvPr id="90" name="楕円 89"/>
        <xdr:cNvSpPr/>
      </xdr:nvSpPr>
      <xdr:spPr>
        <a:xfrm>
          <a:off x="1079500" y="61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26408</xdr:rowOff>
    </xdr:from>
    <xdr:ext cx="534377" cy="259045"/>
    <xdr:sp macro="" textlink="">
      <xdr:nvSpPr>
        <xdr:cNvPr id="91" name="テキスト ボックス 90"/>
        <xdr:cNvSpPr txBox="1"/>
      </xdr:nvSpPr>
      <xdr:spPr>
        <a:xfrm>
          <a:off x="863111" y="61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80911</xdr:rowOff>
    </xdr:from>
    <xdr:to>
      <xdr:col>24</xdr:col>
      <xdr:colOff>63500</xdr:colOff>
      <xdr:row>57</xdr:row>
      <xdr:rowOff>83909</xdr:rowOff>
    </xdr:to>
    <xdr:cxnSp macro="">
      <xdr:nvCxnSpPr>
        <xdr:cNvPr id="121" name="直線コネクタ 120"/>
        <xdr:cNvCxnSpPr/>
      </xdr:nvCxnSpPr>
      <xdr:spPr>
        <a:xfrm>
          <a:off x="3797300" y="9853561"/>
          <a:ext cx="8382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65545</xdr:rowOff>
    </xdr:from>
    <xdr:to>
      <xdr:col>19</xdr:col>
      <xdr:colOff>177800</xdr:colOff>
      <xdr:row>57</xdr:row>
      <xdr:rowOff>80911</xdr:rowOff>
    </xdr:to>
    <xdr:cxnSp macro="">
      <xdr:nvCxnSpPr>
        <xdr:cNvPr id="124" name="直線コネクタ 123"/>
        <xdr:cNvCxnSpPr/>
      </xdr:nvCxnSpPr>
      <xdr:spPr>
        <a:xfrm>
          <a:off x="2908300" y="9838195"/>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65545</xdr:rowOff>
    </xdr:from>
    <xdr:to>
      <xdr:col>15</xdr:col>
      <xdr:colOff>50800</xdr:colOff>
      <xdr:row>57</xdr:row>
      <xdr:rowOff>79057</xdr:rowOff>
    </xdr:to>
    <xdr:cxnSp macro="">
      <xdr:nvCxnSpPr>
        <xdr:cNvPr id="127" name="直線コネクタ 126"/>
        <xdr:cNvCxnSpPr/>
      </xdr:nvCxnSpPr>
      <xdr:spPr>
        <a:xfrm flipV="1">
          <a:off x="2019300" y="9838195"/>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79057</xdr:rowOff>
    </xdr:from>
    <xdr:to>
      <xdr:col>10</xdr:col>
      <xdr:colOff>114300</xdr:colOff>
      <xdr:row>57</xdr:row>
      <xdr:rowOff>103442</xdr:rowOff>
    </xdr:to>
    <xdr:cxnSp macro="">
      <xdr:nvCxnSpPr>
        <xdr:cNvPr id="130" name="直線コネクタ 129"/>
        <xdr:cNvCxnSpPr/>
      </xdr:nvCxnSpPr>
      <xdr:spPr>
        <a:xfrm flipV="1">
          <a:off x="1130300" y="9851707"/>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xdr:rowOff>
    </xdr:from>
    <xdr:ext cx="534377" cy="259045"/>
    <xdr:sp macro="" textlink="">
      <xdr:nvSpPr>
        <xdr:cNvPr id="132" name="テキスト ボックス 131"/>
        <xdr:cNvSpPr txBox="1"/>
      </xdr:nvSpPr>
      <xdr:spPr>
        <a:xfrm>
          <a:off x="1752111" y="9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72796</xdr:rowOff>
    </xdr:from>
    <xdr:to>
      <xdr:col>6</xdr:col>
      <xdr:colOff>38100</xdr:colOff>
      <xdr:row>58</xdr:row>
      <xdr:rowOff>2946</xdr:rowOff>
    </xdr:to>
    <xdr:sp macro="" textlink="">
      <xdr:nvSpPr>
        <xdr:cNvPr id="133" name="フローチャート: 判断 132"/>
        <xdr:cNvSpPr/>
      </xdr:nvSpPr>
      <xdr:spPr>
        <a:xfrm>
          <a:off x="1079500" y="984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165523</xdr:rowOff>
    </xdr:from>
    <xdr:ext cx="534377" cy="259045"/>
    <xdr:sp macro="" textlink="">
      <xdr:nvSpPr>
        <xdr:cNvPr id="134" name="テキスト ボックス 133"/>
        <xdr:cNvSpPr txBox="1"/>
      </xdr:nvSpPr>
      <xdr:spPr>
        <a:xfrm>
          <a:off x="863111" y="99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33109</xdr:rowOff>
    </xdr:from>
    <xdr:to>
      <xdr:col>24</xdr:col>
      <xdr:colOff>114300</xdr:colOff>
      <xdr:row>57</xdr:row>
      <xdr:rowOff>134709</xdr:rowOff>
    </xdr:to>
    <xdr:sp macro="" textlink="">
      <xdr:nvSpPr>
        <xdr:cNvPr id="140" name="楕円 139"/>
        <xdr:cNvSpPr/>
      </xdr:nvSpPr>
      <xdr:spPr>
        <a:xfrm>
          <a:off x="4584700" y="98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55986</xdr:rowOff>
    </xdr:from>
    <xdr:ext cx="534377" cy="259045"/>
    <xdr:sp macro="" textlink="">
      <xdr:nvSpPr>
        <xdr:cNvPr id="141" name="物件費該当値テキスト"/>
        <xdr:cNvSpPr txBox="1"/>
      </xdr:nvSpPr>
      <xdr:spPr>
        <a:xfrm>
          <a:off x="4686300" y="965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30111</xdr:rowOff>
    </xdr:from>
    <xdr:to>
      <xdr:col>20</xdr:col>
      <xdr:colOff>38100</xdr:colOff>
      <xdr:row>57</xdr:row>
      <xdr:rowOff>131711</xdr:rowOff>
    </xdr:to>
    <xdr:sp macro="" textlink="">
      <xdr:nvSpPr>
        <xdr:cNvPr id="142" name="楕円 141"/>
        <xdr:cNvSpPr/>
      </xdr:nvSpPr>
      <xdr:spPr>
        <a:xfrm>
          <a:off x="3746500" y="98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148238</xdr:rowOff>
    </xdr:from>
    <xdr:ext cx="534377" cy="259045"/>
    <xdr:sp macro="" textlink="">
      <xdr:nvSpPr>
        <xdr:cNvPr id="143" name="テキスト ボックス 142"/>
        <xdr:cNvSpPr txBox="1"/>
      </xdr:nvSpPr>
      <xdr:spPr>
        <a:xfrm>
          <a:off x="3530111" y="95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14745</xdr:rowOff>
    </xdr:from>
    <xdr:to>
      <xdr:col>15</xdr:col>
      <xdr:colOff>101600</xdr:colOff>
      <xdr:row>57</xdr:row>
      <xdr:rowOff>116345</xdr:rowOff>
    </xdr:to>
    <xdr:sp macro="" textlink="">
      <xdr:nvSpPr>
        <xdr:cNvPr id="144" name="楕円 143"/>
        <xdr:cNvSpPr/>
      </xdr:nvSpPr>
      <xdr:spPr>
        <a:xfrm>
          <a:off x="2857500" y="97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132872</xdr:rowOff>
    </xdr:from>
    <xdr:ext cx="534377" cy="259045"/>
    <xdr:sp macro="" textlink="">
      <xdr:nvSpPr>
        <xdr:cNvPr id="145" name="テキスト ボックス 144"/>
        <xdr:cNvSpPr txBox="1"/>
      </xdr:nvSpPr>
      <xdr:spPr>
        <a:xfrm>
          <a:off x="2641111" y="95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28257</xdr:rowOff>
    </xdr:from>
    <xdr:to>
      <xdr:col>10</xdr:col>
      <xdr:colOff>165100</xdr:colOff>
      <xdr:row>57</xdr:row>
      <xdr:rowOff>129857</xdr:rowOff>
    </xdr:to>
    <xdr:sp macro="" textlink="">
      <xdr:nvSpPr>
        <xdr:cNvPr id="146" name="楕円 145"/>
        <xdr:cNvSpPr/>
      </xdr:nvSpPr>
      <xdr:spPr>
        <a:xfrm>
          <a:off x="1968500" y="98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146384</xdr:rowOff>
    </xdr:from>
    <xdr:ext cx="534377" cy="259045"/>
    <xdr:sp macro="" textlink="">
      <xdr:nvSpPr>
        <xdr:cNvPr id="147" name="テキスト ボックス 146"/>
        <xdr:cNvSpPr txBox="1"/>
      </xdr:nvSpPr>
      <xdr:spPr>
        <a:xfrm>
          <a:off x="1752111" y="957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52642</xdr:rowOff>
    </xdr:from>
    <xdr:to>
      <xdr:col>6</xdr:col>
      <xdr:colOff>38100</xdr:colOff>
      <xdr:row>57</xdr:row>
      <xdr:rowOff>154242</xdr:rowOff>
    </xdr:to>
    <xdr:sp macro="" textlink="">
      <xdr:nvSpPr>
        <xdr:cNvPr id="148" name="楕円 147"/>
        <xdr:cNvSpPr/>
      </xdr:nvSpPr>
      <xdr:spPr>
        <a:xfrm>
          <a:off x="1079500" y="98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170769</xdr:rowOff>
    </xdr:from>
    <xdr:ext cx="534377" cy="259045"/>
    <xdr:sp macro="" textlink="">
      <xdr:nvSpPr>
        <xdr:cNvPr id="149" name="テキスト ボックス 148"/>
        <xdr:cNvSpPr txBox="1"/>
      </xdr:nvSpPr>
      <xdr:spPr>
        <a:xfrm>
          <a:off x="863111" y="96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102301</xdr:rowOff>
    </xdr:from>
    <xdr:to>
      <xdr:col>24</xdr:col>
      <xdr:colOff>63500</xdr:colOff>
      <xdr:row>77</xdr:row>
      <xdr:rowOff>159542</xdr:rowOff>
    </xdr:to>
    <xdr:cxnSp macro="">
      <xdr:nvCxnSpPr>
        <xdr:cNvPr id="176" name="直線コネクタ 175"/>
        <xdr:cNvCxnSpPr/>
      </xdr:nvCxnSpPr>
      <xdr:spPr>
        <a:xfrm>
          <a:off x="3797300" y="13303951"/>
          <a:ext cx="838200" cy="5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102301</xdr:rowOff>
    </xdr:from>
    <xdr:to>
      <xdr:col>19</xdr:col>
      <xdr:colOff>177800</xdr:colOff>
      <xdr:row>77</xdr:row>
      <xdr:rowOff>149850</xdr:rowOff>
    </xdr:to>
    <xdr:cxnSp macro="">
      <xdr:nvCxnSpPr>
        <xdr:cNvPr id="179" name="直線コネクタ 178"/>
        <xdr:cNvCxnSpPr/>
      </xdr:nvCxnSpPr>
      <xdr:spPr>
        <a:xfrm flipV="1">
          <a:off x="2908300" y="1330395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128270</xdr:rowOff>
    </xdr:from>
    <xdr:to>
      <xdr:col>15</xdr:col>
      <xdr:colOff>50800</xdr:colOff>
      <xdr:row>77</xdr:row>
      <xdr:rowOff>149850</xdr:rowOff>
    </xdr:to>
    <xdr:cxnSp macro="">
      <xdr:nvCxnSpPr>
        <xdr:cNvPr id="182" name="直線コネクタ 181"/>
        <xdr:cNvCxnSpPr/>
      </xdr:nvCxnSpPr>
      <xdr:spPr>
        <a:xfrm>
          <a:off x="2019300" y="13329920"/>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122234</xdr:rowOff>
    </xdr:from>
    <xdr:to>
      <xdr:col>10</xdr:col>
      <xdr:colOff>114300</xdr:colOff>
      <xdr:row>77</xdr:row>
      <xdr:rowOff>128270</xdr:rowOff>
    </xdr:to>
    <xdr:cxnSp macro="">
      <xdr:nvCxnSpPr>
        <xdr:cNvPr id="185" name="直線コネクタ 184"/>
        <xdr:cNvCxnSpPr/>
      </xdr:nvCxnSpPr>
      <xdr:spPr>
        <a:xfrm>
          <a:off x="1130300" y="13323884"/>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117247</xdr:rowOff>
    </xdr:from>
    <xdr:to>
      <xdr:col>6</xdr:col>
      <xdr:colOff>38100</xdr:colOff>
      <xdr:row>77</xdr:row>
      <xdr:rowOff>47397</xdr:rowOff>
    </xdr:to>
    <xdr:sp macro="" textlink="">
      <xdr:nvSpPr>
        <xdr:cNvPr id="188" name="フローチャート: 判断 187"/>
        <xdr:cNvSpPr/>
      </xdr:nvSpPr>
      <xdr:spPr>
        <a:xfrm>
          <a:off x="1079500" y="1314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63923</xdr:rowOff>
    </xdr:from>
    <xdr:ext cx="469744" cy="259045"/>
    <xdr:sp macro="" textlink="">
      <xdr:nvSpPr>
        <xdr:cNvPr id="189" name="テキスト ボックス 188"/>
        <xdr:cNvSpPr txBox="1"/>
      </xdr:nvSpPr>
      <xdr:spPr>
        <a:xfrm>
          <a:off x="895428" y="129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108742</xdr:rowOff>
    </xdr:from>
    <xdr:to>
      <xdr:col>24</xdr:col>
      <xdr:colOff>114300</xdr:colOff>
      <xdr:row>78</xdr:row>
      <xdr:rowOff>38892</xdr:rowOff>
    </xdr:to>
    <xdr:sp macro="" textlink="">
      <xdr:nvSpPr>
        <xdr:cNvPr id="195" name="楕円 194"/>
        <xdr:cNvSpPr/>
      </xdr:nvSpPr>
      <xdr:spPr>
        <a:xfrm>
          <a:off x="4584700" y="133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23669</xdr:rowOff>
    </xdr:from>
    <xdr:ext cx="469744" cy="259045"/>
    <xdr:sp macro="" textlink="">
      <xdr:nvSpPr>
        <xdr:cNvPr id="196" name="維持補修費該当値テキスト"/>
        <xdr:cNvSpPr txBox="1"/>
      </xdr:nvSpPr>
      <xdr:spPr>
        <a:xfrm>
          <a:off x="4686300" y="132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51501</xdr:rowOff>
    </xdr:from>
    <xdr:to>
      <xdr:col>20</xdr:col>
      <xdr:colOff>38100</xdr:colOff>
      <xdr:row>77</xdr:row>
      <xdr:rowOff>153101</xdr:rowOff>
    </xdr:to>
    <xdr:sp macro="" textlink="">
      <xdr:nvSpPr>
        <xdr:cNvPr id="197" name="楕円 196"/>
        <xdr:cNvSpPr/>
      </xdr:nvSpPr>
      <xdr:spPr>
        <a:xfrm>
          <a:off x="3746500" y="132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144228</xdr:rowOff>
    </xdr:from>
    <xdr:ext cx="469744" cy="259045"/>
    <xdr:sp macro="" textlink="">
      <xdr:nvSpPr>
        <xdr:cNvPr id="198" name="テキスト ボックス 197"/>
        <xdr:cNvSpPr txBox="1"/>
      </xdr:nvSpPr>
      <xdr:spPr>
        <a:xfrm>
          <a:off x="3562428" y="1334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99050</xdr:rowOff>
    </xdr:from>
    <xdr:to>
      <xdr:col>15</xdr:col>
      <xdr:colOff>101600</xdr:colOff>
      <xdr:row>78</xdr:row>
      <xdr:rowOff>29200</xdr:rowOff>
    </xdr:to>
    <xdr:sp macro="" textlink="">
      <xdr:nvSpPr>
        <xdr:cNvPr id="199" name="楕円 198"/>
        <xdr:cNvSpPr/>
      </xdr:nvSpPr>
      <xdr:spPr>
        <a:xfrm>
          <a:off x="2857500" y="13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20327</xdr:rowOff>
    </xdr:from>
    <xdr:ext cx="469744" cy="259045"/>
    <xdr:sp macro="" textlink="">
      <xdr:nvSpPr>
        <xdr:cNvPr id="200" name="テキスト ボックス 199"/>
        <xdr:cNvSpPr txBox="1"/>
      </xdr:nvSpPr>
      <xdr:spPr>
        <a:xfrm>
          <a:off x="2673428" y="13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77470</xdr:rowOff>
    </xdr:from>
    <xdr:to>
      <xdr:col>10</xdr:col>
      <xdr:colOff>165100</xdr:colOff>
      <xdr:row>78</xdr:row>
      <xdr:rowOff>7620</xdr:rowOff>
    </xdr:to>
    <xdr:sp macro="" textlink="">
      <xdr:nvSpPr>
        <xdr:cNvPr id="201" name="楕円 200"/>
        <xdr:cNvSpPr/>
      </xdr:nvSpPr>
      <xdr:spPr>
        <a:xfrm>
          <a:off x="1968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170197</xdr:rowOff>
    </xdr:from>
    <xdr:ext cx="469744" cy="259045"/>
    <xdr:sp macro="" textlink="">
      <xdr:nvSpPr>
        <xdr:cNvPr id="202" name="テキスト ボックス 201"/>
        <xdr:cNvSpPr txBox="1"/>
      </xdr:nvSpPr>
      <xdr:spPr>
        <a:xfrm>
          <a:off x="1784428"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71434</xdr:rowOff>
    </xdr:from>
    <xdr:to>
      <xdr:col>6</xdr:col>
      <xdr:colOff>38100</xdr:colOff>
      <xdr:row>78</xdr:row>
      <xdr:rowOff>1584</xdr:rowOff>
    </xdr:to>
    <xdr:sp macro="" textlink="">
      <xdr:nvSpPr>
        <xdr:cNvPr id="203" name="楕円 202"/>
        <xdr:cNvSpPr/>
      </xdr:nvSpPr>
      <xdr:spPr>
        <a:xfrm>
          <a:off x="1079500" y="132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164161</xdr:rowOff>
    </xdr:from>
    <xdr:ext cx="469744" cy="259045"/>
    <xdr:sp macro="" textlink="">
      <xdr:nvSpPr>
        <xdr:cNvPr id="204" name="テキスト ボックス 203"/>
        <xdr:cNvSpPr txBox="1"/>
      </xdr:nvSpPr>
      <xdr:spPr>
        <a:xfrm>
          <a:off x="895428" y="1336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27152</xdr:rowOff>
    </xdr:from>
    <xdr:to>
      <xdr:col>24</xdr:col>
      <xdr:colOff>63500</xdr:colOff>
      <xdr:row>94</xdr:row>
      <xdr:rowOff>31598</xdr:rowOff>
    </xdr:to>
    <xdr:cxnSp macro="">
      <xdr:nvCxnSpPr>
        <xdr:cNvPr id="234" name="直線コネクタ 233"/>
        <xdr:cNvCxnSpPr/>
      </xdr:nvCxnSpPr>
      <xdr:spPr>
        <a:xfrm>
          <a:off x="3797300" y="16143452"/>
          <a:ext cx="838200" cy="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27152</xdr:rowOff>
    </xdr:from>
    <xdr:to>
      <xdr:col>19</xdr:col>
      <xdr:colOff>177800</xdr:colOff>
      <xdr:row>94</xdr:row>
      <xdr:rowOff>60489</xdr:rowOff>
    </xdr:to>
    <xdr:cxnSp macro="">
      <xdr:nvCxnSpPr>
        <xdr:cNvPr id="237" name="直線コネクタ 236"/>
        <xdr:cNvCxnSpPr/>
      </xdr:nvCxnSpPr>
      <xdr:spPr>
        <a:xfrm flipV="1">
          <a:off x="2908300" y="16143452"/>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60489</xdr:rowOff>
    </xdr:from>
    <xdr:to>
      <xdr:col>15</xdr:col>
      <xdr:colOff>50800</xdr:colOff>
      <xdr:row>94</xdr:row>
      <xdr:rowOff>108713</xdr:rowOff>
    </xdr:to>
    <xdr:cxnSp macro="">
      <xdr:nvCxnSpPr>
        <xdr:cNvPr id="240" name="直線コネクタ 239"/>
        <xdr:cNvCxnSpPr/>
      </xdr:nvCxnSpPr>
      <xdr:spPr>
        <a:xfrm flipV="1">
          <a:off x="2019300" y="16176789"/>
          <a:ext cx="889000" cy="4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108713</xdr:rowOff>
    </xdr:from>
    <xdr:to>
      <xdr:col>10</xdr:col>
      <xdr:colOff>114300</xdr:colOff>
      <xdr:row>94</xdr:row>
      <xdr:rowOff>168783</xdr:rowOff>
    </xdr:to>
    <xdr:cxnSp macro="">
      <xdr:nvCxnSpPr>
        <xdr:cNvPr id="243" name="直線コネクタ 242"/>
        <xdr:cNvCxnSpPr/>
      </xdr:nvCxnSpPr>
      <xdr:spPr>
        <a:xfrm flipV="1">
          <a:off x="1130300" y="16225013"/>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54715</xdr:rowOff>
    </xdr:from>
    <xdr:ext cx="534377" cy="259045"/>
    <xdr:sp macro="" textlink="">
      <xdr:nvSpPr>
        <xdr:cNvPr id="245" name="テキスト ボックス 244"/>
        <xdr:cNvSpPr txBox="1"/>
      </xdr:nvSpPr>
      <xdr:spPr>
        <a:xfrm>
          <a:off x="175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70244</xdr:rowOff>
    </xdr:from>
    <xdr:to>
      <xdr:col>6</xdr:col>
      <xdr:colOff>38100</xdr:colOff>
      <xdr:row>97</xdr:row>
      <xdr:rowOff>394</xdr:rowOff>
    </xdr:to>
    <xdr:sp macro="" textlink="">
      <xdr:nvSpPr>
        <xdr:cNvPr id="246" name="フローチャート: 判断 245"/>
        <xdr:cNvSpPr/>
      </xdr:nvSpPr>
      <xdr:spPr>
        <a:xfrm>
          <a:off x="1079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162971</xdr:rowOff>
    </xdr:from>
    <xdr:ext cx="534377" cy="259045"/>
    <xdr:sp macro="" textlink="">
      <xdr:nvSpPr>
        <xdr:cNvPr id="247" name="テキスト ボックス 246"/>
        <xdr:cNvSpPr txBox="1"/>
      </xdr:nvSpPr>
      <xdr:spPr>
        <a:xfrm>
          <a:off x="863111" y="16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152248</xdr:rowOff>
    </xdr:from>
    <xdr:to>
      <xdr:col>24</xdr:col>
      <xdr:colOff>114300</xdr:colOff>
      <xdr:row>94</xdr:row>
      <xdr:rowOff>82398</xdr:rowOff>
    </xdr:to>
    <xdr:sp macro="" textlink="">
      <xdr:nvSpPr>
        <xdr:cNvPr id="253" name="楕円 252"/>
        <xdr:cNvSpPr/>
      </xdr:nvSpPr>
      <xdr:spPr>
        <a:xfrm>
          <a:off x="4584700" y="160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3675</xdr:rowOff>
    </xdr:from>
    <xdr:ext cx="599010" cy="259045"/>
    <xdr:sp macro="" textlink="">
      <xdr:nvSpPr>
        <xdr:cNvPr id="254" name="扶助費該当値テキスト"/>
        <xdr:cNvSpPr txBox="1"/>
      </xdr:nvSpPr>
      <xdr:spPr>
        <a:xfrm>
          <a:off x="4686300" y="1594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147802</xdr:rowOff>
    </xdr:from>
    <xdr:to>
      <xdr:col>20</xdr:col>
      <xdr:colOff>38100</xdr:colOff>
      <xdr:row>94</xdr:row>
      <xdr:rowOff>77952</xdr:rowOff>
    </xdr:to>
    <xdr:sp macro="" textlink="">
      <xdr:nvSpPr>
        <xdr:cNvPr id="255" name="楕円 254"/>
        <xdr:cNvSpPr/>
      </xdr:nvSpPr>
      <xdr:spPr>
        <a:xfrm>
          <a:off x="3746500" y="160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94479</xdr:rowOff>
    </xdr:from>
    <xdr:ext cx="599010" cy="259045"/>
    <xdr:sp macro="" textlink="">
      <xdr:nvSpPr>
        <xdr:cNvPr id="256" name="テキスト ボックス 255"/>
        <xdr:cNvSpPr txBox="1"/>
      </xdr:nvSpPr>
      <xdr:spPr>
        <a:xfrm>
          <a:off x="3497795" y="1586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9689</xdr:rowOff>
    </xdr:from>
    <xdr:to>
      <xdr:col>15</xdr:col>
      <xdr:colOff>101600</xdr:colOff>
      <xdr:row>94</xdr:row>
      <xdr:rowOff>111289</xdr:rowOff>
    </xdr:to>
    <xdr:sp macro="" textlink="">
      <xdr:nvSpPr>
        <xdr:cNvPr id="257" name="楕円 256"/>
        <xdr:cNvSpPr/>
      </xdr:nvSpPr>
      <xdr:spPr>
        <a:xfrm>
          <a:off x="2857500" y="1612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127816</xdr:rowOff>
    </xdr:from>
    <xdr:ext cx="599010" cy="259045"/>
    <xdr:sp macro="" textlink="">
      <xdr:nvSpPr>
        <xdr:cNvPr id="258" name="テキスト ボックス 257"/>
        <xdr:cNvSpPr txBox="1"/>
      </xdr:nvSpPr>
      <xdr:spPr>
        <a:xfrm>
          <a:off x="2608795" y="1590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57913</xdr:rowOff>
    </xdr:from>
    <xdr:to>
      <xdr:col>10</xdr:col>
      <xdr:colOff>165100</xdr:colOff>
      <xdr:row>94</xdr:row>
      <xdr:rowOff>159513</xdr:rowOff>
    </xdr:to>
    <xdr:sp macro="" textlink="">
      <xdr:nvSpPr>
        <xdr:cNvPr id="259" name="楕円 258"/>
        <xdr:cNvSpPr/>
      </xdr:nvSpPr>
      <xdr:spPr>
        <a:xfrm>
          <a:off x="1968500" y="161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4590</xdr:rowOff>
    </xdr:from>
    <xdr:ext cx="599010" cy="259045"/>
    <xdr:sp macro="" textlink="">
      <xdr:nvSpPr>
        <xdr:cNvPr id="260" name="テキスト ボックス 259"/>
        <xdr:cNvSpPr txBox="1"/>
      </xdr:nvSpPr>
      <xdr:spPr>
        <a:xfrm>
          <a:off x="1719795" y="1594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117983</xdr:rowOff>
    </xdr:from>
    <xdr:to>
      <xdr:col>6</xdr:col>
      <xdr:colOff>38100</xdr:colOff>
      <xdr:row>95</xdr:row>
      <xdr:rowOff>48133</xdr:rowOff>
    </xdr:to>
    <xdr:sp macro="" textlink="">
      <xdr:nvSpPr>
        <xdr:cNvPr id="261" name="楕円 260"/>
        <xdr:cNvSpPr/>
      </xdr:nvSpPr>
      <xdr:spPr>
        <a:xfrm>
          <a:off x="1079500" y="162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64660</xdr:rowOff>
    </xdr:from>
    <xdr:ext cx="599010" cy="259045"/>
    <xdr:sp macro="" textlink="">
      <xdr:nvSpPr>
        <xdr:cNvPr id="262" name="テキスト ボックス 261"/>
        <xdr:cNvSpPr txBox="1"/>
      </xdr:nvSpPr>
      <xdr:spPr>
        <a:xfrm>
          <a:off x="830795" y="16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121508</xdr:rowOff>
    </xdr:from>
    <xdr:to>
      <xdr:col>55</xdr:col>
      <xdr:colOff>0</xdr:colOff>
      <xdr:row>37</xdr:row>
      <xdr:rowOff>124105</xdr:rowOff>
    </xdr:to>
    <xdr:cxnSp macro="">
      <xdr:nvCxnSpPr>
        <xdr:cNvPr id="289" name="直線コネクタ 288"/>
        <xdr:cNvCxnSpPr/>
      </xdr:nvCxnSpPr>
      <xdr:spPr>
        <a:xfrm>
          <a:off x="9639300" y="6465158"/>
          <a:ext cx="8382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121508</xdr:rowOff>
    </xdr:from>
    <xdr:to>
      <xdr:col>50</xdr:col>
      <xdr:colOff>114300</xdr:colOff>
      <xdr:row>37</xdr:row>
      <xdr:rowOff>128082</xdr:rowOff>
    </xdr:to>
    <xdr:cxnSp macro="">
      <xdr:nvCxnSpPr>
        <xdr:cNvPr id="292" name="直線コネクタ 291"/>
        <xdr:cNvCxnSpPr/>
      </xdr:nvCxnSpPr>
      <xdr:spPr>
        <a:xfrm flipV="1">
          <a:off x="8750300" y="6465158"/>
          <a:ext cx="8890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119839</xdr:rowOff>
    </xdr:from>
    <xdr:to>
      <xdr:col>45</xdr:col>
      <xdr:colOff>177800</xdr:colOff>
      <xdr:row>37</xdr:row>
      <xdr:rowOff>128082</xdr:rowOff>
    </xdr:to>
    <xdr:cxnSp macro="">
      <xdr:nvCxnSpPr>
        <xdr:cNvPr id="295" name="直線コネクタ 294"/>
        <xdr:cNvCxnSpPr/>
      </xdr:nvCxnSpPr>
      <xdr:spPr>
        <a:xfrm>
          <a:off x="7861300" y="6463489"/>
          <a:ext cx="8890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119839</xdr:rowOff>
    </xdr:from>
    <xdr:to>
      <xdr:col>41</xdr:col>
      <xdr:colOff>50800</xdr:colOff>
      <xdr:row>37</xdr:row>
      <xdr:rowOff>136856</xdr:rowOff>
    </xdr:to>
    <xdr:cxnSp macro="">
      <xdr:nvCxnSpPr>
        <xdr:cNvPr id="298" name="直線コネクタ 297"/>
        <xdr:cNvCxnSpPr/>
      </xdr:nvCxnSpPr>
      <xdr:spPr>
        <a:xfrm flipV="1">
          <a:off x="6972300" y="6463489"/>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133815</xdr:rowOff>
    </xdr:from>
    <xdr:to>
      <xdr:col>36</xdr:col>
      <xdr:colOff>165100</xdr:colOff>
      <xdr:row>38</xdr:row>
      <xdr:rowOff>63965</xdr:rowOff>
    </xdr:to>
    <xdr:sp macro="" textlink="">
      <xdr:nvSpPr>
        <xdr:cNvPr id="301" name="フローチャート: 判断 300"/>
        <xdr:cNvSpPr/>
      </xdr:nvSpPr>
      <xdr:spPr>
        <a:xfrm>
          <a:off x="6921500" y="647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55092</xdr:rowOff>
    </xdr:from>
    <xdr:ext cx="534377" cy="259045"/>
    <xdr:sp macro="" textlink="">
      <xdr:nvSpPr>
        <xdr:cNvPr id="302" name="テキスト ボックス 301"/>
        <xdr:cNvSpPr txBox="1"/>
      </xdr:nvSpPr>
      <xdr:spPr>
        <a:xfrm>
          <a:off x="6705111" y="657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73305</xdr:rowOff>
    </xdr:from>
    <xdr:to>
      <xdr:col>55</xdr:col>
      <xdr:colOff>50800</xdr:colOff>
      <xdr:row>38</xdr:row>
      <xdr:rowOff>3455</xdr:rowOff>
    </xdr:to>
    <xdr:sp macro="" textlink="">
      <xdr:nvSpPr>
        <xdr:cNvPr id="308" name="楕円 307"/>
        <xdr:cNvSpPr/>
      </xdr:nvSpPr>
      <xdr:spPr>
        <a:xfrm>
          <a:off x="10426700" y="64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96182</xdr:rowOff>
    </xdr:from>
    <xdr:ext cx="534377" cy="259045"/>
    <xdr:sp macro="" textlink="">
      <xdr:nvSpPr>
        <xdr:cNvPr id="309" name="補助費等該当値テキスト"/>
        <xdr:cNvSpPr txBox="1"/>
      </xdr:nvSpPr>
      <xdr:spPr>
        <a:xfrm>
          <a:off x="10528300" y="62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70708</xdr:rowOff>
    </xdr:from>
    <xdr:to>
      <xdr:col>50</xdr:col>
      <xdr:colOff>165100</xdr:colOff>
      <xdr:row>38</xdr:row>
      <xdr:rowOff>858</xdr:rowOff>
    </xdr:to>
    <xdr:sp macro="" textlink="">
      <xdr:nvSpPr>
        <xdr:cNvPr id="310" name="楕円 309"/>
        <xdr:cNvSpPr/>
      </xdr:nvSpPr>
      <xdr:spPr>
        <a:xfrm>
          <a:off x="9588500" y="64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17385</xdr:rowOff>
    </xdr:from>
    <xdr:ext cx="534377" cy="259045"/>
    <xdr:sp macro="" textlink="">
      <xdr:nvSpPr>
        <xdr:cNvPr id="311" name="テキスト ボックス 310"/>
        <xdr:cNvSpPr txBox="1"/>
      </xdr:nvSpPr>
      <xdr:spPr>
        <a:xfrm>
          <a:off x="9372111" y="61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77282</xdr:rowOff>
    </xdr:from>
    <xdr:to>
      <xdr:col>46</xdr:col>
      <xdr:colOff>38100</xdr:colOff>
      <xdr:row>38</xdr:row>
      <xdr:rowOff>7432</xdr:rowOff>
    </xdr:to>
    <xdr:sp macro="" textlink="">
      <xdr:nvSpPr>
        <xdr:cNvPr id="312" name="楕円 311"/>
        <xdr:cNvSpPr/>
      </xdr:nvSpPr>
      <xdr:spPr>
        <a:xfrm>
          <a:off x="8699500" y="64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23959</xdr:rowOff>
    </xdr:from>
    <xdr:ext cx="534377" cy="259045"/>
    <xdr:sp macro="" textlink="">
      <xdr:nvSpPr>
        <xdr:cNvPr id="313" name="テキスト ボックス 312"/>
        <xdr:cNvSpPr txBox="1"/>
      </xdr:nvSpPr>
      <xdr:spPr>
        <a:xfrm>
          <a:off x="8483111" y="619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69039</xdr:rowOff>
    </xdr:from>
    <xdr:to>
      <xdr:col>41</xdr:col>
      <xdr:colOff>101600</xdr:colOff>
      <xdr:row>37</xdr:row>
      <xdr:rowOff>170639</xdr:rowOff>
    </xdr:to>
    <xdr:sp macro="" textlink="">
      <xdr:nvSpPr>
        <xdr:cNvPr id="314" name="楕円 313"/>
        <xdr:cNvSpPr/>
      </xdr:nvSpPr>
      <xdr:spPr>
        <a:xfrm>
          <a:off x="7810500" y="64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15716</xdr:rowOff>
    </xdr:from>
    <xdr:ext cx="534377" cy="259045"/>
    <xdr:sp macro="" textlink="">
      <xdr:nvSpPr>
        <xdr:cNvPr id="315" name="テキスト ボックス 314"/>
        <xdr:cNvSpPr txBox="1"/>
      </xdr:nvSpPr>
      <xdr:spPr>
        <a:xfrm>
          <a:off x="7594111" y="618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86056</xdr:rowOff>
    </xdr:from>
    <xdr:to>
      <xdr:col>36</xdr:col>
      <xdr:colOff>165100</xdr:colOff>
      <xdr:row>38</xdr:row>
      <xdr:rowOff>16207</xdr:rowOff>
    </xdr:to>
    <xdr:sp macro="" textlink="">
      <xdr:nvSpPr>
        <xdr:cNvPr id="316" name="楕円 315"/>
        <xdr:cNvSpPr/>
      </xdr:nvSpPr>
      <xdr:spPr>
        <a:xfrm>
          <a:off x="6921500" y="6429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32733</xdr:rowOff>
    </xdr:from>
    <xdr:ext cx="534377" cy="259045"/>
    <xdr:sp macro="" textlink="">
      <xdr:nvSpPr>
        <xdr:cNvPr id="317" name="テキスト ボックス 316"/>
        <xdr:cNvSpPr txBox="1"/>
      </xdr:nvSpPr>
      <xdr:spPr>
        <a:xfrm>
          <a:off x="6705111" y="62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30490</xdr:rowOff>
    </xdr:from>
    <xdr:to>
      <xdr:col>55</xdr:col>
      <xdr:colOff>0</xdr:colOff>
      <xdr:row>58</xdr:row>
      <xdr:rowOff>112199</xdr:rowOff>
    </xdr:to>
    <xdr:cxnSp macro="">
      <xdr:nvCxnSpPr>
        <xdr:cNvPr id="346" name="直線コネクタ 345"/>
        <xdr:cNvCxnSpPr/>
      </xdr:nvCxnSpPr>
      <xdr:spPr>
        <a:xfrm flipV="1">
          <a:off x="9639300" y="9974590"/>
          <a:ext cx="838200" cy="8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91968</xdr:rowOff>
    </xdr:from>
    <xdr:to>
      <xdr:col>50</xdr:col>
      <xdr:colOff>114300</xdr:colOff>
      <xdr:row>58</xdr:row>
      <xdr:rowOff>112199</xdr:rowOff>
    </xdr:to>
    <xdr:cxnSp macro="">
      <xdr:nvCxnSpPr>
        <xdr:cNvPr id="349" name="直線コネクタ 348"/>
        <xdr:cNvCxnSpPr/>
      </xdr:nvCxnSpPr>
      <xdr:spPr>
        <a:xfrm>
          <a:off x="8750300" y="10036068"/>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76789</xdr:rowOff>
    </xdr:from>
    <xdr:to>
      <xdr:col>45</xdr:col>
      <xdr:colOff>177800</xdr:colOff>
      <xdr:row>58</xdr:row>
      <xdr:rowOff>91968</xdr:rowOff>
    </xdr:to>
    <xdr:cxnSp macro="">
      <xdr:nvCxnSpPr>
        <xdr:cNvPr id="352" name="直線コネクタ 351"/>
        <xdr:cNvCxnSpPr/>
      </xdr:nvCxnSpPr>
      <xdr:spPr>
        <a:xfrm>
          <a:off x="7861300" y="10020889"/>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76789</xdr:rowOff>
    </xdr:from>
    <xdr:to>
      <xdr:col>41</xdr:col>
      <xdr:colOff>50800</xdr:colOff>
      <xdr:row>58</xdr:row>
      <xdr:rowOff>117808</xdr:rowOff>
    </xdr:to>
    <xdr:cxnSp macro="">
      <xdr:nvCxnSpPr>
        <xdr:cNvPr id="355" name="直線コネクタ 354"/>
        <xdr:cNvCxnSpPr/>
      </xdr:nvCxnSpPr>
      <xdr:spPr>
        <a:xfrm flipV="1">
          <a:off x="6972300" y="10020889"/>
          <a:ext cx="889000" cy="4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162243</xdr:rowOff>
    </xdr:from>
    <xdr:to>
      <xdr:col>36</xdr:col>
      <xdr:colOff>165100</xdr:colOff>
      <xdr:row>57</xdr:row>
      <xdr:rowOff>92393</xdr:rowOff>
    </xdr:to>
    <xdr:sp macro="" textlink="">
      <xdr:nvSpPr>
        <xdr:cNvPr id="358" name="フローチャート: 判断 357"/>
        <xdr:cNvSpPr/>
      </xdr:nvSpPr>
      <xdr:spPr>
        <a:xfrm>
          <a:off x="6921500" y="976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108920</xdr:rowOff>
    </xdr:from>
    <xdr:ext cx="534377" cy="259045"/>
    <xdr:sp macro="" textlink="">
      <xdr:nvSpPr>
        <xdr:cNvPr id="359" name="テキスト ボックス 358"/>
        <xdr:cNvSpPr txBox="1"/>
      </xdr:nvSpPr>
      <xdr:spPr>
        <a:xfrm>
          <a:off x="6705111" y="95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151140</xdr:rowOff>
    </xdr:from>
    <xdr:to>
      <xdr:col>55</xdr:col>
      <xdr:colOff>50800</xdr:colOff>
      <xdr:row>58</xdr:row>
      <xdr:rowOff>81290</xdr:rowOff>
    </xdr:to>
    <xdr:sp macro="" textlink="">
      <xdr:nvSpPr>
        <xdr:cNvPr id="365" name="楕円 364"/>
        <xdr:cNvSpPr/>
      </xdr:nvSpPr>
      <xdr:spPr>
        <a:xfrm>
          <a:off x="10426700" y="992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66067</xdr:rowOff>
    </xdr:from>
    <xdr:ext cx="534377" cy="259045"/>
    <xdr:sp macro="" textlink="">
      <xdr:nvSpPr>
        <xdr:cNvPr id="366" name="普通建設事業費該当値テキスト"/>
        <xdr:cNvSpPr txBox="1"/>
      </xdr:nvSpPr>
      <xdr:spPr>
        <a:xfrm>
          <a:off x="10528300" y="98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61399</xdr:rowOff>
    </xdr:from>
    <xdr:to>
      <xdr:col>50</xdr:col>
      <xdr:colOff>165100</xdr:colOff>
      <xdr:row>58</xdr:row>
      <xdr:rowOff>162999</xdr:rowOff>
    </xdr:to>
    <xdr:sp macro="" textlink="">
      <xdr:nvSpPr>
        <xdr:cNvPr id="367" name="楕円 366"/>
        <xdr:cNvSpPr/>
      </xdr:nvSpPr>
      <xdr:spPr>
        <a:xfrm>
          <a:off x="9588500" y="100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154126</xdr:rowOff>
    </xdr:from>
    <xdr:ext cx="534377" cy="259045"/>
    <xdr:sp macro="" textlink="">
      <xdr:nvSpPr>
        <xdr:cNvPr id="368" name="テキスト ボックス 367"/>
        <xdr:cNvSpPr txBox="1"/>
      </xdr:nvSpPr>
      <xdr:spPr>
        <a:xfrm>
          <a:off x="9372111" y="100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41168</xdr:rowOff>
    </xdr:from>
    <xdr:to>
      <xdr:col>46</xdr:col>
      <xdr:colOff>38100</xdr:colOff>
      <xdr:row>58</xdr:row>
      <xdr:rowOff>142768</xdr:rowOff>
    </xdr:to>
    <xdr:sp macro="" textlink="">
      <xdr:nvSpPr>
        <xdr:cNvPr id="369" name="楕円 368"/>
        <xdr:cNvSpPr/>
      </xdr:nvSpPr>
      <xdr:spPr>
        <a:xfrm>
          <a:off x="8699500" y="99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133895</xdr:rowOff>
    </xdr:from>
    <xdr:ext cx="534377" cy="259045"/>
    <xdr:sp macro="" textlink="">
      <xdr:nvSpPr>
        <xdr:cNvPr id="370" name="テキスト ボックス 369"/>
        <xdr:cNvSpPr txBox="1"/>
      </xdr:nvSpPr>
      <xdr:spPr>
        <a:xfrm>
          <a:off x="8483111" y="100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25989</xdr:rowOff>
    </xdr:from>
    <xdr:to>
      <xdr:col>41</xdr:col>
      <xdr:colOff>101600</xdr:colOff>
      <xdr:row>58</xdr:row>
      <xdr:rowOff>127589</xdr:rowOff>
    </xdr:to>
    <xdr:sp macro="" textlink="">
      <xdr:nvSpPr>
        <xdr:cNvPr id="371" name="楕円 370"/>
        <xdr:cNvSpPr/>
      </xdr:nvSpPr>
      <xdr:spPr>
        <a:xfrm>
          <a:off x="7810500" y="99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118716</xdr:rowOff>
    </xdr:from>
    <xdr:ext cx="534377" cy="259045"/>
    <xdr:sp macro="" textlink="">
      <xdr:nvSpPr>
        <xdr:cNvPr id="372" name="テキスト ボックス 371"/>
        <xdr:cNvSpPr txBox="1"/>
      </xdr:nvSpPr>
      <xdr:spPr>
        <a:xfrm>
          <a:off x="7594111" y="1006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67008</xdr:rowOff>
    </xdr:from>
    <xdr:to>
      <xdr:col>36</xdr:col>
      <xdr:colOff>165100</xdr:colOff>
      <xdr:row>58</xdr:row>
      <xdr:rowOff>168608</xdr:rowOff>
    </xdr:to>
    <xdr:sp macro="" textlink="">
      <xdr:nvSpPr>
        <xdr:cNvPr id="373" name="楕円 372"/>
        <xdr:cNvSpPr/>
      </xdr:nvSpPr>
      <xdr:spPr>
        <a:xfrm>
          <a:off x="6921500" y="1001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159735</xdr:rowOff>
    </xdr:from>
    <xdr:ext cx="534377" cy="259045"/>
    <xdr:sp macro="" textlink="">
      <xdr:nvSpPr>
        <xdr:cNvPr id="374" name="テキスト ボックス 373"/>
        <xdr:cNvSpPr txBox="1"/>
      </xdr:nvSpPr>
      <xdr:spPr>
        <a:xfrm>
          <a:off x="6705111" y="1010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13488</xdr:rowOff>
    </xdr:from>
    <xdr:to>
      <xdr:col>55</xdr:col>
      <xdr:colOff>0</xdr:colOff>
      <xdr:row>79</xdr:row>
      <xdr:rowOff>31623</xdr:rowOff>
    </xdr:to>
    <xdr:cxnSp macro="">
      <xdr:nvCxnSpPr>
        <xdr:cNvPr id="403" name="直線コネクタ 402"/>
        <xdr:cNvCxnSpPr/>
      </xdr:nvCxnSpPr>
      <xdr:spPr>
        <a:xfrm>
          <a:off x="9639300" y="13558038"/>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13488</xdr:rowOff>
    </xdr:from>
    <xdr:to>
      <xdr:col>50</xdr:col>
      <xdr:colOff>114300</xdr:colOff>
      <xdr:row>79</xdr:row>
      <xdr:rowOff>33210</xdr:rowOff>
    </xdr:to>
    <xdr:cxnSp macro="">
      <xdr:nvCxnSpPr>
        <xdr:cNvPr id="406" name="直線コネクタ 405"/>
        <xdr:cNvCxnSpPr/>
      </xdr:nvCxnSpPr>
      <xdr:spPr>
        <a:xfrm flipV="1">
          <a:off x="8750300" y="13558038"/>
          <a:ext cx="889000" cy="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147065</xdr:rowOff>
    </xdr:from>
    <xdr:to>
      <xdr:col>45</xdr:col>
      <xdr:colOff>177800</xdr:colOff>
      <xdr:row>79</xdr:row>
      <xdr:rowOff>33210</xdr:rowOff>
    </xdr:to>
    <xdr:cxnSp macro="">
      <xdr:nvCxnSpPr>
        <xdr:cNvPr id="409" name="直線コネクタ 408"/>
        <xdr:cNvCxnSpPr/>
      </xdr:nvCxnSpPr>
      <xdr:spPr>
        <a:xfrm>
          <a:off x="7861300" y="13520165"/>
          <a:ext cx="889000" cy="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147065</xdr:rowOff>
    </xdr:from>
    <xdr:to>
      <xdr:col>41</xdr:col>
      <xdr:colOff>50800</xdr:colOff>
      <xdr:row>78</xdr:row>
      <xdr:rowOff>165125</xdr:rowOff>
    </xdr:to>
    <xdr:cxnSp macro="">
      <xdr:nvCxnSpPr>
        <xdr:cNvPr id="412" name="直線コネクタ 411"/>
        <xdr:cNvCxnSpPr/>
      </xdr:nvCxnSpPr>
      <xdr:spPr>
        <a:xfrm flipV="1">
          <a:off x="6972300" y="13520165"/>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137058</xdr:rowOff>
    </xdr:from>
    <xdr:to>
      <xdr:col>36</xdr:col>
      <xdr:colOff>165100</xdr:colOff>
      <xdr:row>78</xdr:row>
      <xdr:rowOff>67208</xdr:rowOff>
    </xdr:to>
    <xdr:sp macro="" textlink="">
      <xdr:nvSpPr>
        <xdr:cNvPr id="415" name="フローチャート: 判断 414"/>
        <xdr:cNvSpPr/>
      </xdr:nvSpPr>
      <xdr:spPr>
        <a:xfrm>
          <a:off x="6921500" y="133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83735</xdr:rowOff>
    </xdr:from>
    <xdr:ext cx="534377" cy="259045"/>
    <xdr:sp macro="" textlink="">
      <xdr:nvSpPr>
        <xdr:cNvPr id="416" name="テキスト ボックス 415"/>
        <xdr:cNvSpPr txBox="1"/>
      </xdr:nvSpPr>
      <xdr:spPr>
        <a:xfrm>
          <a:off x="6705111" y="1311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152273</xdr:rowOff>
    </xdr:from>
    <xdr:to>
      <xdr:col>55</xdr:col>
      <xdr:colOff>50800</xdr:colOff>
      <xdr:row>79</xdr:row>
      <xdr:rowOff>82423</xdr:rowOff>
    </xdr:to>
    <xdr:sp macro="" textlink="">
      <xdr:nvSpPr>
        <xdr:cNvPr id="422" name="楕円 421"/>
        <xdr:cNvSpPr/>
      </xdr:nvSpPr>
      <xdr:spPr>
        <a:xfrm>
          <a:off x="10426700" y="135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67200</xdr:rowOff>
    </xdr:from>
    <xdr:ext cx="469744" cy="259045"/>
    <xdr:sp macro="" textlink="">
      <xdr:nvSpPr>
        <xdr:cNvPr id="423" name="普通建設事業費 （ うち新規整備　）該当値テキスト"/>
        <xdr:cNvSpPr txBox="1"/>
      </xdr:nvSpPr>
      <xdr:spPr>
        <a:xfrm>
          <a:off x="10528300" y="1344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134138</xdr:rowOff>
    </xdr:from>
    <xdr:to>
      <xdr:col>50</xdr:col>
      <xdr:colOff>165100</xdr:colOff>
      <xdr:row>79</xdr:row>
      <xdr:rowOff>64288</xdr:rowOff>
    </xdr:to>
    <xdr:sp macro="" textlink="">
      <xdr:nvSpPr>
        <xdr:cNvPr id="424" name="楕円 423"/>
        <xdr:cNvSpPr/>
      </xdr:nvSpPr>
      <xdr:spPr>
        <a:xfrm>
          <a:off x="9588500" y="135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55415</xdr:rowOff>
    </xdr:from>
    <xdr:ext cx="469744" cy="259045"/>
    <xdr:sp macro="" textlink="">
      <xdr:nvSpPr>
        <xdr:cNvPr id="425" name="テキスト ボックス 424"/>
        <xdr:cNvSpPr txBox="1"/>
      </xdr:nvSpPr>
      <xdr:spPr>
        <a:xfrm>
          <a:off x="9404428" y="1359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153860</xdr:rowOff>
    </xdr:from>
    <xdr:to>
      <xdr:col>46</xdr:col>
      <xdr:colOff>38100</xdr:colOff>
      <xdr:row>79</xdr:row>
      <xdr:rowOff>84010</xdr:rowOff>
    </xdr:to>
    <xdr:sp macro="" textlink="">
      <xdr:nvSpPr>
        <xdr:cNvPr id="426" name="楕円 425"/>
        <xdr:cNvSpPr/>
      </xdr:nvSpPr>
      <xdr:spPr>
        <a:xfrm>
          <a:off x="8699500" y="135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75137</xdr:rowOff>
    </xdr:from>
    <xdr:ext cx="378565" cy="259045"/>
    <xdr:sp macro="" textlink="">
      <xdr:nvSpPr>
        <xdr:cNvPr id="427" name="テキスト ボックス 426"/>
        <xdr:cNvSpPr txBox="1"/>
      </xdr:nvSpPr>
      <xdr:spPr>
        <a:xfrm>
          <a:off x="8561017" y="1361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96265</xdr:rowOff>
    </xdr:from>
    <xdr:to>
      <xdr:col>41</xdr:col>
      <xdr:colOff>101600</xdr:colOff>
      <xdr:row>79</xdr:row>
      <xdr:rowOff>26415</xdr:rowOff>
    </xdr:to>
    <xdr:sp macro="" textlink="">
      <xdr:nvSpPr>
        <xdr:cNvPr id="428" name="楕円 427"/>
        <xdr:cNvSpPr/>
      </xdr:nvSpPr>
      <xdr:spPr>
        <a:xfrm>
          <a:off x="7810500" y="134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17542</xdr:rowOff>
    </xdr:from>
    <xdr:ext cx="469744" cy="259045"/>
    <xdr:sp macro="" textlink="">
      <xdr:nvSpPr>
        <xdr:cNvPr id="429" name="テキスト ボックス 428"/>
        <xdr:cNvSpPr txBox="1"/>
      </xdr:nvSpPr>
      <xdr:spPr>
        <a:xfrm>
          <a:off x="7626428" y="1356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114325</xdr:rowOff>
    </xdr:from>
    <xdr:to>
      <xdr:col>36</xdr:col>
      <xdr:colOff>165100</xdr:colOff>
      <xdr:row>79</xdr:row>
      <xdr:rowOff>44475</xdr:rowOff>
    </xdr:to>
    <xdr:sp macro="" textlink="">
      <xdr:nvSpPr>
        <xdr:cNvPr id="430" name="楕円 429"/>
        <xdr:cNvSpPr/>
      </xdr:nvSpPr>
      <xdr:spPr>
        <a:xfrm>
          <a:off x="6921500" y="134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35602</xdr:rowOff>
    </xdr:from>
    <xdr:ext cx="469744" cy="259045"/>
    <xdr:sp macro="" textlink="">
      <xdr:nvSpPr>
        <xdr:cNvPr id="431" name="テキスト ボックス 430"/>
        <xdr:cNvSpPr txBox="1"/>
      </xdr:nvSpPr>
      <xdr:spPr>
        <a:xfrm>
          <a:off x="6737428" y="1358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117013</xdr:rowOff>
    </xdr:from>
    <xdr:to>
      <xdr:col>55</xdr:col>
      <xdr:colOff>0</xdr:colOff>
      <xdr:row>98</xdr:row>
      <xdr:rowOff>54524</xdr:rowOff>
    </xdr:to>
    <xdr:cxnSp macro="">
      <xdr:nvCxnSpPr>
        <xdr:cNvPr id="458" name="直線コネクタ 457"/>
        <xdr:cNvCxnSpPr/>
      </xdr:nvCxnSpPr>
      <xdr:spPr>
        <a:xfrm flipV="1">
          <a:off x="9639300" y="16747663"/>
          <a:ext cx="838200" cy="10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54524</xdr:rowOff>
    </xdr:from>
    <xdr:to>
      <xdr:col>50</xdr:col>
      <xdr:colOff>114300</xdr:colOff>
      <xdr:row>98</xdr:row>
      <xdr:rowOff>60778</xdr:rowOff>
    </xdr:to>
    <xdr:cxnSp macro="">
      <xdr:nvCxnSpPr>
        <xdr:cNvPr id="461" name="直線コネクタ 460"/>
        <xdr:cNvCxnSpPr/>
      </xdr:nvCxnSpPr>
      <xdr:spPr>
        <a:xfrm flipV="1">
          <a:off x="8750300" y="16856624"/>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60778</xdr:rowOff>
    </xdr:from>
    <xdr:to>
      <xdr:col>45</xdr:col>
      <xdr:colOff>177800</xdr:colOff>
      <xdr:row>98</xdr:row>
      <xdr:rowOff>82815</xdr:rowOff>
    </xdr:to>
    <xdr:cxnSp macro="">
      <xdr:nvCxnSpPr>
        <xdr:cNvPr id="464" name="直線コネクタ 463"/>
        <xdr:cNvCxnSpPr/>
      </xdr:nvCxnSpPr>
      <xdr:spPr>
        <a:xfrm flipV="1">
          <a:off x="7861300" y="16862878"/>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82815</xdr:rowOff>
    </xdr:from>
    <xdr:to>
      <xdr:col>41</xdr:col>
      <xdr:colOff>50800</xdr:colOff>
      <xdr:row>98</xdr:row>
      <xdr:rowOff>102064</xdr:rowOff>
    </xdr:to>
    <xdr:cxnSp macro="">
      <xdr:nvCxnSpPr>
        <xdr:cNvPr id="467" name="直線コネクタ 466"/>
        <xdr:cNvCxnSpPr/>
      </xdr:nvCxnSpPr>
      <xdr:spPr>
        <a:xfrm flipV="1">
          <a:off x="6972300" y="16884915"/>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59145</xdr:rowOff>
    </xdr:from>
    <xdr:to>
      <xdr:col>36</xdr:col>
      <xdr:colOff>165100</xdr:colOff>
      <xdr:row>97</xdr:row>
      <xdr:rowOff>160745</xdr:rowOff>
    </xdr:to>
    <xdr:sp macro="" textlink="">
      <xdr:nvSpPr>
        <xdr:cNvPr id="470" name="フローチャート: 判断 469"/>
        <xdr:cNvSpPr/>
      </xdr:nvSpPr>
      <xdr:spPr>
        <a:xfrm>
          <a:off x="6921500" y="1668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5822</xdr:rowOff>
    </xdr:from>
    <xdr:ext cx="534377" cy="259045"/>
    <xdr:sp macro="" textlink="">
      <xdr:nvSpPr>
        <xdr:cNvPr id="471" name="テキスト ボックス 470"/>
        <xdr:cNvSpPr txBox="1"/>
      </xdr:nvSpPr>
      <xdr:spPr>
        <a:xfrm>
          <a:off x="6705111" y="1646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66213</xdr:rowOff>
    </xdr:from>
    <xdr:to>
      <xdr:col>55</xdr:col>
      <xdr:colOff>50800</xdr:colOff>
      <xdr:row>97</xdr:row>
      <xdr:rowOff>167813</xdr:rowOff>
    </xdr:to>
    <xdr:sp macro="" textlink="">
      <xdr:nvSpPr>
        <xdr:cNvPr id="477" name="楕円 476"/>
        <xdr:cNvSpPr/>
      </xdr:nvSpPr>
      <xdr:spPr>
        <a:xfrm>
          <a:off x="10426700" y="166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44640</xdr:rowOff>
    </xdr:from>
    <xdr:ext cx="534377" cy="259045"/>
    <xdr:sp macro="" textlink="">
      <xdr:nvSpPr>
        <xdr:cNvPr id="478" name="普通建設事業費 （ うち更新整備　）該当値テキスト"/>
        <xdr:cNvSpPr txBox="1"/>
      </xdr:nvSpPr>
      <xdr:spPr>
        <a:xfrm>
          <a:off x="10528300" y="166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3724</xdr:rowOff>
    </xdr:from>
    <xdr:to>
      <xdr:col>50</xdr:col>
      <xdr:colOff>165100</xdr:colOff>
      <xdr:row>98</xdr:row>
      <xdr:rowOff>105324</xdr:rowOff>
    </xdr:to>
    <xdr:sp macro="" textlink="">
      <xdr:nvSpPr>
        <xdr:cNvPr id="479" name="楕円 478"/>
        <xdr:cNvSpPr/>
      </xdr:nvSpPr>
      <xdr:spPr>
        <a:xfrm>
          <a:off x="9588500" y="168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96451</xdr:rowOff>
    </xdr:from>
    <xdr:ext cx="469744" cy="259045"/>
    <xdr:sp macro="" textlink="">
      <xdr:nvSpPr>
        <xdr:cNvPr id="480" name="テキスト ボックス 479"/>
        <xdr:cNvSpPr txBox="1"/>
      </xdr:nvSpPr>
      <xdr:spPr>
        <a:xfrm>
          <a:off x="9404428" y="1689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9978</xdr:rowOff>
    </xdr:from>
    <xdr:to>
      <xdr:col>46</xdr:col>
      <xdr:colOff>38100</xdr:colOff>
      <xdr:row>98</xdr:row>
      <xdr:rowOff>111578</xdr:rowOff>
    </xdr:to>
    <xdr:sp macro="" textlink="">
      <xdr:nvSpPr>
        <xdr:cNvPr id="481" name="楕円 480"/>
        <xdr:cNvSpPr/>
      </xdr:nvSpPr>
      <xdr:spPr>
        <a:xfrm>
          <a:off x="8699500" y="168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102705</xdr:rowOff>
    </xdr:from>
    <xdr:ext cx="469744" cy="259045"/>
    <xdr:sp macro="" textlink="">
      <xdr:nvSpPr>
        <xdr:cNvPr id="482" name="テキスト ボックス 481"/>
        <xdr:cNvSpPr txBox="1"/>
      </xdr:nvSpPr>
      <xdr:spPr>
        <a:xfrm>
          <a:off x="8515428" y="1690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32015</xdr:rowOff>
    </xdr:from>
    <xdr:to>
      <xdr:col>41</xdr:col>
      <xdr:colOff>101600</xdr:colOff>
      <xdr:row>98</xdr:row>
      <xdr:rowOff>133615</xdr:rowOff>
    </xdr:to>
    <xdr:sp macro="" textlink="">
      <xdr:nvSpPr>
        <xdr:cNvPr id="483" name="楕円 482"/>
        <xdr:cNvSpPr/>
      </xdr:nvSpPr>
      <xdr:spPr>
        <a:xfrm>
          <a:off x="7810500" y="168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124742</xdr:rowOff>
    </xdr:from>
    <xdr:ext cx="469744" cy="259045"/>
    <xdr:sp macro="" textlink="">
      <xdr:nvSpPr>
        <xdr:cNvPr id="484" name="テキスト ボックス 483"/>
        <xdr:cNvSpPr txBox="1"/>
      </xdr:nvSpPr>
      <xdr:spPr>
        <a:xfrm>
          <a:off x="7626428" y="1692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51264</xdr:rowOff>
    </xdr:from>
    <xdr:to>
      <xdr:col>36</xdr:col>
      <xdr:colOff>165100</xdr:colOff>
      <xdr:row>98</xdr:row>
      <xdr:rowOff>152864</xdr:rowOff>
    </xdr:to>
    <xdr:sp macro="" textlink="">
      <xdr:nvSpPr>
        <xdr:cNvPr id="485" name="楕円 484"/>
        <xdr:cNvSpPr/>
      </xdr:nvSpPr>
      <xdr:spPr>
        <a:xfrm>
          <a:off x="6921500" y="1685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143991</xdr:rowOff>
    </xdr:from>
    <xdr:ext cx="469744" cy="259045"/>
    <xdr:sp macro="" textlink="">
      <xdr:nvSpPr>
        <xdr:cNvPr id="486" name="テキスト ボックス 485"/>
        <xdr:cNvSpPr txBox="1"/>
      </xdr:nvSpPr>
      <xdr:spPr>
        <a:xfrm>
          <a:off x="6737428" y="1694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161417</xdr:rowOff>
    </xdr:from>
    <xdr:to>
      <xdr:col>85</xdr:col>
      <xdr:colOff>127000</xdr:colOff>
      <xdr:row>39</xdr:row>
      <xdr:rowOff>35154</xdr:rowOff>
    </xdr:to>
    <xdr:cxnSp macro="">
      <xdr:nvCxnSpPr>
        <xdr:cNvPr id="515" name="直線コネクタ 514"/>
        <xdr:cNvCxnSpPr/>
      </xdr:nvCxnSpPr>
      <xdr:spPr>
        <a:xfrm flipV="1">
          <a:off x="15481300" y="6676517"/>
          <a:ext cx="8382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28601</xdr:rowOff>
    </xdr:from>
    <xdr:to>
      <xdr:col>81</xdr:col>
      <xdr:colOff>50800</xdr:colOff>
      <xdr:row>39</xdr:row>
      <xdr:rowOff>35154</xdr:rowOff>
    </xdr:to>
    <xdr:cxnSp macro="">
      <xdr:nvCxnSpPr>
        <xdr:cNvPr id="518" name="直線コネクタ 517"/>
        <xdr:cNvCxnSpPr/>
      </xdr:nvCxnSpPr>
      <xdr:spPr>
        <a:xfrm>
          <a:off x="14592300" y="671515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4979</xdr:rowOff>
    </xdr:from>
    <xdr:to>
      <xdr:col>76</xdr:col>
      <xdr:colOff>114300</xdr:colOff>
      <xdr:row>39</xdr:row>
      <xdr:rowOff>28601</xdr:rowOff>
    </xdr:to>
    <xdr:cxnSp macro="">
      <xdr:nvCxnSpPr>
        <xdr:cNvPr id="521" name="直線コネクタ 520"/>
        <xdr:cNvCxnSpPr/>
      </xdr:nvCxnSpPr>
      <xdr:spPr>
        <a:xfrm>
          <a:off x="13703300" y="6520079"/>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4979</xdr:rowOff>
    </xdr:from>
    <xdr:to>
      <xdr:col>71</xdr:col>
      <xdr:colOff>177800</xdr:colOff>
      <xdr:row>38</xdr:row>
      <xdr:rowOff>105791</xdr:rowOff>
    </xdr:to>
    <xdr:cxnSp macro="">
      <xdr:nvCxnSpPr>
        <xdr:cNvPr id="524" name="直線コネクタ 523"/>
        <xdr:cNvCxnSpPr/>
      </xdr:nvCxnSpPr>
      <xdr:spPr>
        <a:xfrm flipV="1">
          <a:off x="12814300" y="6520079"/>
          <a:ext cx="889000" cy="1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50030</xdr:rowOff>
    </xdr:from>
    <xdr:ext cx="378565" cy="259045"/>
    <xdr:sp macro="" textlink="">
      <xdr:nvSpPr>
        <xdr:cNvPr id="526" name="テキスト ボックス 525"/>
        <xdr:cNvSpPr txBox="1"/>
      </xdr:nvSpPr>
      <xdr:spPr>
        <a:xfrm>
          <a:off x="13514017" y="6736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136678</xdr:rowOff>
    </xdr:from>
    <xdr:to>
      <xdr:col>67</xdr:col>
      <xdr:colOff>101600</xdr:colOff>
      <xdr:row>39</xdr:row>
      <xdr:rowOff>66828</xdr:rowOff>
    </xdr:to>
    <xdr:sp macro="" textlink="">
      <xdr:nvSpPr>
        <xdr:cNvPr id="527" name="フローチャート: 判断 526"/>
        <xdr:cNvSpPr/>
      </xdr:nvSpPr>
      <xdr:spPr>
        <a:xfrm>
          <a:off x="12763500" y="66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57955</xdr:rowOff>
    </xdr:from>
    <xdr:ext cx="378565" cy="259045"/>
    <xdr:sp macro="" textlink="">
      <xdr:nvSpPr>
        <xdr:cNvPr id="528" name="テキスト ボックス 527"/>
        <xdr:cNvSpPr txBox="1"/>
      </xdr:nvSpPr>
      <xdr:spPr>
        <a:xfrm>
          <a:off x="12625017" y="674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110617</xdr:rowOff>
    </xdr:from>
    <xdr:to>
      <xdr:col>85</xdr:col>
      <xdr:colOff>177800</xdr:colOff>
      <xdr:row>39</xdr:row>
      <xdr:rowOff>40767</xdr:rowOff>
    </xdr:to>
    <xdr:sp macro="" textlink="">
      <xdr:nvSpPr>
        <xdr:cNvPr id="534" name="楕円 533"/>
        <xdr:cNvSpPr/>
      </xdr:nvSpPr>
      <xdr:spPr>
        <a:xfrm>
          <a:off x="162687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36237</xdr:rowOff>
    </xdr:from>
    <xdr:ext cx="378565" cy="259045"/>
    <xdr:sp macro="" textlink="">
      <xdr:nvSpPr>
        <xdr:cNvPr id="535" name="災害復旧事業費該当値テキスト"/>
        <xdr:cNvSpPr txBox="1"/>
      </xdr:nvSpPr>
      <xdr:spPr>
        <a:xfrm>
          <a:off x="16370300" y="655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155804</xdr:rowOff>
    </xdr:from>
    <xdr:to>
      <xdr:col>81</xdr:col>
      <xdr:colOff>101600</xdr:colOff>
      <xdr:row>39</xdr:row>
      <xdr:rowOff>85954</xdr:rowOff>
    </xdr:to>
    <xdr:sp macro="" textlink="">
      <xdr:nvSpPr>
        <xdr:cNvPr id="536" name="楕円 535"/>
        <xdr:cNvSpPr/>
      </xdr:nvSpPr>
      <xdr:spPr>
        <a:xfrm>
          <a:off x="15430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77081</xdr:rowOff>
    </xdr:from>
    <xdr:ext cx="378565" cy="259045"/>
    <xdr:sp macro="" textlink="">
      <xdr:nvSpPr>
        <xdr:cNvPr id="537" name="テキスト ボックス 536"/>
        <xdr:cNvSpPr txBox="1"/>
      </xdr:nvSpPr>
      <xdr:spPr>
        <a:xfrm>
          <a:off x="15292017" y="676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149251</xdr:rowOff>
    </xdr:from>
    <xdr:to>
      <xdr:col>76</xdr:col>
      <xdr:colOff>165100</xdr:colOff>
      <xdr:row>39</xdr:row>
      <xdr:rowOff>79401</xdr:rowOff>
    </xdr:to>
    <xdr:sp macro="" textlink="">
      <xdr:nvSpPr>
        <xdr:cNvPr id="538" name="楕円 537"/>
        <xdr:cNvSpPr/>
      </xdr:nvSpPr>
      <xdr:spPr>
        <a:xfrm>
          <a:off x="14541500" y="6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70528</xdr:rowOff>
    </xdr:from>
    <xdr:ext cx="378565" cy="259045"/>
    <xdr:sp macro="" textlink="">
      <xdr:nvSpPr>
        <xdr:cNvPr id="539" name="テキスト ボックス 538"/>
        <xdr:cNvSpPr txBox="1"/>
      </xdr:nvSpPr>
      <xdr:spPr>
        <a:xfrm>
          <a:off x="14403017" y="675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125628</xdr:rowOff>
    </xdr:from>
    <xdr:to>
      <xdr:col>72</xdr:col>
      <xdr:colOff>38100</xdr:colOff>
      <xdr:row>38</xdr:row>
      <xdr:rowOff>55778</xdr:rowOff>
    </xdr:to>
    <xdr:sp macro="" textlink="">
      <xdr:nvSpPr>
        <xdr:cNvPr id="540" name="楕円 539"/>
        <xdr:cNvSpPr/>
      </xdr:nvSpPr>
      <xdr:spPr>
        <a:xfrm>
          <a:off x="13652500" y="64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72305</xdr:rowOff>
    </xdr:from>
    <xdr:ext cx="469744" cy="259045"/>
    <xdr:sp macro="" textlink="">
      <xdr:nvSpPr>
        <xdr:cNvPr id="541" name="テキスト ボックス 540"/>
        <xdr:cNvSpPr txBox="1"/>
      </xdr:nvSpPr>
      <xdr:spPr>
        <a:xfrm>
          <a:off x="13468428" y="624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54991</xdr:rowOff>
    </xdr:from>
    <xdr:to>
      <xdr:col>67</xdr:col>
      <xdr:colOff>101600</xdr:colOff>
      <xdr:row>38</xdr:row>
      <xdr:rowOff>156591</xdr:rowOff>
    </xdr:to>
    <xdr:sp macro="" textlink="">
      <xdr:nvSpPr>
        <xdr:cNvPr id="542" name="楕円 541"/>
        <xdr:cNvSpPr/>
      </xdr:nvSpPr>
      <xdr:spPr>
        <a:xfrm>
          <a:off x="12763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1668</xdr:rowOff>
    </xdr:from>
    <xdr:ext cx="469744" cy="259045"/>
    <xdr:sp macro="" textlink="">
      <xdr:nvSpPr>
        <xdr:cNvPr id="543" name="テキスト ボックス 542"/>
        <xdr:cNvSpPr txBox="1"/>
      </xdr:nvSpPr>
      <xdr:spPr>
        <a:xfrm>
          <a:off x="12579428" y="63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101409</xdr:rowOff>
    </xdr:from>
    <xdr:to>
      <xdr:col>85</xdr:col>
      <xdr:colOff>127000</xdr:colOff>
      <xdr:row>76</xdr:row>
      <xdr:rowOff>111982</xdr:rowOff>
    </xdr:to>
    <xdr:cxnSp macro="">
      <xdr:nvCxnSpPr>
        <xdr:cNvPr id="621" name="直線コネクタ 620"/>
        <xdr:cNvCxnSpPr/>
      </xdr:nvCxnSpPr>
      <xdr:spPr>
        <a:xfrm flipV="1">
          <a:off x="15481300" y="13131609"/>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111982</xdr:rowOff>
    </xdr:from>
    <xdr:to>
      <xdr:col>81</xdr:col>
      <xdr:colOff>50800</xdr:colOff>
      <xdr:row>76</xdr:row>
      <xdr:rowOff>130118</xdr:rowOff>
    </xdr:to>
    <xdr:cxnSp macro="">
      <xdr:nvCxnSpPr>
        <xdr:cNvPr id="624" name="直線コネクタ 623"/>
        <xdr:cNvCxnSpPr/>
      </xdr:nvCxnSpPr>
      <xdr:spPr>
        <a:xfrm flipV="1">
          <a:off x="14592300" y="13142182"/>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130118</xdr:rowOff>
    </xdr:from>
    <xdr:to>
      <xdr:col>76</xdr:col>
      <xdr:colOff>114300</xdr:colOff>
      <xdr:row>76</xdr:row>
      <xdr:rowOff>151967</xdr:rowOff>
    </xdr:to>
    <xdr:cxnSp macro="">
      <xdr:nvCxnSpPr>
        <xdr:cNvPr id="627" name="直線コネクタ 626"/>
        <xdr:cNvCxnSpPr/>
      </xdr:nvCxnSpPr>
      <xdr:spPr>
        <a:xfrm flipV="1">
          <a:off x="13703300" y="13160318"/>
          <a:ext cx="8890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139795</xdr:rowOff>
    </xdr:from>
    <xdr:to>
      <xdr:col>71</xdr:col>
      <xdr:colOff>177800</xdr:colOff>
      <xdr:row>76</xdr:row>
      <xdr:rowOff>151967</xdr:rowOff>
    </xdr:to>
    <xdr:cxnSp macro="">
      <xdr:nvCxnSpPr>
        <xdr:cNvPr id="630" name="直線コネクタ 629"/>
        <xdr:cNvCxnSpPr/>
      </xdr:nvCxnSpPr>
      <xdr:spPr>
        <a:xfrm>
          <a:off x="12814300" y="13169995"/>
          <a:ext cx="889000" cy="1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61030</xdr:rowOff>
    </xdr:from>
    <xdr:to>
      <xdr:col>67</xdr:col>
      <xdr:colOff>101600</xdr:colOff>
      <xdr:row>75</xdr:row>
      <xdr:rowOff>162629</xdr:rowOff>
    </xdr:to>
    <xdr:sp macro="" textlink="">
      <xdr:nvSpPr>
        <xdr:cNvPr id="633" name="フローチャート: 判断 632"/>
        <xdr:cNvSpPr/>
      </xdr:nvSpPr>
      <xdr:spPr>
        <a:xfrm>
          <a:off x="12763500" y="129197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7707</xdr:rowOff>
    </xdr:from>
    <xdr:ext cx="534377" cy="259045"/>
    <xdr:sp macro="" textlink="">
      <xdr:nvSpPr>
        <xdr:cNvPr id="634" name="テキスト ボックス 633"/>
        <xdr:cNvSpPr txBox="1"/>
      </xdr:nvSpPr>
      <xdr:spPr>
        <a:xfrm>
          <a:off x="12547111" y="126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50609</xdr:rowOff>
    </xdr:from>
    <xdr:to>
      <xdr:col>85</xdr:col>
      <xdr:colOff>177800</xdr:colOff>
      <xdr:row>76</xdr:row>
      <xdr:rowOff>152209</xdr:rowOff>
    </xdr:to>
    <xdr:sp macro="" textlink="">
      <xdr:nvSpPr>
        <xdr:cNvPr id="640" name="楕円 639"/>
        <xdr:cNvSpPr/>
      </xdr:nvSpPr>
      <xdr:spPr>
        <a:xfrm>
          <a:off x="16268700" y="130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29036</xdr:rowOff>
    </xdr:from>
    <xdr:ext cx="534377" cy="259045"/>
    <xdr:sp macro="" textlink="">
      <xdr:nvSpPr>
        <xdr:cNvPr id="641" name="公債費該当値テキスト"/>
        <xdr:cNvSpPr txBox="1"/>
      </xdr:nvSpPr>
      <xdr:spPr>
        <a:xfrm>
          <a:off x="16370300" y="130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61182</xdr:rowOff>
    </xdr:from>
    <xdr:to>
      <xdr:col>81</xdr:col>
      <xdr:colOff>101600</xdr:colOff>
      <xdr:row>76</xdr:row>
      <xdr:rowOff>162782</xdr:rowOff>
    </xdr:to>
    <xdr:sp macro="" textlink="">
      <xdr:nvSpPr>
        <xdr:cNvPr id="642" name="楕円 641"/>
        <xdr:cNvSpPr/>
      </xdr:nvSpPr>
      <xdr:spPr>
        <a:xfrm>
          <a:off x="15430500" y="130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153909</xdr:rowOff>
    </xdr:from>
    <xdr:ext cx="534377" cy="259045"/>
    <xdr:sp macro="" textlink="">
      <xdr:nvSpPr>
        <xdr:cNvPr id="643" name="テキスト ボックス 642"/>
        <xdr:cNvSpPr txBox="1"/>
      </xdr:nvSpPr>
      <xdr:spPr>
        <a:xfrm>
          <a:off x="15214111" y="131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79318</xdr:rowOff>
    </xdr:from>
    <xdr:to>
      <xdr:col>76</xdr:col>
      <xdr:colOff>165100</xdr:colOff>
      <xdr:row>77</xdr:row>
      <xdr:rowOff>9468</xdr:rowOff>
    </xdr:to>
    <xdr:sp macro="" textlink="">
      <xdr:nvSpPr>
        <xdr:cNvPr id="644" name="楕円 643"/>
        <xdr:cNvSpPr/>
      </xdr:nvSpPr>
      <xdr:spPr>
        <a:xfrm>
          <a:off x="14541500" y="131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595</xdr:rowOff>
    </xdr:from>
    <xdr:ext cx="534377" cy="259045"/>
    <xdr:sp macro="" textlink="">
      <xdr:nvSpPr>
        <xdr:cNvPr id="645" name="テキスト ボックス 644"/>
        <xdr:cNvSpPr txBox="1"/>
      </xdr:nvSpPr>
      <xdr:spPr>
        <a:xfrm>
          <a:off x="14325111" y="13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101167</xdr:rowOff>
    </xdr:from>
    <xdr:to>
      <xdr:col>72</xdr:col>
      <xdr:colOff>38100</xdr:colOff>
      <xdr:row>77</xdr:row>
      <xdr:rowOff>31317</xdr:rowOff>
    </xdr:to>
    <xdr:sp macro="" textlink="">
      <xdr:nvSpPr>
        <xdr:cNvPr id="646" name="楕円 645"/>
        <xdr:cNvSpPr/>
      </xdr:nvSpPr>
      <xdr:spPr>
        <a:xfrm>
          <a:off x="13652500" y="131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22444</xdr:rowOff>
    </xdr:from>
    <xdr:ext cx="534377" cy="259045"/>
    <xdr:sp macro="" textlink="">
      <xdr:nvSpPr>
        <xdr:cNvPr id="647" name="テキスト ボックス 646"/>
        <xdr:cNvSpPr txBox="1"/>
      </xdr:nvSpPr>
      <xdr:spPr>
        <a:xfrm>
          <a:off x="13436111" y="1322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88995</xdr:rowOff>
    </xdr:from>
    <xdr:to>
      <xdr:col>67</xdr:col>
      <xdr:colOff>101600</xdr:colOff>
      <xdr:row>77</xdr:row>
      <xdr:rowOff>19145</xdr:rowOff>
    </xdr:to>
    <xdr:sp macro="" textlink="">
      <xdr:nvSpPr>
        <xdr:cNvPr id="648" name="楕円 647"/>
        <xdr:cNvSpPr/>
      </xdr:nvSpPr>
      <xdr:spPr>
        <a:xfrm>
          <a:off x="12763500" y="131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10272</xdr:rowOff>
    </xdr:from>
    <xdr:ext cx="534377" cy="259045"/>
    <xdr:sp macro="" textlink="">
      <xdr:nvSpPr>
        <xdr:cNvPr id="649" name="テキスト ボックス 648"/>
        <xdr:cNvSpPr txBox="1"/>
      </xdr:nvSpPr>
      <xdr:spPr>
        <a:xfrm>
          <a:off x="12547111" y="132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118858</xdr:rowOff>
    </xdr:from>
    <xdr:to>
      <xdr:col>85</xdr:col>
      <xdr:colOff>127000</xdr:colOff>
      <xdr:row>98</xdr:row>
      <xdr:rowOff>125061</xdr:rowOff>
    </xdr:to>
    <xdr:cxnSp macro="">
      <xdr:nvCxnSpPr>
        <xdr:cNvPr id="676" name="直線コネクタ 675"/>
        <xdr:cNvCxnSpPr/>
      </xdr:nvCxnSpPr>
      <xdr:spPr>
        <a:xfrm flipV="1">
          <a:off x="15481300" y="16920958"/>
          <a:ext cx="8382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124058</xdr:rowOff>
    </xdr:from>
    <xdr:to>
      <xdr:col>81</xdr:col>
      <xdr:colOff>50800</xdr:colOff>
      <xdr:row>98</xdr:row>
      <xdr:rowOff>125061</xdr:rowOff>
    </xdr:to>
    <xdr:cxnSp macro="">
      <xdr:nvCxnSpPr>
        <xdr:cNvPr id="679" name="直線コネクタ 678"/>
        <xdr:cNvCxnSpPr/>
      </xdr:nvCxnSpPr>
      <xdr:spPr>
        <a:xfrm>
          <a:off x="14592300" y="16926158"/>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124058</xdr:rowOff>
    </xdr:from>
    <xdr:to>
      <xdr:col>76</xdr:col>
      <xdr:colOff>114300</xdr:colOff>
      <xdr:row>98</xdr:row>
      <xdr:rowOff>124816</xdr:rowOff>
    </xdr:to>
    <xdr:cxnSp macro="">
      <xdr:nvCxnSpPr>
        <xdr:cNvPr id="682" name="直線コネクタ 681"/>
        <xdr:cNvCxnSpPr/>
      </xdr:nvCxnSpPr>
      <xdr:spPr>
        <a:xfrm flipV="1">
          <a:off x="13703300" y="16926158"/>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119524</xdr:rowOff>
    </xdr:from>
    <xdr:to>
      <xdr:col>71</xdr:col>
      <xdr:colOff>177800</xdr:colOff>
      <xdr:row>98</xdr:row>
      <xdr:rowOff>124816</xdr:rowOff>
    </xdr:to>
    <xdr:cxnSp macro="">
      <xdr:nvCxnSpPr>
        <xdr:cNvPr id="685" name="直線コネクタ 684"/>
        <xdr:cNvCxnSpPr/>
      </xdr:nvCxnSpPr>
      <xdr:spPr>
        <a:xfrm>
          <a:off x="12814300" y="16921624"/>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72118</xdr:rowOff>
    </xdr:from>
    <xdr:to>
      <xdr:col>67</xdr:col>
      <xdr:colOff>101600</xdr:colOff>
      <xdr:row>99</xdr:row>
      <xdr:rowOff>2268</xdr:rowOff>
    </xdr:to>
    <xdr:sp macro="" textlink="">
      <xdr:nvSpPr>
        <xdr:cNvPr id="688" name="フローチャート: 判断 687"/>
        <xdr:cNvSpPr/>
      </xdr:nvSpPr>
      <xdr:spPr>
        <a:xfrm>
          <a:off x="12763500" y="168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164845</xdr:rowOff>
    </xdr:from>
    <xdr:ext cx="469744" cy="259045"/>
    <xdr:sp macro="" textlink="">
      <xdr:nvSpPr>
        <xdr:cNvPr id="689" name="テキスト ボックス 688"/>
        <xdr:cNvSpPr txBox="1"/>
      </xdr:nvSpPr>
      <xdr:spPr>
        <a:xfrm>
          <a:off x="12579428" y="169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68058</xdr:rowOff>
    </xdr:from>
    <xdr:to>
      <xdr:col>85</xdr:col>
      <xdr:colOff>177800</xdr:colOff>
      <xdr:row>98</xdr:row>
      <xdr:rowOff>169658</xdr:rowOff>
    </xdr:to>
    <xdr:sp macro="" textlink="">
      <xdr:nvSpPr>
        <xdr:cNvPr id="695" name="楕円 694"/>
        <xdr:cNvSpPr/>
      </xdr:nvSpPr>
      <xdr:spPr>
        <a:xfrm>
          <a:off x="16268700" y="168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469744" cy="259045"/>
    <xdr:sp macro="" textlink="">
      <xdr:nvSpPr>
        <xdr:cNvPr id="696" name="積立金該当値テキスト"/>
        <xdr:cNvSpPr txBox="1"/>
      </xdr:nvSpPr>
      <xdr:spPr>
        <a:xfrm>
          <a:off x="16370300" y="1682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74261</xdr:rowOff>
    </xdr:from>
    <xdr:to>
      <xdr:col>81</xdr:col>
      <xdr:colOff>101600</xdr:colOff>
      <xdr:row>99</xdr:row>
      <xdr:rowOff>4411</xdr:rowOff>
    </xdr:to>
    <xdr:sp macro="" textlink="">
      <xdr:nvSpPr>
        <xdr:cNvPr id="697" name="楕円 696"/>
        <xdr:cNvSpPr/>
      </xdr:nvSpPr>
      <xdr:spPr>
        <a:xfrm>
          <a:off x="15430500" y="168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166988</xdr:rowOff>
    </xdr:from>
    <xdr:ext cx="469744" cy="259045"/>
    <xdr:sp macro="" textlink="">
      <xdr:nvSpPr>
        <xdr:cNvPr id="698" name="テキスト ボックス 697"/>
        <xdr:cNvSpPr txBox="1"/>
      </xdr:nvSpPr>
      <xdr:spPr>
        <a:xfrm>
          <a:off x="15246428" y="1696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73258</xdr:rowOff>
    </xdr:from>
    <xdr:to>
      <xdr:col>76</xdr:col>
      <xdr:colOff>165100</xdr:colOff>
      <xdr:row>99</xdr:row>
      <xdr:rowOff>3408</xdr:rowOff>
    </xdr:to>
    <xdr:sp macro="" textlink="">
      <xdr:nvSpPr>
        <xdr:cNvPr id="699" name="楕円 698"/>
        <xdr:cNvSpPr/>
      </xdr:nvSpPr>
      <xdr:spPr>
        <a:xfrm>
          <a:off x="14541500" y="168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165985</xdr:rowOff>
    </xdr:from>
    <xdr:ext cx="469744" cy="259045"/>
    <xdr:sp macro="" textlink="">
      <xdr:nvSpPr>
        <xdr:cNvPr id="700" name="テキスト ボックス 699"/>
        <xdr:cNvSpPr txBox="1"/>
      </xdr:nvSpPr>
      <xdr:spPr>
        <a:xfrm>
          <a:off x="14357428" y="1696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74016</xdr:rowOff>
    </xdr:from>
    <xdr:to>
      <xdr:col>72</xdr:col>
      <xdr:colOff>38100</xdr:colOff>
      <xdr:row>99</xdr:row>
      <xdr:rowOff>4166</xdr:rowOff>
    </xdr:to>
    <xdr:sp macro="" textlink="">
      <xdr:nvSpPr>
        <xdr:cNvPr id="701" name="楕円 700"/>
        <xdr:cNvSpPr/>
      </xdr:nvSpPr>
      <xdr:spPr>
        <a:xfrm>
          <a:off x="13652500" y="168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166743</xdr:rowOff>
    </xdr:from>
    <xdr:ext cx="469744" cy="259045"/>
    <xdr:sp macro="" textlink="">
      <xdr:nvSpPr>
        <xdr:cNvPr id="702" name="テキスト ボックス 701"/>
        <xdr:cNvSpPr txBox="1"/>
      </xdr:nvSpPr>
      <xdr:spPr>
        <a:xfrm>
          <a:off x="13468428" y="1696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68724</xdr:rowOff>
    </xdr:from>
    <xdr:to>
      <xdr:col>67</xdr:col>
      <xdr:colOff>101600</xdr:colOff>
      <xdr:row>98</xdr:row>
      <xdr:rowOff>170324</xdr:rowOff>
    </xdr:to>
    <xdr:sp macro="" textlink="">
      <xdr:nvSpPr>
        <xdr:cNvPr id="703" name="楕円 702"/>
        <xdr:cNvSpPr/>
      </xdr:nvSpPr>
      <xdr:spPr>
        <a:xfrm>
          <a:off x="12763500" y="1687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15401</xdr:rowOff>
    </xdr:from>
    <xdr:ext cx="469744" cy="259045"/>
    <xdr:sp macro="" textlink="">
      <xdr:nvSpPr>
        <xdr:cNvPr id="704" name="テキスト ボックス 703"/>
        <xdr:cNvSpPr txBox="1"/>
      </xdr:nvSpPr>
      <xdr:spPr>
        <a:xfrm>
          <a:off x="12579428" y="1664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20675</xdr:rowOff>
    </xdr:from>
    <xdr:to>
      <xdr:col>116</xdr:col>
      <xdr:colOff>63500</xdr:colOff>
      <xdr:row>39</xdr:row>
      <xdr:rowOff>21361</xdr:rowOff>
    </xdr:to>
    <xdr:cxnSp macro="">
      <xdr:nvCxnSpPr>
        <xdr:cNvPr id="733" name="直線コネクタ 732"/>
        <xdr:cNvCxnSpPr/>
      </xdr:nvCxnSpPr>
      <xdr:spPr>
        <a:xfrm flipV="1">
          <a:off x="21323300" y="670722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21361</xdr:rowOff>
    </xdr:from>
    <xdr:to>
      <xdr:col>111</xdr:col>
      <xdr:colOff>177800</xdr:colOff>
      <xdr:row>39</xdr:row>
      <xdr:rowOff>21895</xdr:rowOff>
    </xdr:to>
    <xdr:cxnSp macro="">
      <xdr:nvCxnSpPr>
        <xdr:cNvPr id="736" name="直線コネクタ 735"/>
        <xdr:cNvCxnSpPr/>
      </xdr:nvCxnSpPr>
      <xdr:spPr>
        <a:xfrm flipV="1">
          <a:off x="20434300" y="670791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21895</xdr:rowOff>
    </xdr:from>
    <xdr:to>
      <xdr:col>107</xdr:col>
      <xdr:colOff>50800</xdr:colOff>
      <xdr:row>39</xdr:row>
      <xdr:rowOff>21971</xdr:rowOff>
    </xdr:to>
    <xdr:cxnSp macro="">
      <xdr:nvCxnSpPr>
        <xdr:cNvPr id="739" name="直線コネクタ 738"/>
        <xdr:cNvCxnSpPr/>
      </xdr:nvCxnSpPr>
      <xdr:spPr>
        <a:xfrm flipV="1">
          <a:off x="19545300" y="670844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21971</xdr:rowOff>
    </xdr:from>
    <xdr:to>
      <xdr:col>102</xdr:col>
      <xdr:colOff>114300</xdr:colOff>
      <xdr:row>39</xdr:row>
      <xdr:rowOff>22961</xdr:rowOff>
    </xdr:to>
    <xdr:cxnSp macro="">
      <xdr:nvCxnSpPr>
        <xdr:cNvPr id="742" name="直線コネクタ 741"/>
        <xdr:cNvCxnSpPr/>
      </xdr:nvCxnSpPr>
      <xdr:spPr>
        <a:xfrm flipV="1">
          <a:off x="18656300" y="670852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19253</xdr:rowOff>
    </xdr:from>
    <xdr:to>
      <xdr:col>98</xdr:col>
      <xdr:colOff>38100</xdr:colOff>
      <xdr:row>38</xdr:row>
      <xdr:rowOff>120853</xdr:rowOff>
    </xdr:to>
    <xdr:sp macro="" textlink="">
      <xdr:nvSpPr>
        <xdr:cNvPr id="745" name="フローチャート: 判断 744"/>
        <xdr:cNvSpPr/>
      </xdr:nvSpPr>
      <xdr:spPr>
        <a:xfrm>
          <a:off x="18605500" y="65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137380</xdr:rowOff>
    </xdr:from>
    <xdr:ext cx="469744" cy="259045"/>
    <xdr:sp macro="" textlink="">
      <xdr:nvSpPr>
        <xdr:cNvPr id="746" name="テキスト ボックス 745"/>
        <xdr:cNvSpPr txBox="1"/>
      </xdr:nvSpPr>
      <xdr:spPr>
        <a:xfrm>
          <a:off x="18421428" y="63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141325</xdr:rowOff>
    </xdr:from>
    <xdr:to>
      <xdr:col>116</xdr:col>
      <xdr:colOff>114300</xdr:colOff>
      <xdr:row>39</xdr:row>
      <xdr:rowOff>71475</xdr:rowOff>
    </xdr:to>
    <xdr:sp macro="" textlink="">
      <xdr:nvSpPr>
        <xdr:cNvPr id="752" name="楕円 751"/>
        <xdr:cNvSpPr/>
      </xdr:nvSpPr>
      <xdr:spPr>
        <a:xfrm>
          <a:off x="22110700" y="6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68165</xdr:rowOff>
    </xdr:from>
    <xdr:ext cx="378565" cy="259045"/>
    <xdr:sp macro="" textlink="">
      <xdr:nvSpPr>
        <xdr:cNvPr id="753" name="投資及び出資金該当値テキスト"/>
        <xdr:cNvSpPr txBox="1"/>
      </xdr:nvSpPr>
      <xdr:spPr>
        <a:xfrm>
          <a:off x="22212300" y="65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142011</xdr:rowOff>
    </xdr:from>
    <xdr:to>
      <xdr:col>112</xdr:col>
      <xdr:colOff>38100</xdr:colOff>
      <xdr:row>39</xdr:row>
      <xdr:rowOff>72161</xdr:rowOff>
    </xdr:to>
    <xdr:sp macro="" textlink="">
      <xdr:nvSpPr>
        <xdr:cNvPr id="754" name="楕円 753"/>
        <xdr:cNvSpPr/>
      </xdr:nvSpPr>
      <xdr:spPr>
        <a:xfrm>
          <a:off x="21272500" y="66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63288</xdr:rowOff>
    </xdr:from>
    <xdr:ext cx="378565" cy="259045"/>
    <xdr:sp macro="" textlink="">
      <xdr:nvSpPr>
        <xdr:cNvPr id="755" name="テキスト ボックス 754"/>
        <xdr:cNvSpPr txBox="1"/>
      </xdr:nvSpPr>
      <xdr:spPr>
        <a:xfrm>
          <a:off x="21134017" y="6749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142545</xdr:rowOff>
    </xdr:from>
    <xdr:to>
      <xdr:col>107</xdr:col>
      <xdr:colOff>101600</xdr:colOff>
      <xdr:row>39</xdr:row>
      <xdr:rowOff>72695</xdr:rowOff>
    </xdr:to>
    <xdr:sp macro="" textlink="">
      <xdr:nvSpPr>
        <xdr:cNvPr id="756" name="楕円 755"/>
        <xdr:cNvSpPr/>
      </xdr:nvSpPr>
      <xdr:spPr>
        <a:xfrm>
          <a:off x="203835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63822</xdr:rowOff>
    </xdr:from>
    <xdr:ext cx="378565" cy="259045"/>
    <xdr:sp macro="" textlink="">
      <xdr:nvSpPr>
        <xdr:cNvPr id="757" name="テキスト ボックス 756"/>
        <xdr:cNvSpPr txBox="1"/>
      </xdr:nvSpPr>
      <xdr:spPr>
        <a:xfrm>
          <a:off x="20245017" y="675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142621</xdr:rowOff>
    </xdr:from>
    <xdr:to>
      <xdr:col>102</xdr:col>
      <xdr:colOff>165100</xdr:colOff>
      <xdr:row>39</xdr:row>
      <xdr:rowOff>72771</xdr:rowOff>
    </xdr:to>
    <xdr:sp macro="" textlink="">
      <xdr:nvSpPr>
        <xdr:cNvPr id="758" name="楕円 757"/>
        <xdr:cNvSpPr/>
      </xdr:nvSpPr>
      <xdr:spPr>
        <a:xfrm>
          <a:off x="194945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63898</xdr:rowOff>
    </xdr:from>
    <xdr:ext cx="378565" cy="259045"/>
    <xdr:sp macro="" textlink="">
      <xdr:nvSpPr>
        <xdr:cNvPr id="759" name="テキスト ボックス 758"/>
        <xdr:cNvSpPr txBox="1"/>
      </xdr:nvSpPr>
      <xdr:spPr>
        <a:xfrm>
          <a:off x="19356017" y="6750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143611</xdr:rowOff>
    </xdr:from>
    <xdr:to>
      <xdr:col>98</xdr:col>
      <xdr:colOff>38100</xdr:colOff>
      <xdr:row>39</xdr:row>
      <xdr:rowOff>73761</xdr:rowOff>
    </xdr:to>
    <xdr:sp macro="" textlink="">
      <xdr:nvSpPr>
        <xdr:cNvPr id="760" name="楕円 759"/>
        <xdr:cNvSpPr/>
      </xdr:nvSpPr>
      <xdr:spPr>
        <a:xfrm>
          <a:off x="18605500" y="6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64888</xdr:rowOff>
    </xdr:from>
    <xdr:ext cx="378565" cy="259045"/>
    <xdr:sp macro="" textlink="">
      <xdr:nvSpPr>
        <xdr:cNvPr id="761" name="テキスト ボックス 760"/>
        <xdr:cNvSpPr txBox="1"/>
      </xdr:nvSpPr>
      <xdr:spPr>
        <a:xfrm>
          <a:off x="18467017" y="6751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88885</xdr:rowOff>
    </xdr:from>
    <xdr:to>
      <xdr:col>116</xdr:col>
      <xdr:colOff>63500</xdr:colOff>
      <xdr:row>59</xdr:row>
      <xdr:rowOff>88984</xdr:rowOff>
    </xdr:to>
    <xdr:cxnSp macro="">
      <xdr:nvCxnSpPr>
        <xdr:cNvPr id="792" name="直線コネクタ 791"/>
        <xdr:cNvCxnSpPr/>
      </xdr:nvCxnSpPr>
      <xdr:spPr>
        <a:xfrm flipV="1">
          <a:off x="21323300" y="10204435"/>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88984</xdr:rowOff>
    </xdr:from>
    <xdr:to>
      <xdr:col>111</xdr:col>
      <xdr:colOff>177800</xdr:colOff>
      <xdr:row>59</xdr:row>
      <xdr:rowOff>89016</xdr:rowOff>
    </xdr:to>
    <xdr:cxnSp macro="">
      <xdr:nvCxnSpPr>
        <xdr:cNvPr id="795" name="直線コネクタ 794"/>
        <xdr:cNvCxnSpPr/>
      </xdr:nvCxnSpPr>
      <xdr:spPr>
        <a:xfrm flipV="1">
          <a:off x="20434300" y="1020453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89016</xdr:rowOff>
    </xdr:from>
    <xdr:to>
      <xdr:col>107</xdr:col>
      <xdr:colOff>50800</xdr:colOff>
      <xdr:row>59</xdr:row>
      <xdr:rowOff>89081</xdr:rowOff>
    </xdr:to>
    <xdr:cxnSp macro="">
      <xdr:nvCxnSpPr>
        <xdr:cNvPr id="798" name="直線コネクタ 797"/>
        <xdr:cNvCxnSpPr/>
      </xdr:nvCxnSpPr>
      <xdr:spPr>
        <a:xfrm flipV="1">
          <a:off x="19545300" y="1020456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89081</xdr:rowOff>
    </xdr:from>
    <xdr:to>
      <xdr:col>102</xdr:col>
      <xdr:colOff>114300</xdr:colOff>
      <xdr:row>59</xdr:row>
      <xdr:rowOff>89114</xdr:rowOff>
    </xdr:to>
    <xdr:cxnSp macro="">
      <xdr:nvCxnSpPr>
        <xdr:cNvPr id="801" name="直線コネクタ 800"/>
        <xdr:cNvCxnSpPr/>
      </xdr:nvCxnSpPr>
      <xdr:spPr>
        <a:xfrm flipV="1">
          <a:off x="18656300" y="1020463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103432</xdr:rowOff>
    </xdr:from>
    <xdr:to>
      <xdr:col>98</xdr:col>
      <xdr:colOff>38100</xdr:colOff>
      <xdr:row>59</xdr:row>
      <xdr:rowOff>33582</xdr:rowOff>
    </xdr:to>
    <xdr:sp macro="" textlink="">
      <xdr:nvSpPr>
        <xdr:cNvPr id="804" name="フローチャート: 判断 803"/>
        <xdr:cNvSpPr/>
      </xdr:nvSpPr>
      <xdr:spPr>
        <a:xfrm>
          <a:off x="18605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50109</xdr:rowOff>
    </xdr:from>
    <xdr:ext cx="469744" cy="259045"/>
    <xdr:sp macro="" textlink="">
      <xdr:nvSpPr>
        <xdr:cNvPr id="805" name="テキスト ボックス 804"/>
        <xdr:cNvSpPr txBox="1"/>
      </xdr:nvSpPr>
      <xdr:spPr>
        <a:xfrm>
          <a:off x="18421428"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38085</xdr:rowOff>
    </xdr:from>
    <xdr:to>
      <xdr:col>116</xdr:col>
      <xdr:colOff>114300</xdr:colOff>
      <xdr:row>59</xdr:row>
      <xdr:rowOff>139685</xdr:rowOff>
    </xdr:to>
    <xdr:sp macro="" textlink="">
      <xdr:nvSpPr>
        <xdr:cNvPr id="811" name="楕円 810"/>
        <xdr:cNvSpPr/>
      </xdr:nvSpPr>
      <xdr:spPr>
        <a:xfrm>
          <a:off x="22110700" y="1015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124462</xdr:rowOff>
    </xdr:from>
    <xdr:ext cx="378565" cy="259045"/>
    <xdr:sp macro="" textlink="">
      <xdr:nvSpPr>
        <xdr:cNvPr id="812" name="貸付金該当値テキスト"/>
        <xdr:cNvSpPr txBox="1"/>
      </xdr:nvSpPr>
      <xdr:spPr>
        <a:xfrm>
          <a:off x="22212300" y="10068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38184</xdr:rowOff>
    </xdr:from>
    <xdr:to>
      <xdr:col>112</xdr:col>
      <xdr:colOff>38100</xdr:colOff>
      <xdr:row>59</xdr:row>
      <xdr:rowOff>139784</xdr:rowOff>
    </xdr:to>
    <xdr:sp macro="" textlink="">
      <xdr:nvSpPr>
        <xdr:cNvPr id="813" name="楕円 812"/>
        <xdr:cNvSpPr/>
      </xdr:nvSpPr>
      <xdr:spPr>
        <a:xfrm>
          <a:off x="21272500" y="101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130911</xdr:rowOff>
    </xdr:from>
    <xdr:ext cx="378565" cy="259045"/>
    <xdr:sp macro="" textlink="">
      <xdr:nvSpPr>
        <xdr:cNvPr id="814" name="テキスト ボックス 813"/>
        <xdr:cNvSpPr txBox="1"/>
      </xdr:nvSpPr>
      <xdr:spPr>
        <a:xfrm>
          <a:off x="21134017" y="102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38216</xdr:rowOff>
    </xdr:from>
    <xdr:to>
      <xdr:col>107</xdr:col>
      <xdr:colOff>101600</xdr:colOff>
      <xdr:row>59</xdr:row>
      <xdr:rowOff>139816</xdr:rowOff>
    </xdr:to>
    <xdr:sp macro="" textlink="">
      <xdr:nvSpPr>
        <xdr:cNvPr id="815" name="楕円 814"/>
        <xdr:cNvSpPr/>
      </xdr:nvSpPr>
      <xdr:spPr>
        <a:xfrm>
          <a:off x="20383500" y="101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130943</xdr:rowOff>
    </xdr:from>
    <xdr:ext cx="378565" cy="259045"/>
    <xdr:sp macro="" textlink="">
      <xdr:nvSpPr>
        <xdr:cNvPr id="816" name="テキスト ボックス 815"/>
        <xdr:cNvSpPr txBox="1"/>
      </xdr:nvSpPr>
      <xdr:spPr>
        <a:xfrm>
          <a:off x="20245017" y="1024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38281</xdr:rowOff>
    </xdr:from>
    <xdr:to>
      <xdr:col>102</xdr:col>
      <xdr:colOff>165100</xdr:colOff>
      <xdr:row>59</xdr:row>
      <xdr:rowOff>139881</xdr:rowOff>
    </xdr:to>
    <xdr:sp macro="" textlink="">
      <xdr:nvSpPr>
        <xdr:cNvPr id="817" name="楕円 816"/>
        <xdr:cNvSpPr/>
      </xdr:nvSpPr>
      <xdr:spPr>
        <a:xfrm>
          <a:off x="19494500" y="101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131008</xdr:rowOff>
    </xdr:from>
    <xdr:ext cx="378565" cy="259045"/>
    <xdr:sp macro="" textlink="">
      <xdr:nvSpPr>
        <xdr:cNvPr id="818" name="テキスト ボックス 817"/>
        <xdr:cNvSpPr txBox="1"/>
      </xdr:nvSpPr>
      <xdr:spPr>
        <a:xfrm>
          <a:off x="19356017" y="10246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38314</xdr:rowOff>
    </xdr:from>
    <xdr:to>
      <xdr:col>98</xdr:col>
      <xdr:colOff>38100</xdr:colOff>
      <xdr:row>59</xdr:row>
      <xdr:rowOff>139914</xdr:rowOff>
    </xdr:to>
    <xdr:sp macro="" textlink="">
      <xdr:nvSpPr>
        <xdr:cNvPr id="819" name="楕円 818"/>
        <xdr:cNvSpPr/>
      </xdr:nvSpPr>
      <xdr:spPr>
        <a:xfrm>
          <a:off x="18605500" y="101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131041</xdr:rowOff>
    </xdr:from>
    <xdr:ext cx="378565" cy="259045"/>
    <xdr:sp macro="" textlink="">
      <xdr:nvSpPr>
        <xdr:cNvPr id="820" name="テキスト ボックス 819"/>
        <xdr:cNvSpPr txBox="1"/>
      </xdr:nvSpPr>
      <xdr:spPr>
        <a:xfrm>
          <a:off x="18467017" y="1024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24616</xdr:rowOff>
    </xdr:from>
    <xdr:to>
      <xdr:col>116</xdr:col>
      <xdr:colOff>63500</xdr:colOff>
      <xdr:row>73</xdr:row>
      <xdr:rowOff>135813</xdr:rowOff>
    </xdr:to>
    <xdr:cxnSp macro="">
      <xdr:nvCxnSpPr>
        <xdr:cNvPr id="852" name="直線コネクタ 851"/>
        <xdr:cNvCxnSpPr/>
      </xdr:nvCxnSpPr>
      <xdr:spPr>
        <a:xfrm flipV="1">
          <a:off x="21323300" y="12540466"/>
          <a:ext cx="838200" cy="1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100707</xdr:rowOff>
    </xdr:from>
    <xdr:to>
      <xdr:col>111</xdr:col>
      <xdr:colOff>177800</xdr:colOff>
      <xdr:row>73</xdr:row>
      <xdr:rowOff>135813</xdr:rowOff>
    </xdr:to>
    <xdr:cxnSp macro="">
      <xdr:nvCxnSpPr>
        <xdr:cNvPr id="855" name="直線コネクタ 854"/>
        <xdr:cNvCxnSpPr/>
      </xdr:nvCxnSpPr>
      <xdr:spPr>
        <a:xfrm>
          <a:off x="20434300" y="12616557"/>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55967</xdr:rowOff>
    </xdr:from>
    <xdr:to>
      <xdr:col>107</xdr:col>
      <xdr:colOff>50800</xdr:colOff>
      <xdr:row>73</xdr:row>
      <xdr:rowOff>100707</xdr:rowOff>
    </xdr:to>
    <xdr:cxnSp macro="">
      <xdr:nvCxnSpPr>
        <xdr:cNvPr id="858" name="直線コネクタ 857"/>
        <xdr:cNvCxnSpPr/>
      </xdr:nvCxnSpPr>
      <xdr:spPr>
        <a:xfrm>
          <a:off x="19545300" y="12571817"/>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55967</xdr:rowOff>
    </xdr:from>
    <xdr:to>
      <xdr:col>102</xdr:col>
      <xdr:colOff>114300</xdr:colOff>
      <xdr:row>73</xdr:row>
      <xdr:rowOff>114260</xdr:rowOff>
    </xdr:to>
    <xdr:cxnSp macro="">
      <xdr:nvCxnSpPr>
        <xdr:cNvPr id="861" name="直線コネクタ 860"/>
        <xdr:cNvCxnSpPr/>
      </xdr:nvCxnSpPr>
      <xdr:spPr>
        <a:xfrm flipV="1">
          <a:off x="18656300" y="12571817"/>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101636</xdr:rowOff>
    </xdr:from>
    <xdr:to>
      <xdr:col>98</xdr:col>
      <xdr:colOff>38100</xdr:colOff>
      <xdr:row>75</xdr:row>
      <xdr:rowOff>31786</xdr:rowOff>
    </xdr:to>
    <xdr:sp macro="" textlink="">
      <xdr:nvSpPr>
        <xdr:cNvPr id="864" name="フローチャート: 判断 863"/>
        <xdr:cNvSpPr/>
      </xdr:nvSpPr>
      <xdr:spPr>
        <a:xfrm>
          <a:off x="18605500" y="127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22913</xdr:rowOff>
    </xdr:from>
    <xdr:ext cx="534377" cy="259045"/>
    <xdr:sp macro="" textlink="">
      <xdr:nvSpPr>
        <xdr:cNvPr id="865" name="テキスト ボックス 864"/>
        <xdr:cNvSpPr txBox="1"/>
      </xdr:nvSpPr>
      <xdr:spPr>
        <a:xfrm>
          <a:off x="18389111" y="1288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145266</xdr:rowOff>
    </xdr:from>
    <xdr:to>
      <xdr:col>116</xdr:col>
      <xdr:colOff>114300</xdr:colOff>
      <xdr:row>73</xdr:row>
      <xdr:rowOff>75416</xdr:rowOff>
    </xdr:to>
    <xdr:sp macro="" textlink="">
      <xdr:nvSpPr>
        <xdr:cNvPr id="871" name="楕円 870"/>
        <xdr:cNvSpPr/>
      </xdr:nvSpPr>
      <xdr:spPr>
        <a:xfrm>
          <a:off x="22110700" y="124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168143</xdr:rowOff>
    </xdr:from>
    <xdr:ext cx="534377" cy="259045"/>
    <xdr:sp macro="" textlink="">
      <xdr:nvSpPr>
        <xdr:cNvPr id="872" name="繰出金該当値テキスト"/>
        <xdr:cNvSpPr txBox="1"/>
      </xdr:nvSpPr>
      <xdr:spPr>
        <a:xfrm>
          <a:off x="22212300" y="1234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85013</xdr:rowOff>
    </xdr:from>
    <xdr:to>
      <xdr:col>112</xdr:col>
      <xdr:colOff>38100</xdr:colOff>
      <xdr:row>74</xdr:row>
      <xdr:rowOff>15163</xdr:rowOff>
    </xdr:to>
    <xdr:sp macro="" textlink="">
      <xdr:nvSpPr>
        <xdr:cNvPr id="873" name="楕円 872"/>
        <xdr:cNvSpPr/>
      </xdr:nvSpPr>
      <xdr:spPr>
        <a:xfrm>
          <a:off x="21272500" y="126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31690</xdr:rowOff>
    </xdr:from>
    <xdr:ext cx="534377" cy="259045"/>
    <xdr:sp macro="" textlink="">
      <xdr:nvSpPr>
        <xdr:cNvPr id="874" name="テキスト ボックス 873"/>
        <xdr:cNvSpPr txBox="1"/>
      </xdr:nvSpPr>
      <xdr:spPr>
        <a:xfrm>
          <a:off x="21056111" y="123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49907</xdr:rowOff>
    </xdr:from>
    <xdr:to>
      <xdr:col>107</xdr:col>
      <xdr:colOff>101600</xdr:colOff>
      <xdr:row>73</xdr:row>
      <xdr:rowOff>151507</xdr:rowOff>
    </xdr:to>
    <xdr:sp macro="" textlink="">
      <xdr:nvSpPr>
        <xdr:cNvPr id="875" name="楕円 874"/>
        <xdr:cNvSpPr/>
      </xdr:nvSpPr>
      <xdr:spPr>
        <a:xfrm>
          <a:off x="20383500" y="1256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168034</xdr:rowOff>
    </xdr:from>
    <xdr:ext cx="534377" cy="259045"/>
    <xdr:sp macro="" textlink="">
      <xdr:nvSpPr>
        <xdr:cNvPr id="876" name="テキスト ボックス 875"/>
        <xdr:cNvSpPr txBox="1"/>
      </xdr:nvSpPr>
      <xdr:spPr>
        <a:xfrm>
          <a:off x="20167111" y="1234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5167</xdr:rowOff>
    </xdr:from>
    <xdr:to>
      <xdr:col>102</xdr:col>
      <xdr:colOff>165100</xdr:colOff>
      <xdr:row>73</xdr:row>
      <xdr:rowOff>106767</xdr:rowOff>
    </xdr:to>
    <xdr:sp macro="" textlink="">
      <xdr:nvSpPr>
        <xdr:cNvPr id="877" name="楕円 876"/>
        <xdr:cNvSpPr/>
      </xdr:nvSpPr>
      <xdr:spPr>
        <a:xfrm>
          <a:off x="19494500" y="125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123294</xdr:rowOff>
    </xdr:from>
    <xdr:ext cx="534377" cy="259045"/>
    <xdr:sp macro="" textlink="">
      <xdr:nvSpPr>
        <xdr:cNvPr id="878" name="テキスト ボックス 877"/>
        <xdr:cNvSpPr txBox="1"/>
      </xdr:nvSpPr>
      <xdr:spPr>
        <a:xfrm>
          <a:off x="19278111" y="1229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63460</xdr:rowOff>
    </xdr:from>
    <xdr:to>
      <xdr:col>98</xdr:col>
      <xdr:colOff>38100</xdr:colOff>
      <xdr:row>73</xdr:row>
      <xdr:rowOff>165060</xdr:rowOff>
    </xdr:to>
    <xdr:sp macro="" textlink="">
      <xdr:nvSpPr>
        <xdr:cNvPr id="879" name="楕円 878"/>
        <xdr:cNvSpPr/>
      </xdr:nvSpPr>
      <xdr:spPr>
        <a:xfrm>
          <a:off x="18605500" y="125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10137</xdr:rowOff>
    </xdr:from>
    <xdr:ext cx="534377" cy="259045"/>
    <xdr:sp macro="" textlink="">
      <xdr:nvSpPr>
        <xdr:cNvPr id="880" name="テキスト ボックス 879"/>
        <xdr:cNvSpPr txBox="1"/>
      </xdr:nvSpPr>
      <xdr:spPr>
        <a:xfrm>
          <a:off x="18389111" y="123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扶助費、補助費、繰出金等が高い水準となっている。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扶助費においては、生活保護費に一定の落ち着きが見受けられるものの、自立支援給付費や保育所運営経費などの増傾向は、財政面での大きな懸案となっている。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補助費等においては、消防事務の都に対する委託金や、市が設置している青梅市立総合病院への負担金などの影響に加え、市単独の補助事業が多いことが高止まりの原因となっている。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一方、人件費においては、定数の適正管理や、時間外超過勤務の削減などにより、類似団体、全国、東京都の平均よりも低い水準となっている。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また、普通建設事業費が非常に低い水準となっていることも大きな特徴である。これは、経常収支比率が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％を示しているとおり、経常的な歳出に投資的経費が圧迫され、財政構造が硬直化していることを端的に物語っており、新規事業はもとより、</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老朽化した公共施設の維持管理の点からも、大きな行政課題の一つとなっている。ただ、今後、投資的新規事業が計画されている中では、力強い実行力のある行財政改革が待ったなしの状況となっている。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134,086
132,209
103.31
51,420,145
50,493,734
838,991
26,593,417
34,075,079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93218</xdr:rowOff>
    </xdr:from>
    <xdr:to>
      <xdr:col>24</xdr:col>
      <xdr:colOff>63500</xdr:colOff>
      <xdr:row>34</xdr:row>
      <xdr:rowOff>163322</xdr:rowOff>
    </xdr:to>
    <xdr:cxnSp macro="">
      <xdr:nvCxnSpPr>
        <xdr:cNvPr id="61" name="直線コネクタ 60"/>
        <xdr:cNvCxnSpPr/>
      </xdr:nvCxnSpPr>
      <xdr:spPr>
        <a:xfrm flipV="1">
          <a:off x="3797300" y="5922518"/>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134366</xdr:rowOff>
    </xdr:from>
    <xdr:to>
      <xdr:col>19</xdr:col>
      <xdr:colOff>177800</xdr:colOff>
      <xdr:row>34</xdr:row>
      <xdr:rowOff>163322</xdr:rowOff>
    </xdr:to>
    <xdr:cxnSp macro="">
      <xdr:nvCxnSpPr>
        <xdr:cNvPr id="64" name="直線コネクタ 63"/>
        <xdr:cNvCxnSpPr/>
      </xdr:nvCxnSpPr>
      <xdr:spPr>
        <a:xfrm>
          <a:off x="2908300" y="59636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8636</xdr:rowOff>
    </xdr:from>
    <xdr:to>
      <xdr:col>15</xdr:col>
      <xdr:colOff>50800</xdr:colOff>
      <xdr:row>34</xdr:row>
      <xdr:rowOff>134366</xdr:rowOff>
    </xdr:to>
    <xdr:cxnSp macro="">
      <xdr:nvCxnSpPr>
        <xdr:cNvPr id="67" name="直線コネクタ 66"/>
        <xdr:cNvCxnSpPr/>
      </xdr:nvCxnSpPr>
      <xdr:spPr>
        <a:xfrm>
          <a:off x="2019300" y="583793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8636</xdr:rowOff>
    </xdr:from>
    <xdr:to>
      <xdr:col>10</xdr:col>
      <xdr:colOff>114300</xdr:colOff>
      <xdr:row>34</xdr:row>
      <xdr:rowOff>104648</xdr:rowOff>
    </xdr:to>
    <xdr:cxnSp macro="">
      <xdr:nvCxnSpPr>
        <xdr:cNvPr id="70" name="直線コネクタ 69"/>
        <xdr:cNvCxnSpPr/>
      </xdr:nvCxnSpPr>
      <xdr:spPr>
        <a:xfrm flipV="1">
          <a:off x="1130300" y="58379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99568</xdr:rowOff>
    </xdr:from>
    <xdr:to>
      <xdr:col>6</xdr:col>
      <xdr:colOff>38100</xdr:colOff>
      <xdr:row>36</xdr:row>
      <xdr:rowOff>29718</xdr:rowOff>
    </xdr:to>
    <xdr:sp macro="" textlink="">
      <xdr:nvSpPr>
        <xdr:cNvPr id="73" name="フローチャート: 判断 72"/>
        <xdr:cNvSpPr/>
      </xdr:nvSpPr>
      <xdr:spPr>
        <a:xfrm>
          <a:off x="1079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20845</xdr:rowOff>
    </xdr:from>
    <xdr:ext cx="469744" cy="259045"/>
    <xdr:sp macro="" textlink="">
      <xdr:nvSpPr>
        <xdr:cNvPr id="74" name="テキスト ボックス 73"/>
        <xdr:cNvSpPr txBox="1"/>
      </xdr:nvSpPr>
      <xdr:spPr>
        <a:xfrm>
          <a:off x="895428"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42418</xdr:rowOff>
    </xdr:from>
    <xdr:to>
      <xdr:col>24</xdr:col>
      <xdr:colOff>114300</xdr:colOff>
      <xdr:row>34</xdr:row>
      <xdr:rowOff>144018</xdr:rowOff>
    </xdr:to>
    <xdr:sp macro="" textlink="">
      <xdr:nvSpPr>
        <xdr:cNvPr id="80" name="楕円 79"/>
        <xdr:cNvSpPr/>
      </xdr:nvSpPr>
      <xdr:spPr>
        <a:xfrm>
          <a:off x="45847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65295</xdr:rowOff>
    </xdr:from>
    <xdr:ext cx="469744" cy="259045"/>
    <xdr:sp macro="" textlink="">
      <xdr:nvSpPr>
        <xdr:cNvPr id="81" name="議会費該当値テキスト"/>
        <xdr:cNvSpPr txBox="1"/>
      </xdr:nvSpPr>
      <xdr:spPr>
        <a:xfrm>
          <a:off x="4686300"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112522</xdr:rowOff>
    </xdr:from>
    <xdr:to>
      <xdr:col>20</xdr:col>
      <xdr:colOff>38100</xdr:colOff>
      <xdr:row>35</xdr:row>
      <xdr:rowOff>42672</xdr:rowOff>
    </xdr:to>
    <xdr:sp macro="" textlink="">
      <xdr:nvSpPr>
        <xdr:cNvPr id="82" name="楕円 81"/>
        <xdr:cNvSpPr/>
      </xdr:nvSpPr>
      <xdr:spPr>
        <a:xfrm>
          <a:off x="3746500" y="594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59199</xdr:rowOff>
    </xdr:from>
    <xdr:ext cx="469744" cy="259045"/>
    <xdr:sp macro="" textlink="">
      <xdr:nvSpPr>
        <xdr:cNvPr id="83" name="テキスト ボックス 82"/>
        <xdr:cNvSpPr txBox="1"/>
      </xdr:nvSpPr>
      <xdr:spPr>
        <a:xfrm>
          <a:off x="3562428" y="571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83566</xdr:rowOff>
    </xdr:from>
    <xdr:to>
      <xdr:col>15</xdr:col>
      <xdr:colOff>101600</xdr:colOff>
      <xdr:row>35</xdr:row>
      <xdr:rowOff>13716</xdr:rowOff>
    </xdr:to>
    <xdr:sp macro="" textlink="">
      <xdr:nvSpPr>
        <xdr:cNvPr id="84" name="楕円 83"/>
        <xdr:cNvSpPr/>
      </xdr:nvSpPr>
      <xdr:spPr>
        <a:xfrm>
          <a:off x="2857500" y="591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30243</xdr:rowOff>
    </xdr:from>
    <xdr:ext cx="469744" cy="259045"/>
    <xdr:sp macro="" textlink="">
      <xdr:nvSpPr>
        <xdr:cNvPr id="85" name="テキスト ボックス 84"/>
        <xdr:cNvSpPr txBox="1"/>
      </xdr:nvSpPr>
      <xdr:spPr>
        <a:xfrm>
          <a:off x="2673428" y="568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129286</xdr:rowOff>
    </xdr:from>
    <xdr:to>
      <xdr:col>10</xdr:col>
      <xdr:colOff>165100</xdr:colOff>
      <xdr:row>34</xdr:row>
      <xdr:rowOff>59436</xdr:rowOff>
    </xdr:to>
    <xdr:sp macro="" textlink="">
      <xdr:nvSpPr>
        <xdr:cNvPr id="86" name="楕円 85"/>
        <xdr:cNvSpPr/>
      </xdr:nvSpPr>
      <xdr:spPr>
        <a:xfrm>
          <a:off x="1968500" y="57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75963</xdr:rowOff>
    </xdr:from>
    <xdr:ext cx="469744" cy="259045"/>
    <xdr:sp macro="" textlink="">
      <xdr:nvSpPr>
        <xdr:cNvPr id="87" name="テキスト ボックス 86"/>
        <xdr:cNvSpPr txBox="1"/>
      </xdr:nvSpPr>
      <xdr:spPr>
        <a:xfrm>
          <a:off x="1784428" y="556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53848</xdr:rowOff>
    </xdr:from>
    <xdr:to>
      <xdr:col>6</xdr:col>
      <xdr:colOff>38100</xdr:colOff>
      <xdr:row>34</xdr:row>
      <xdr:rowOff>155448</xdr:rowOff>
    </xdr:to>
    <xdr:sp macro="" textlink="">
      <xdr:nvSpPr>
        <xdr:cNvPr id="88" name="楕円 87"/>
        <xdr:cNvSpPr/>
      </xdr:nvSpPr>
      <xdr:spPr>
        <a:xfrm>
          <a:off x="10795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525</xdr:rowOff>
    </xdr:from>
    <xdr:ext cx="469744" cy="259045"/>
    <xdr:sp macro="" textlink="">
      <xdr:nvSpPr>
        <xdr:cNvPr id="89" name="テキスト ボックス 88"/>
        <xdr:cNvSpPr txBox="1"/>
      </xdr:nvSpPr>
      <xdr:spPr>
        <a:xfrm>
          <a:off x="895428" y="56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134745</xdr:rowOff>
    </xdr:from>
    <xdr:to>
      <xdr:col>24</xdr:col>
      <xdr:colOff>63500</xdr:colOff>
      <xdr:row>58</xdr:row>
      <xdr:rowOff>141936</xdr:rowOff>
    </xdr:to>
    <xdr:cxnSp macro="">
      <xdr:nvCxnSpPr>
        <xdr:cNvPr id="118" name="直線コネクタ 117"/>
        <xdr:cNvCxnSpPr/>
      </xdr:nvCxnSpPr>
      <xdr:spPr>
        <a:xfrm flipV="1">
          <a:off x="3797300" y="10078845"/>
          <a:ext cx="8382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137593</xdr:rowOff>
    </xdr:from>
    <xdr:to>
      <xdr:col>19</xdr:col>
      <xdr:colOff>177800</xdr:colOff>
      <xdr:row>58</xdr:row>
      <xdr:rowOff>141936</xdr:rowOff>
    </xdr:to>
    <xdr:cxnSp macro="">
      <xdr:nvCxnSpPr>
        <xdr:cNvPr id="121" name="直線コネクタ 120"/>
        <xdr:cNvCxnSpPr/>
      </xdr:nvCxnSpPr>
      <xdr:spPr>
        <a:xfrm>
          <a:off x="2908300" y="1008169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131619</xdr:rowOff>
    </xdr:from>
    <xdr:to>
      <xdr:col>15</xdr:col>
      <xdr:colOff>50800</xdr:colOff>
      <xdr:row>58</xdr:row>
      <xdr:rowOff>137593</xdr:rowOff>
    </xdr:to>
    <xdr:cxnSp macro="">
      <xdr:nvCxnSpPr>
        <xdr:cNvPr id="124" name="直線コネクタ 123"/>
        <xdr:cNvCxnSpPr/>
      </xdr:nvCxnSpPr>
      <xdr:spPr>
        <a:xfrm>
          <a:off x="2019300" y="10075719"/>
          <a:ext cx="8890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131619</xdr:rowOff>
    </xdr:from>
    <xdr:to>
      <xdr:col>10</xdr:col>
      <xdr:colOff>114300</xdr:colOff>
      <xdr:row>58</xdr:row>
      <xdr:rowOff>138329</xdr:rowOff>
    </xdr:to>
    <xdr:cxnSp macro="">
      <xdr:nvCxnSpPr>
        <xdr:cNvPr id="127" name="直線コネクタ 126"/>
        <xdr:cNvCxnSpPr/>
      </xdr:nvCxnSpPr>
      <xdr:spPr>
        <a:xfrm flipV="1">
          <a:off x="1130300" y="10075719"/>
          <a:ext cx="8890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86490</xdr:rowOff>
    </xdr:from>
    <xdr:to>
      <xdr:col>6</xdr:col>
      <xdr:colOff>38100</xdr:colOff>
      <xdr:row>59</xdr:row>
      <xdr:rowOff>16640</xdr:rowOff>
    </xdr:to>
    <xdr:sp macro="" textlink="">
      <xdr:nvSpPr>
        <xdr:cNvPr id="130" name="フローチャート: 判断 129"/>
        <xdr:cNvSpPr/>
      </xdr:nvSpPr>
      <xdr:spPr>
        <a:xfrm>
          <a:off x="1079500" y="1003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33167</xdr:rowOff>
    </xdr:from>
    <xdr:ext cx="534377" cy="259045"/>
    <xdr:sp macro="" textlink="">
      <xdr:nvSpPr>
        <xdr:cNvPr id="131" name="テキスト ボックス 130"/>
        <xdr:cNvSpPr txBox="1"/>
      </xdr:nvSpPr>
      <xdr:spPr>
        <a:xfrm>
          <a:off x="863111" y="980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83945</xdr:rowOff>
    </xdr:from>
    <xdr:to>
      <xdr:col>24</xdr:col>
      <xdr:colOff>114300</xdr:colOff>
      <xdr:row>59</xdr:row>
      <xdr:rowOff>14095</xdr:rowOff>
    </xdr:to>
    <xdr:sp macro="" textlink="">
      <xdr:nvSpPr>
        <xdr:cNvPr id="137" name="楕円 136"/>
        <xdr:cNvSpPr/>
      </xdr:nvSpPr>
      <xdr:spPr>
        <a:xfrm>
          <a:off x="4584700" y="100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91136</xdr:rowOff>
    </xdr:from>
    <xdr:to>
      <xdr:col>20</xdr:col>
      <xdr:colOff>38100</xdr:colOff>
      <xdr:row>59</xdr:row>
      <xdr:rowOff>21286</xdr:rowOff>
    </xdr:to>
    <xdr:sp macro="" textlink="">
      <xdr:nvSpPr>
        <xdr:cNvPr id="139" name="楕円 138"/>
        <xdr:cNvSpPr/>
      </xdr:nvSpPr>
      <xdr:spPr>
        <a:xfrm>
          <a:off x="3746500" y="100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12413</xdr:rowOff>
    </xdr:from>
    <xdr:ext cx="534377" cy="259045"/>
    <xdr:sp macro="" textlink="">
      <xdr:nvSpPr>
        <xdr:cNvPr id="140" name="テキスト ボックス 139"/>
        <xdr:cNvSpPr txBox="1"/>
      </xdr:nvSpPr>
      <xdr:spPr>
        <a:xfrm>
          <a:off x="3530111" y="101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86793</xdr:rowOff>
    </xdr:from>
    <xdr:to>
      <xdr:col>15</xdr:col>
      <xdr:colOff>101600</xdr:colOff>
      <xdr:row>59</xdr:row>
      <xdr:rowOff>16943</xdr:rowOff>
    </xdr:to>
    <xdr:sp macro="" textlink="">
      <xdr:nvSpPr>
        <xdr:cNvPr id="141" name="楕円 140"/>
        <xdr:cNvSpPr/>
      </xdr:nvSpPr>
      <xdr:spPr>
        <a:xfrm>
          <a:off x="2857500" y="100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8070</xdr:rowOff>
    </xdr:from>
    <xdr:ext cx="534377" cy="259045"/>
    <xdr:sp macro="" textlink="">
      <xdr:nvSpPr>
        <xdr:cNvPr id="142" name="テキスト ボックス 141"/>
        <xdr:cNvSpPr txBox="1"/>
      </xdr:nvSpPr>
      <xdr:spPr>
        <a:xfrm>
          <a:off x="2641111" y="101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80819</xdr:rowOff>
    </xdr:from>
    <xdr:to>
      <xdr:col>10</xdr:col>
      <xdr:colOff>165100</xdr:colOff>
      <xdr:row>59</xdr:row>
      <xdr:rowOff>10969</xdr:rowOff>
    </xdr:to>
    <xdr:sp macro="" textlink="">
      <xdr:nvSpPr>
        <xdr:cNvPr id="143" name="楕円 142"/>
        <xdr:cNvSpPr/>
      </xdr:nvSpPr>
      <xdr:spPr>
        <a:xfrm>
          <a:off x="1968500" y="1002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2096</xdr:rowOff>
    </xdr:from>
    <xdr:ext cx="534377" cy="259045"/>
    <xdr:sp macro="" textlink="">
      <xdr:nvSpPr>
        <xdr:cNvPr id="144" name="テキスト ボックス 143"/>
        <xdr:cNvSpPr txBox="1"/>
      </xdr:nvSpPr>
      <xdr:spPr>
        <a:xfrm>
          <a:off x="1752111" y="1011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87529</xdr:rowOff>
    </xdr:from>
    <xdr:to>
      <xdr:col>6</xdr:col>
      <xdr:colOff>38100</xdr:colOff>
      <xdr:row>59</xdr:row>
      <xdr:rowOff>17679</xdr:rowOff>
    </xdr:to>
    <xdr:sp macro="" textlink="">
      <xdr:nvSpPr>
        <xdr:cNvPr id="145" name="楕円 144"/>
        <xdr:cNvSpPr/>
      </xdr:nvSpPr>
      <xdr:spPr>
        <a:xfrm>
          <a:off x="1079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8806</xdr:rowOff>
    </xdr:from>
    <xdr:ext cx="534377" cy="259045"/>
    <xdr:sp macro="" textlink="">
      <xdr:nvSpPr>
        <xdr:cNvPr id="146" name="テキスト ボックス 145"/>
        <xdr:cNvSpPr txBox="1"/>
      </xdr:nvSpPr>
      <xdr:spPr>
        <a:xfrm>
          <a:off x="863111" y="101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141453</xdr:rowOff>
    </xdr:from>
    <xdr:to>
      <xdr:col>24</xdr:col>
      <xdr:colOff>63500</xdr:colOff>
      <xdr:row>73</xdr:row>
      <xdr:rowOff>161351</xdr:rowOff>
    </xdr:to>
    <xdr:cxnSp macro="">
      <xdr:nvCxnSpPr>
        <xdr:cNvPr id="178" name="直線コネクタ 177"/>
        <xdr:cNvCxnSpPr/>
      </xdr:nvCxnSpPr>
      <xdr:spPr>
        <a:xfrm flipV="1">
          <a:off x="3797300" y="12657303"/>
          <a:ext cx="838200" cy="1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135128</xdr:rowOff>
    </xdr:from>
    <xdr:to>
      <xdr:col>19</xdr:col>
      <xdr:colOff>177800</xdr:colOff>
      <xdr:row>73</xdr:row>
      <xdr:rowOff>161351</xdr:rowOff>
    </xdr:to>
    <xdr:cxnSp macro="">
      <xdr:nvCxnSpPr>
        <xdr:cNvPr id="181" name="直線コネクタ 180"/>
        <xdr:cNvCxnSpPr/>
      </xdr:nvCxnSpPr>
      <xdr:spPr>
        <a:xfrm>
          <a:off x="2908300" y="12650978"/>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135128</xdr:rowOff>
    </xdr:from>
    <xdr:to>
      <xdr:col>15</xdr:col>
      <xdr:colOff>50800</xdr:colOff>
      <xdr:row>74</xdr:row>
      <xdr:rowOff>22396</xdr:rowOff>
    </xdr:to>
    <xdr:cxnSp macro="">
      <xdr:nvCxnSpPr>
        <xdr:cNvPr id="184" name="直線コネクタ 183"/>
        <xdr:cNvCxnSpPr/>
      </xdr:nvCxnSpPr>
      <xdr:spPr>
        <a:xfrm flipV="1">
          <a:off x="2019300" y="12650978"/>
          <a:ext cx="889000" cy="5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22396</xdr:rowOff>
    </xdr:from>
    <xdr:to>
      <xdr:col>10</xdr:col>
      <xdr:colOff>114300</xdr:colOff>
      <xdr:row>74</xdr:row>
      <xdr:rowOff>115795</xdr:rowOff>
    </xdr:to>
    <xdr:cxnSp macro="">
      <xdr:nvCxnSpPr>
        <xdr:cNvPr id="187" name="直線コネクタ 186"/>
        <xdr:cNvCxnSpPr/>
      </xdr:nvCxnSpPr>
      <xdr:spPr>
        <a:xfrm flipV="1">
          <a:off x="1130300" y="12709696"/>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72965</xdr:rowOff>
    </xdr:from>
    <xdr:ext cx="599010" cy="259045"/>
    <xdr:sp macro="" textlink="">
      <xdr:nvSpPr>
        <xdr:cNvPr id="189" name="テキスト ボックス 188"/>
        <xdr:cNvSpPr txBox="1"/>
      </xdr:nvSpPr>
      <xdr:spPr>
        <a:xfrm>
          <a:off x="1719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122450</xdr:rowOff>
    </xdr:from>
    <xdr:to>
      <xdr:col>6</xdr:col>
      <xdr:colOff>38100</xdr:colOff>
      <xdr:row>76</xdr:row>
      <xdr:rowOff>52600</xdr:rowOff>
    </xdr:to>
    <xdr:sp macro="" textlink="">
      <xdr:nvSpPr>
        <xdr:cNvPr id="190" name="フローチャート: 判断 189"/>
        <xdr:cNvSpPr/>
      </xdr:nvSpPr>
      <xdr:spPr>
        <a:xfrm>
          <a:off x="1079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43727</xdr:rowOff>
    </xdr:from>
    <xdr:ext cx="599010" cy="259045"/>
    <xdr:sp macro="" textlink="">
      <xdr:nvSpPr>
        <xdr:cNvPr id="191" name="テキスト ボックス 190"/>
        <xdr:cNvSpPr txBox="1"/>
      </xdr:nvSpPr>
      <xdr:spPr>
        <a:xfrm>
          <a:off x="830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90653</xdr:rowOff>
    </xdr:from>
    <xdr:to>
      <xdr:col>24</xdr:col>
      <xdr:colOff>114300</xdr:colOff>
      <xdr:row>74</xdr:row>
      <xdr:rowOff>20803</xdr:rowOff>
    </xdr:to>
    <xdr:sp macro="" textlink="">
      <xdr:nvSpPr>
        <xdr:cNvPr id="197" name="楕円 196"/>
        <xdr:cNvSpPr/>
      </xdr:nvSpPr>
      <xdr:spPr>
        <a:xfrm>
          <a:off x="4584700" y="126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113530</xdr:rowOff>
    </xdr:from>
    <xdr:ext cx="599010" cy="259045"/>
    <xdr:sp macro="" textlink="">
      <xdr:nvSpPr>
        <xdr:cNvPr id="198" name="民生費該当値テキスト"/>
        <xdr:cNvSpPr txBox="1"/>
      </xdr:nvSpPr>
      <xdr:spPr>
        <a:xfrm>
          <a:off x="4686300" y="1245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110551</xdr:rowOff>
    </xdr:from>
    <xdr:to>
      <xdr:col>20</xdr:col>
      <xdr:colOff>38100</xdr:colOff>
      <xdr:row>74</xdr:row>
      <xdr:rowOff>40701</xdr:rowOff>
    </xdr:to>
    <xdr:sp macro="" textlink="">
      <xdr:nvSpPr>
        <xdr:cNvPr id="199" name="楕円 198"/>
        <xdr:cNvSpPr/>
      </xdr:nvSpPr>
      <xdr:spPr>
        <a:xfrm>
          <a:off x="3746500" y="126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57228</xdr:rowOff>
    </xdr:from>
    <xdr:ext cx="599010" cy="259045"/>
    <xdr:sp macro="" textlink="">
      <xdr:nvSpPr>
        <xdr:cNvPr id="200" name="テキスト ボックス 199"/>
        <xdr:cNvSpPr txBox="1"/>
      </xdr:nvSpPr>
      <xdr:spPr>
        <a:xfrm>
          <a:off x="3497795" y="1240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84328</xdr:rowOff>
    </xdr:from>
    <xdr:to>
      <xdr:col>15</xdr:col>
      <xdr:colOff>101600</xdr:colOff>
      <xdr:row>74</xdr:row>
      <xdr:rowOff>14478</xdr:rowOff>
    </xdr:to>
    <xdr:sp macro="" textlink="">
      <xdr:nvSpPr>
        <xdr:cNvPr id="201" name="楕円 200"/>
        <xdr:cNvSpPr/>
      </xdr:nvSpPr>
      <xdr:spPr>
        <a:xfrm>
          <a:off x="2857500" y="12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31005</xdr:rowOff>
    </xdr:from>
    <xdr:ext cx="599010" cy="259045"/>
    <xdr:sp macro="" textlink="">
      <xdr:nvSpPr>
        <xdr:cNvPr id="202" name="テキスト ボックス 201"/>
        <xdr:cNvSpPr txBox="1"/>
      </xdr:nvSpPr>
      <xdr:spPr>
        <a:xfrm>
          <a:off x="2608795" y="1237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143046</xdr:rowOff>
    </xdr:from>
    <xdr:to>
      <xdr:col>10</xdr:col>
      <xdr:colOff>165100</xdr:colOff>
      <xdr:row>74</xdr:row>
      <xdr:rowOff>73196</xdr:rowOff>
    </xdr:to>
    <xdr:sp macro="" textlink="">
      <xdr:nvSpPr>
        <xdr:cNvPr id="203" name="楕円 202"/>
        <xdr:cNvSpPr/>
      </xdr:nvSpPr>
      <xdr:spPr>
        <a:xfrm>
          <a:off x="1968500" y="12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89723</xdr:rowOff>
    </xdr:from>
    <xdr:ext cx="599010" cy="259045"/>
    <xdr:sp macro="" textlink="">
      <xdr:nvSpPr>
        <xdr:cNvPr id="204" name="テキスト ボックス 203"/>
        <xdr:cNvSpPr txBox="1"/>
      </xdr:nvSpPr>
      <xdr:spPr>
        <a:xfrm>
          <a:off x="1719795" y="1243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64995</xdr:rowOff>
    </xdr:from>
    <xdr:to>
      <xdr:col>6</xdr:col>
      <xdr:colOff>38100</xdr:colOff>
      <xdr:row>74</xdr:row>
      <xdr:rowOff>166595</xdr:rowOff>
    </xdr:to>
    <xdr:sp macro="" textlink="">
      <xdr:nvSpPr>
        <xdr:cNvPr id="205" name="楕円 204"/>
        <xdr:cNvSpPr/>
      </xdr:nvSpPr>
      <xdr:spPr>
        <a:xfrm>
          <a:off x="1079500" y="127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11672</xdr:rowOff>
    </xdr:from>
    <xdr:ext cx="599010" cy="259045"/>
    <xdr:sp macro="" textlink="">
      <xdr:nvSpPr>
        <xdr:cNvPr id="206" name="テキスト ボックス 205"/>
        <xdr:cNvSpPr txBox="1"/>
      </xdr:nvSpPr>
      <xdr:spPr>
        <a:xfrm>
          <a:off x="830795" y="1252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79845</xdr:rowOff>
    </xdr:from>
    <xdr:to>
      <xdr:col>24</xdr:col>
      <xdr:colOff>63500</xdr:colOff>
      <xdr:row>96</xdr:row>
      <xdr:rowOff>125082</xdr:rowOff>
    </xdr:to>
    <xdr:cxnSp macro="">
      <xdr:nvCxnSpPr>
        <xdr:cNvPr id="235" name="直線コネクタ 234"/>
        <xdr:cNvCxnSpPr/>
      </xdr:nvCxnSpPr>
      <xdr:spPr>
        <a:xfrm flipV="1">
          <a:off x="3797300" y="16539045"/>
          <a:ext cx="838200" cy="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37431</xdr:rowOff>
    </xdr:from>
    <xdr:ext cx="534377" cy="259045"/>
    <xdr:sp macro="" textlink="">
      <xdr:nvSpPr>
        <xdr:cNvPr id="236" name="衛生費平均値テキスト"/>
        <xdr:cNvSpPr txBox="1"/>
      </xdr:nvSpPr>
      <xdr:spPr>
        <a:xfrm>
          <a:off x="4686300" y="16496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125082</xdr:rowOff>
    </xdr:from>
    <xdr:to>
      <xdr:col>19</xdr:col>
      <xdr:colOff>177800</xdr:colOff>
      <xdr:row>96</xdr:row>
      <xdr:rowOff>145859</xdr:rowOff>
    </xdr:to>
    <xdr:cxnSp macro="">
      <xdr:nvCxnSpPr>
        <xdr:cNvPr id="238" name="直線コネクタ 237"/>
        <xdr:cNvCxnSpPr/>
      </xdr:nvCxnSpPr>
      <xdr:spPr>
        <a:xfrm flipV="1">
          <a:off x="2908300" y="16584282"/>
          <a:ext cx="889000" cy="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40" name="テキスト ボックス 239"/>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138964</xdr:rowOff>
    </xdr:from>
    <xdr:to>
      <xdr:col>15</xdr:col>
      <xdr:colOff>50800</xdr:colOff>
      <xdr:row>96</xdr:row>
      <xdr:rowOff>145859</xdr:rowOff>
    </xdr:to>
    <xdr:cxnSp macro="">
      <xdr:nvCxnSpPr>
        <xdr:cNvPr id="241" name="直線コネクタ 240"/>
        <xdr:cNvCxnSpPr/>
      </xdr:nvCxnSpPr>
      <xdr:spPr>
        <a:xfrm>
          <a:off x="2019300" y="1659816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138964</xdr:rowOff>
    </xdr:from>
    <xdr:to>
      <xdr:col>10</xdr:col>
      <xdr:colOff>114300</xdr:colOff>
      <xdr:row>96</xdr:row>
      <xdr:rowOff>143993</xdr:rowOff>
    </xdr:to>
    <xdr:cxnSp macro="">
      <xdr:nvCxnSpPr>
        <xdr:cNvPr id="244" name="直線コネクタ 243"/>
        <xdr:cNvCxnSpPr/>
      </xdr:nvCxnSpPr>
      <xdr:spPr>
        <a:xfrm flipV="1">
          <a:off x="1130300" y="165981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xdr:rowOff>
    </xdr:from>
    <xdr:ext cx="534377" cy="259045"/>
    <xdr:sp macro="" textlink="">
      <xdr:nvSpPr>
        <xdr:cNvPr id="246" name="テキスト ボックス 245"/>
        <xdr:cNvSpPr txBox="1"/>
      </xdr:nvSpPr>
      <xdr:spPr>
        <a:xfrm>
          <a:off x="1752111"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72937</xdr:rowOff>
    </xdr:from>
    <xdr:to>
      <xdr:col>6</xdr:col>
      <xdr:colOff>38100</xdr:colOff>
      <xdr:row>97</xdr:row>
      <xdr:rowOff>3087</xdr:rowOff>
    </xdr:to>
    <xdr:sp macro="" textlink="">
      <xdr:nvSpPr>
        <xdr:cNvPr id="247" name="フローチャート: 判断 246"/>
        <xdr:cNvSpPr/>
      </xdr:nvSpPr>
      <xdr:spPr>
        <a:xfrm>
          <a:off x="1079500" y="1653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19614</xdr:rowOff>
    </xdr:from>
    <xdr:ext cx="534377" cy="259045"/>
    <xdr:sp macro="" textlink="">
      <xdr:nvSpPr>
        <xdr:cNvPr id="248" name="テキスト ボックス 247"/>
        <xdr:cNvSpPr txBox="1"/>
      </xdr:nvSpPr>
      <xdr:spPr>
        <a:xfrm>
          <a:off x="863111" y="163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29045</xdr:rowOff>
    </xdr:from>
    <xdr:to>
      <xdr:col>24</xdr:col>
      <xdr:colOff>114300</xdr:colOff>
      <xdr:row>96</xdr:row>
      <xdr:rowOff>130645</xdr:rowOff>
    </xdr:to>
    <xdr:sp macro="" textlink="">
      <xdr:nvSpPr>
        <xdr:cNvPr id="254" name="楕円 253"/>
        <xdr:cNvSpPr/>
      </xdr:nvSpPr>
      <xdr:spPr>
        <a:xfrm>
          <a:off x="4584700" y="164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51922</xdr:rowOff>
    </xdr:from>
    <xdr:ext cx="534377" cy="259045"/>
    <xdr:sp macro="" textlink="">
      <xdr:nvSpPr>
        <xdr:cNvPr id="255" name="衛生費該当値テキスト"/>
        <xdr:cNvSpPr txBox="1"/>
      </xdr:nvSpPr>
      <xdr:spPr>
        <a:xfrm>
          <a:off x="4686300" y="163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74282</xdr:rowOff>
    </xdr:from>
    <xdr:to>
      <xdr:col>20</xdr:col>
      <xdr:colOff>38100</xdr:colOff>
      <xdr:row>97</xdr:row>
      <xdr:rowOff>4432</xdr:rowOff>
    </xdr:to>
    <xdr:sp macro="" textlink="">
      <xdr:nvSpPr>
        <xdr:cNvPr id="256" name="楕円 255"/>
        <xdr:cNvSpPr/>
      </xdr:nvSpPr>
      <xdr:spPr>
        <a:xfrm>
          <a:off x="3746500" y="16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20959</xdr:rowOff>
    </xdr:from>
    <xdr:ext cx="534377" cy="259045"/>
    <xdr:sp macro="" textlink="">
      <xdr:nvSpPr>
        <xdr:cNvPr id="257" name="テキスト ボックス 256"/>
        <xdr:cNvSpPr txBox="1"/>
      </xdr:nvSpPr>
      <xdr:spPr>
        <a:xfrm>
          <a:off x="3530111" y="1630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95059</xdr:rowOff>
    </xdr:from>
    <xdr:to>
      <xdr:col>15</xdr:col>
      <xdr:colOff>101600</xdr:colOff>
      <xdr:row>97</xdr:row>
      <xdr:rowOff>25209</xdr:rowOff>
    </xdr:to>
    <xdr:sp macro="" textlink="">
      <xdr:nvSpPr>
        <xdr:cNvPr id="258" name="楕円 257"/>
        <xdr:cNvSpPr/>
      </xdr:nvSpPr>
      <xdr:spPr>
        <a:xfrm>
          <a:off x="2857500" y="165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16336</xdr:rowOff>
    </xdr:from>
    <xdr:ext cx="534377" cy="259045"/>
    <xdr:sp macro="" textlink="">
      <xdr:nvSpPr>
        <xdr:cNvPr id="259" name="テキスト ボックス 258"/>
        <xdr:cNvSpPr txBox="1"/>
      </xdr:nvSpPr>
      <xdr:spPr>
        <a:xfrm>
          <a:off x="2641111" y="1664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88164</xdr:rowOff>
    </xdr:from>
    <xdr:to>
      <xdr:col>10</xdr:col>
      <xdr:colOff>165100</xdr:colOff>
      <xdr:row>97</xdr:row>
      <xdr:rowOff>18314</xdr:rowOff>
    </xdr:to>
    <xdr:sp macro="" textlink="">
      <xdr:nvSpPr>
        <xdr:cNvPr id="260" name="楕円 259"/>
        <xdr:cNvSpPr/>
      </xdr:nvSpPr>
      <xdr:spPr>
        <a:xfrm>
          <a:off x="1968500" y="165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34841</xdr:rowOff>
    </xdr:from>
    <xdr:ext cx="534377" cy="259045"/>
    <xdr:sp macro="" textlink="">
      <xdr:nvSpPr>
        <xdr:cNvPr id="261" name="テキスト ボックス 260"/>
        <xdr:cNvSpPr txBox="1"/>
      </xdr:nvSpPr>
      <xdr:spPr>
        <a:xfrm>
          <a:off x="1752111" y="163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93193</xdr:rowOff>
    </xdr:from>
    <xdr:to>
      <xdr:col>6</xdr:col>
      <xdr:colOff>38100</xdr:colOff>
      <xdr:row>97</xdr:row>
      <xdr:rowOff>23343</xdr:rowOff>
    </xdr:to>
    <xdr:sp macro="" textlink="">
      <xdr:nvSpPr>
        <xdr:cNvPr id="262" name="楕円 261"/>
        <xdr:cNvSpPr/>
      </xdr:nvSpPr>
      <xdr:spPr>
        <a:xfrm>
          <a:off x="1079500" y="165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14470</xdr:rowOff>
    </xdr:from>
    <xdr:ext cx="534377" cy="259045"/>
    <xdr:sp macro="" textlink="">
      <xdr:nvSpPr>
        <xdr:cNvPr id="263" name="テキスト ボックス 262"/>
        <xdr:cNvSpPr txBox="1"/>
      </xdr:nvSpPr>
      <xdr:spPr>
        <a:xfrm>
          <a:off x="863111" y="166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73863</xdr:rowOff>
    </xdr:from>
    <xdr:to>
      <xdr:col>55</xdr:col>
      <xdr:colOff>0</xdr:colOff>
      <xdr:row>38</xdr:row>
      <xdr:rowOff>104496</xdr:rowOff>
    </xdr:to>
    <xdr:cxnSp macro="">
      <xdr:nvCxnSpPr>
        <xdr:cNvPr id="290" name="直線コネクタ 289"/>
        <xdr:cNvCxnSpPr/>
      </xdr:nvCxnSpPr>
      <xdr:spPr>
        <a:xfrm>
          <a:off x="9639300" y="6588963"/>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73863</xdr:rowOff>
    </xdr:from>
    <xdr:to>
      <xdr:col>50</xdr:col>
      <xdr:colOff>114300</xdr:colOff>
      <xdr:row>38</xdr:row>
      <xdr:rowOff>75692</xdr:rowOff>
    </xdr:to>
    <xdr:cxnSp macro="">
      <xdr:nvCxnSpPr>
        <xdr:cNvPr id="293" name="直線コネクタ 292"/>
        <xdr:cNvCxnSpPr/>
      </xdr:nvCxnSpPr>
      <xdr:spPr>
        <a:xfrm flipV="1">
          <a:off x="8750300" y="65889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75692</xdr:rowOff>
    </xdr:from>
    <xdr:to>
      <xdr:col>45</xdr:col>
      <xdr:colOff>177800</xdr:colOff>
      <xdr:row>38</xdr:row>
      <xdr:rowOff>92151</xdr:rowOff>
    </xdr:to>
    <xdr:cxnSp macro="">
      <xdr:nvCxnSpPr>
        <xdr:cNvPr id="296" name="直線コネクタ 295"/>
        <xdr:cNvCxnSpPr/>
      </xdr:nvCxnSpPr>
      <xdr:spPr>
        <a:xfrm flipV="1">
          <a:off x="7861300" y="6590792"/>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92151</xdr:rowOff>
    </xdr:from>
    <xdr:to>
      <xdr:col>41</xdr:col>
      <xdr:colOff>50800</xdr:colOff>
      <xdr:row>38</xdr:row>
      <xdr:rowOff>102209</xdr:rowOff>
    </xdr:to>
    <xdr:cxnSp macro="">
      <xdr:nvCxnSpPr>
        <xdr:cNvPr id="299" name="直線コネクタ 298"/>
        <xdr:cNvCxnSpPr/>
      </xdr:nvCxnSpPr>
      <xdr:spPr>
        <a:xfrm flipV="1">
          <a:off x="6972300" y="660725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159766</xdr:rowOff>
    </xdr:from>
    <xdr:to>
      <xdr:col>36</xdr:col>
      <xdr:colOff>165100</xdr:colOff>
      <xdr:row>35</xdr:row>
      <xdr:rowOff>89916</xdr:rowOff>
    </xdr:to>
    <xdr:sp macro="" textlink="">
      <xdr:nvSpPr>
        <xdr:cNvPr id="302" name="フローチャート: 判断 301"/>
        <xdr:cNvSpPr/>
      </xdr:nvSpPr>
      <xdr:spPr>
        <a:xfrm>
          <a:off x="69215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106443</xdr:rowOff>
    </xdr:from>
    <xdr:ext cx="469744" cy="259045"/>
    <xdr:sp macro="" textlink="">
      <xdr:nvSpPr>
        <xdr:cNvPr id="303" name="テキスト ボックス 302"/>
        <xdr:cNvSpPr txBox="1"/>
      </xdr:nvSpPr>
      <xdr:spPr>
        <a:xfrm>
          <a:off x="6737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53696</xdr:rowOff>
    </xdr:from>
    <xdr:to>
      <xdr:col>55</xdr:col>
      <xdr:colOff>50800</xdr:colOff>
      <xdr:row>38</xdr:row>
      <xdr:rowOff>155296</xdr:rowOff>
    </xdr:to>
    <xdr:sp macro="" textlink="">
      <xdr:nvSpPr>
        <xdr:cNvPr id="309" name="楕円 308"/>
        <xdr:cNvSpPr/>
      </xdr:nvSpPr>
      <xdr:spPr>
        <a:xfrm>
          <a:off x="104267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140073</xdr:rowOff>
    </xdr:from>
    <xdr:ext cx="313932" cy="259045"/>
    <xdr:sp macro="" textlink="">
      <xdr:nvSpPr>
        <xdr:cNvPr id="310" name="労働費該当値テキスト"/>
        <xdr:cNvSpPr txBox="1"/>
      </xdr:nvSpPr>
      <xdr:spPr>
        <a:xfrm>
          <a:off x="10528300" y="6483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23063</xdr:rowOff>
    </xdr:from>
    <xdr:to>
      <xdr:col>50</xdr:col>
      <xdr:colOff>165100</xdr:colOff>
      <xdr:row>38</xdr:row>
      <xdr:rowOff>124663</xdr:rowOff>
    </xdr:to>
    <xdr:sp macro="" textlink="">
      <xdr:nvSpPr>
        <xdr:cNvPr id="311" name="楕円 310"/>
        <xdr:cNvSpPr/>
      </xdr:nvSpPr>
      <xdr:spPr>
        <a:xfrm>
          <a:off x="9588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115790</xdr:rowOff>
    </xdr:from>
    <xdr:ext cx="378565" cy="259045"/>
    <xdr:sp macro="" textlink="">
      <xdr:nvSpPr>
        <xdr:cNvPr id="312" name="テキスト ボックス 311"/>
        <xdr:cNvSpPr txBox="1"/>
      </xdr:nvSpPr>
      <xdr:spPr>
        <a:xfrm>
          <a:off x="9450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24892</xdr:rowOff>
    </xdr:from>
    <xdr:to>
      <xdr:col>46</xdr:col>
      <xdr:colOff>38100</xdr:colOff>
      <xdr:row>38</xdr:row>
      <xdr:rowOff>126492</xdr:rowOff>
    </xdr:to>
    <xdr:sp macro="" textlink="">
      <xdr:nvSpPr>
        <xdr:cNvPr id="313" name="楕円 312"/>
        <xdr:cNvSpPr/>
      </xdr:nvSpPr>
      <xdr:spPr>
        <a:xfrm>
          <a:off x="8699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117619</xdr:rowOff>
    </xdr:from>
    <xdr:ext cx="378565" cy="259045"/>
    <xdr:sp macro="" textlink="">
      <xdr:nvSpPr>
        <xdr:cNvPr id="314" name="テキスト ボックス 313"/>
        <xdr:cNvSpPr txBox="1"/>
      </xdr:nvSpPr>
      <xdr:spPr>
        <a:xfrm>
          <a:off x="8561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41351</xdr:rowOff>
    </xdr:from>
    <xdr:to>
      <xdr:col>41</xdr:col>
      <xdr:colOff>101600</xdr:colOff>
      <xdr:row>38</xdr:row>
      <xdr:rowOff>142951</xdr:rowOff>
    </xdr:to>
    <xdr:sp macro="" textlink="">
      <xdr:nvSpPr>
        <xdr:cNvPr id="315" name="楕円 314"/>
        <xdr:cNvSpPr/>
      </xdr:nvSpPr>
      <xdr:spPr>
        <a:xfrm>
          <a:off x="7810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134078</xdr:rowOff>
    </xdr:from>
    <xdr:ext cx="378565" cy="259045"/>
    <xdr:sp macro="" textlink="">
      <xdr:nvSpPr>
        <xdr:cNvPr id="316" name="テキスト ボックス 315"/>
        <xdr:cNvSpPr txBox="1"/>
      </xdr:nvSpPr>
      <xdr:spPr>
        <a:xfrm>
          <a:off x="7672017" y="66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51409</xdr:rowOff>
    </xdr:from>
    <xdr:to>
      <xdr:col>36</xdr:col>
      <xdr:colOff>165100</xdr:colOff>
      <xdr:row>38</xdr:row>
      <xdr:rowOff>153009</xdr:rowOff>
    </xdr:to>
    <xdr:sp macro="" textlink="">
      <xdr:nvSpPr>
        <xdr:cNvPr id="317" name="楕円 316"/>
        <xdr:cNvSpPr/>
      </xdr:nvSpPr>
      <xdr:spPr>
        <a:xfrm>
          <a:off x="6921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144136</xdr:rowOff>
    </xdr:from>
    <xdr:ext cx="313932" cy="259045"/>
    <xdr:sp macro="" textlink="">
      <xdr:nvSpPr>
        <xdr:cNvPr id="318" name="テキスト ボックス 317"/>
        <xdr:cNvSpPr txBox="1"/>
      </xdr:nvSpPr>
      <xdr:spPr>
        <a:xfrm>
          <a:off x="6815333" y="6659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12050</xdr:rowOff>
    </xdr:from>
    <xdr:to>
      <xdr:col>55</xdr:col>
      <xdr:colOff>0</xdr:colOff>
      <xdr:row>58</xdr:row>
      <xdr:rowOff>13467</xdr:rowOff>
    </xdr:to>
    <xdr:cxnSp macro="">
      <xdr:nvCxnSpPr>
        <xdr:cNvPr id="345" name="直線コネクタ 344"/>
        <xdr:cNvCxnSpPr/>
      </xdr:nvCxnSpPr>
      <xdr:spPr>
        <a:xfrm>
          <a:off x="9639300" y="9956150"/>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12050</xdr:rowOff>
    </xdr:from>
    <xdr:to>
      <xdr:col>50</xdr:col>
      <xdr:colOff>114300</xdr:colOff>
      <xdr:row>58</xdr:row>
      <xdr:rowOff>43551</xdr:rowOff>
    </xdr:to>
    <xdr:cxnSp macro="">
      <xdr:nvCxnSpPr>
        <xdr:cNvPr id="348" name="直線コネクタ 347"/>
        <xdr:cNvCxnSpPr/>
      </xdr:nvCxnSpPr>
      <xdr:spPr>
        <a:xfrm flipV="1">
          <a:off x="8750300" y="9956150"/>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26177</xdr:rowOff>
    </xdr:from>
    <xdr:to>
      <xdr:col>45</xdr:col>
      <xdr:colOff>177800</xdr:colOff>
      <xdr:row>58</xdr:row>
      <xdr:rowOff>43551</xdr:rowOff>
    </xdr:to>
    <xdr:cxnSp macro="">
      <xdr:nvCxnSpPr>
        <xdr:cNvPr id="351" name="直線コネクタ 350"/>
        <xdr:cNvCxnSpPr/>
      </xdr:nvCxnSpPr>
      <xdr:spPr>
        <a:xfrm>
          <a:off x="7861300" y="997027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26177</xdr:rowOff>
    </xdr:from>
    <xdr:to>
      <xdr:col>41</xdr:col>
      <xdr:colOff>50800</xdr:colOff>
      <xdr:row>58</xdr:row>
      <xdr:rowOff>55895</xdr:rowOff>
    </xdr:to>
    <xdr:cxnSp macro="">
      <xdr:nvCxnSpPr>
        <xdr:cNvPr id="354" name="直線コネクタ 353"/>
        <xdr:cNvCxnSpPr/>
      </xdr:nvCxnSpPr>
      <xdr:spPr>
        <a:xfrm flipV="1">
          <a:off x="6972300" y="9970277"/>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130597</xdr:rowOff>
    </xdr:from>
    <xdr:to>
      <xdr:col>36</xdr:col>
      <xdr:colOff>165100</xdr:colOff>
      <xdr:row>58</xdr:row>
      <xdr:rowOff>60747</xdr:rowOff>
    </xdr:to>
    <xdr:sp macro="" textlink="">
      <xdr:nvSpPr>
        <xdr:cNvPr id="357" name="フローチャート: 判断 356"/>
        <xdr:cNvSpPr/>
      </xdr:nvSpPr>
      <xdr:spPr>
        <a:xfrm>
          <a:off x="6921500" y="990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77274</xdr:rowOff>
    </xdr:from>
    <xdr:ext cx="469744" cy="259045"/>
    <xdr:sp macro="" textlink="">
      <xdr:nvSpPr>
        <xdr:cNvPr id="358" name="テキスト ボックス 357"/>
        <xdr:cNvSpPr txBox="1"/>
      </xdr:nvSpPr>
      <xdr:spPr>
        <a:xfrm>
          <a:off x="6737428" y="967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134117</xdr:rowOff>
    </xdr:from>
    <xdr:to>
      <xdr:col>55</xdr:col>
      <xdr:colOff>50800</xdr:colOff>
      <xdr:row>58</xdr:row>
      <xdr:rowOff>64267</xdr:rowOff>
    </xdr:to>
    <xdr:sp macro="" textlink="">
      <xdr:nvSpPr>
        <xdr:cNvPr id="364" name="楕円 363"/>
        <xdr:cNvSpPr/>
      </xdr:nvSpPr>
      <xdr:spPr>
        <a:xfrm>
          <a:off x="10426700" y="99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57086</xdr:rowOff>
    </xdr:from>
    <xdr:ext cx="469744" cy="259045"/>
    <xdr:sp macro="" textlink="">
      <xdr:nvSpPr>
        <xdr:cNvPr id="365" name="農林水産業費該当値テキスト"/>
        <xdr:cNvSpPr txBox="1"/>
      </xdr:nvSpPr>
      <xdr:spPr>
        <a:xfrm>
          <a:off x="10528300" y="98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132700</xdr:rowOff>
    </xdr:from>
    <xdr:to>
      <xdr:col>50</xdr:col>
      <xdr:colOff>165100</xdr:colOff>
      <xdr:row>58</xdr:row>
      <xdr:rowOff>62850</xdr:rowOff>
    </xdr:to>
    <xdr:sp macro="" textlink="">
      <xdr:nvSpPr>
        <xdr:cNvPr id="366" name="楕円 365"/>
        <xdr:cNvSpPr/>
      </xdr:nvSpPr>
      <xdr:spPr>
        <a:xfrm>
          <a:off x="9588500" y="99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53977</xdr:rowOff>
    </xdr:from>
    <xdr:ext cx="469744" cy="259045"/>
    <xdr:sp macro="" textlink="">
      <xdr:nvSpPr>
        <xdr:cNvPr id="367" name="テキスト ボックス 366"/>
        <xdr:cNvSpPr txBox="1"/>
      </xdr:nvSpPr>
      <xdr:spPr>
        <a:xfrm>
          <a:off x="9404428" y="99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164201</xdr:rowOff>
    </xdr:from>
    <xdr:to>
      <xdr:col>46</xdr:col>
      <xdr:colOff>38100</xdr:colOff>
      <xdr:row>58</xdr:row>
      <xdr:rowOff>94351</xdr:rowOff>
    </xdr:to>
    <xdr:sp macro="" textlink="">
      <xdr:nvSpPr>
        <xdr:cNvPr id="368" name="楕円 367"/>
        <xdr:cNvSpPr/>
      </xdr:nvSpPr>
      <xdr:spPr>
        <a:xfrm>
          <a:off x="8699500" y="993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85478</xdr:rowOff>
    </xdr:from>
    <xdr:ext cx="469744" cy="259045"/>
    <xdr:sp macro="" textlink="">
      <xdr:nvSpPr>
        <xdr:cNvPr id="369" name="テキスト ボックス 368"/>
        <xdr:cNvSpPr txBox="1"/>
      </xdr:nvSpPr>
      <xdr:spPr>
        <a:xfrm>
          <a:off x="8515428" y="1002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146827</xdr:rowOff>
    </xdr:from>
    <xdr:to>
      <xdr:col>41</xdr:col>
      <xdr:colOff>101600</xdr:colOff>
      <xdr:row>58</xdr:row>
      <xdr:rowOff>76977</xdr:rowOff>
    </xdr:to>
    <xdr:sp macro="" textlink="">
      <xdr:nvSpPr>
        <xdr:cNvPr id="370" name="楕円 369"/>
        <xdr:cNvSpPr/>
      </xdr:nvSpPr>
      <xdr:spPr>
        <a:xfrm>
          <a:off x="7810500" y="99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68104</xdr:rowOff>
    </xdr:from>
    <xdr:ext cx="469744" cy="259045"/>
    <xdr:sp macro="" textlink="">
      <xdr:nvSpPr>
        <xdr:cNvPr id="371" name="テキスト ボックス 370"/>
        <xdr:cNvSpPr txBox="1"/>
      </xdr:nvSpPr>
      <xdr:spPr>
        <a:xfrm>
          <a:off x="7626428" y="1001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5095</xdr:rowOff>
    </xdr:from>
    <xdr:to>
      <xdr:col>36</xdr:col>
      <xdr:colOff>165100</xdr:colOff>
      <xdr:row>58</xdr:row>
      <xdr:rowOff>106695</xdr:rowOff>
    </xdr:to>
    <xdr:sp macro="" textlink="">
      <xdr:nvSpPr>
        <xdr:cNvPr id="372" name="楕円 371"/>
        <xdr:cNvSpPr/>
      </xdr:nvSpPr>
      <xdr:spPr>
        <a:xfrm>
          <a:off x="6921500" y="99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97822</xdr:rowOff>
    </xdr:from>
    <xdr:ext cx="469744" cy="259045"/>
    <xdr:sp macro="" textlink="">
      <xdr:nvSpPr>
        <xdr:cNvPr id="373" name="テキスト ボックス 372"/>
        <xdr:cNvSpPr txBox="1"/>
      </xdr:nvSpPr>
      <xdr:spPr>
        <a:xfrm>
          <a:off x="6737428" y="1004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152436</xdr:rowOff>
    </xdr:from>
    <xdr:to>
      <xdr:col>55</xdr:col>
      <xdr:colOff>0</xdr:colOff>
      <xdr:row>78</xdr:row>
      <xdr:rowOff>156682</xdr:rowOff>
    </xdr:to>
    <xdr:cxnSp macro="">
      <xdr:nvCxnSpPr>
        <xdr:cNvPr id="404" name="直線コネクタ 403"/>
        <xdr:cNvCxnSpPr/>
      </xdr:nvCxnSpPr>
      <xdr:spPr>
        <a:xfrm flipV="1">
          <a:off x="9639300" y="13525536"/>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151228</xdr:rowOff>
    </xdr:from>
    <xdr:to>
      <xdr:col>50</xdr:col>
      <xdr:colOff>114300</xdr:colOff>
      <xdr:row>78</xdr:row>
      <xdr:rowOff>156682</xdr:rowOff>
    </xdr:to>
    <xdr:cxnSp macro="">
      <xdr:nvCxnSpPr>
        <xdr:cNvPr id="407" name="直線コネクタ 406"/>
        <xdr:cNvCxnSpPr/>
      </xdr:nvCxnSpPr>
      <xdr:spPr>
        <a:xfrm>
          <a:off x="8750300" y="13524328"/>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151228</xdr:rowOff>
    </xdr:from>
    <xdr:to>
      <xdr:col>45</xdr:col>
      <xdr:colOff>177800</xdr:colOff>
      <xdr:row>78</xdr:row>
      <xdr:rowOff>157302</xdr:rowOff>
    </xdr:to>
    <xdr:cxnSp macro="">
      <xdr:nvCxnSpPr>
        <xdr:cNvPr id="410" name="直線コネクタ 409"/>
        <xdr:cNvCxnSpPr/>
      </xdr:nvCxnSpPr>
      <xdr:spPr>
        <a:xfrm flipV="1">
          <a:off x="7861300" y="1352432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157302</xdr:rowOff>
    </xdr:from>
    <xdr:to>
      <xdr:col>41</xdr:col>
      <xdr:colOff>50800</xdr:colOff>
      <xdr:row>79</xdr:row>
      <xdr:rowOff>11325</xdr:rowOff>
    </xdr:to>
    <xdr:cxnSp macro="">
      <xdr:nvCxnSpPr>
        <xdr:cNvPr id="413" name="直線コネクタ 412"/>
        <xdr:cNvCxnSpPr/>
      </xdr:nvCxnSpPr>
      <xdr:spPr>
        <a:xfrm flipV="1">
          <a:off x="6972300" y="13530402"/>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29463</xdr:rowOff>
    </xdr:from>
    <xdr:to>
      <xdr:col>36</xdr:col>
      <xdr:colOff>165100</xdr:colOff>
      <xdr:row>78</xdr:row>
      <xdr:rowOff>131063</xdr:rowOff>
    </xdr:to>
    <xdr:sp macro="" textlink="">
      <xdr:nvSpPr>
        <xdr:cNvPr id="416" name="フローチャート: 判断 415"/>
        <xdr:cNvSpPr/>
      </xdr:nvSpPr>
      <xdr:spPr>
        <a:xfrm>
          <a:off x="6921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147590</xdr:rowOff>
    </xdr:from>
    <xdr:ext cx="469744" cy="259045"/>
    <xdr:sp macro="" textlink="">
      <xdr:nvSpPr>
        <xdr:cNvPr id="417" name="テキスト ボックス 416"/>
        <xdr:cNvSpPr txBox="1"/>
      </xdr:nvSpPr>
      <xdr:spPr>
        <a:xfrm>
          <a:off x="6737428" y="131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101636</xdr:rowOff>
    </xdr:from>
    <xdr:to>
      <xdr:col>55</xdr:col>
      <xdr:colOff>50800</xdr:colOff>
      <xdr:row>79</xdr:row>
      <xdr:rowOff>31786</xdr:rowOff>
    </xdr:to>
    <xdr:sp macro="" textlink="">
      <xdr:nvSpPr>
        <xdr:cNvPr id="423" name="楕円 422"/>
        <xdr:cNvSpPr/>
      </xdr:nvSpPr>
      <xdr:spPr>
        <a:xfrm>
          <a:off x="10426700" y="134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16563</xdr:rowOff>
    </xdr:from>
    <xdr:ext cx="469744" cy="259045"/>
    <xdr:sp macro="" textlink="">
      <xdr:nvSpPr>
        <xdr:cNvPr id="424" name="商工費該当値テキスト"/>
        <xdr:cNvSpPr txBox="1"/>
      </xdr:nvSpPr>
      <xdr:spPr>
        <a:xfrm>
          <a:off x="10528300" y="1338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105882</xdr:rowOff>
    </xdr:from>
    <xdr:to>
      <xdr:col>50</xdr:col>
      <xdr:colOff>165100</xdr:colOff>
      <xdr:row>79</xdr:row>
      <xdr:rowOff>36032</xdr:rowOff>
    </xdr:to>
    <xdr:sp macro="" textlink="">
      <xdr:nvSpPr>
        <xdr:cNvPr id="425" name="楕円 424"/>
        <xdr:cNvSpPr/>
      </xdr:nvSpPr>
      <xdr:spPr>
        <a:xfrm>
          <a:off x="9588500" y="134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27159</xdr:rowOff>
    </xdr:from>
    <xdr:ext cx="469744" cy="259045"/>
    <xdr:sp macro="" textlink="">
      <xdr:nvSpPr>
        <xdr:cNvPr id="426" name="テキスト ボックス 425"/>
        <xdr:cNvSpPr txBox="1"/>
      </xdr:nvSpPr>
      <xdr:spPr>
        <a:xfrm>
          <a:off x="9404428" y="135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100428</xdr:rowOff>
    </xdr:from>
    <xdr:to>
      <xdr:col>46</xdr:col>
      <xdr:colOff>38100</xdr:colOff>
      <xdr:row>79</xdr:row>
      <xdr:rowOff>30578</xdr:rowOff>
    </xdr:to>
    <xdr:sp macro="" textlink="">
      <xdr:nvSpPr>
        <xdr:cNvPr id="427" name="楕円 426"/>
        <xdr:cNvSpPr/>
      </xdr:nvSpPr>
      <xdr:spPr>
        <a:xfrm>
          <a:off x="8699500" y="134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21705</xdr:rowOff>
    </xdr:from>
    <xdr:ext cx="469744" cy="259045"/>
    <xdr:sp macro="" textlink="">
      <xdr:nvSpPr>
        <xdr:cNvPr id="428" name="テキスト ボックス 427"/>
        <xdr:cNvSpPr txBox="1"/>
      </xdr:nvSpPr>
      <xdr:spPr>
        <a:xfrm>
          <a:off x="8515428" y="135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106502</xdr:rowOff>
    </xdr:from>
    <xdr:to>
      <xdr:col>41</xdr:col>
      <xdr:colOff>101600</xdr:colOff>
      <xdr:row>79</xdr:row>
      <xdr:rowOff>36652</xdr:rowOff>
    </xdr:to>
    <xdr:sp macro="" textlink="">
      <xdr:nvSpPr>
        <xdr:cNvPr id="429" name="楕円 428"/>
        <xdr:cNvSpPr/>
      </xdr:nvSpPr>
      <xdr:spPr>
        <a:xfrm>
          <a:off x="7810500" y="13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27779</xdr:rowOff>
    </xdr:from>
    <xdr:ext cx="469744" cy="259045"/>
    <xdr:sp macro="" textlink="">
      <xdr:nvSpPr>
        <xdr:cNvPr id="430" name="テキスト ボックス 429"/>
        <xdr:cNvSpPr txBox="1"/>
      </xdr:nvSpPr>
      <xdr:spPr>
        <a:xfrm>
          <a:off x="7626428" y="135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131975</xdr:rowOff>
    </xdr:from>
    <xdr:to>
      <xdr:col>36</xdr:col>
      <xdr:colOff>165100</xdr:colOff>
      <xdr:row>79</xdr:row>
      <xdr:rowOff>62125</xdr:rowOff>
    </xdr:to>
    <xdr:sp macro="" textlink="">
      <xdr:nvSpPr>
        <xdr:cNvPr id="431" name="楕円 430"/>
        <xdr:cNvSpPr/>
      </xdr:nvSpPr>
      <xdr:spPr>
        <a:xfrm>
          <a:off x="6921500" y="13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53252</xdr:rowOff>
    </xdr:from>
    <xdr:ext cx="469744" cy="259045"/>
    <xdr:sp macro="" textlink="">
      <xdr:nvSpPr>
        <xdr:cNvPr id="432" name="テキスト ボックス 431"/>
        <xdr:cNvSpPr txBox="1"/>
      </xdr:nvSpPr>
      <xdr:spPr>
        <a:xfrm>
          <a:off x="6737428" y="1359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159131</xdr:rowOff>
    </xdr:from>
    <xdr:to>
      <xdr:col>55</xdr:col>
      <xdr:colOff>0</xdr:colOff>
      <xdr:row>98</xdr:row>
      <xdr:rowOff>2279</xdr:rowOff>
    </xdr:to>
    <xdr:cxnSp macro="">
      <xdr:nvCxnSpPr>
        <xdr:cNvPr id="463" name="直線コネクタ 462"/>
        <xdr:cNvCxnSpPr/>
      </xdr:nvCxnSpPr>
      <xdr:spPr>
        <a:xfrm>
          <a:off x="9639300" y="16789781"/>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132026</xdr:rowOff>
    </xdr:from>
    <xdr:to>
      <xdr:col>50</xdr:col>
      <xdr:colOff>114300</xdr:colOff>
      <xdr:row>97</xdr:row>
      <xdr:rowOff>159131</xdr:rowOff>
    </xdr:to>
    <xdr:cxnSp macro="">
      <xdr:nvCxnSpPr>
        <xdr:cNvPr id="466" name="直線コネクタ 465"/>
        <xdr:cNvCxnSpPr/>
      </xdr:nvCxnSpPr>
      <xdr:spPr>
        <a:xfrm>
          <a:off x="8750300" y="16762676"/>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132026</xdr:rowOff>
    </xdr:from>
    <xdr:to>
      <xdr:col>45</xdr:col>
      <xdr:colOff>177800</xdr:colOff>
      <xdr:row>97</xdr:row>
      <xdr:rowOff>159719</xdr:rowOff>
    </xdr:to>
    <xdr:cxnSp macro="">
      <xdr:nvCxnSpPr>
        <xdr:cNvPr id="469" name="直線コネクタ 468"/>
        <xdr:cNvCxnSpPr/>
      </xdr:nvCxnSpPr>
      <xdr:spPr>
        <a:xfrm flipV="1">
          <a:off x="7861300" y="16762676"/>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155865</xdr:rowOff>
    </xdr:from>
    <xdr:to>
      <xdr:col>41</xdr:col>
      <xdr:colOff>50800</xdr:colOff>
      <xdr:row>97</xdr:row>
      <xdr:rowOff>159719</xdr:rowOff>
    </xdr:to>
    <xdr:cxnSp macro="">
      <xdr:nvCxnSpPr>
        <xdr:cNvPr id="472" name="直線コネクタ 471"/>
        <xdr:cNvCxnSpPr/>
      </xdr:nvCxnSpPr>
      <xdr:spPr>
        <a:xfrm>
          <a:off x="6972300" y="16786515"/>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167157</xdr:rowOff>
    </xdr:from>
    <xdr:to>
      <xdr:col>36</xdr:col>
      <xdr:colOff>165100</xdr:colOff>
      <xdr:row>97</xdr:row>
      <xdr:rowOff>97307</xdr:rowOff>
    </xdr:to>
    <xdr:sp macro="" textlink="">
      <xdr:nvSpPr>
        <xdr:cNvPr id="475" name="フローチャート: 判断 474"/>
        <xdr:cNvSpPr/>
      </xdr:nvSpPr>
      <xdr:spPr>
        <a:xfrm>
          <a:off x="6921500" y="1662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113834</xdr:rowOff>
    </xdr:from>
    <xdr:ext cx="534377" cy="259045"/>
    <xdr:sp macro="" textlink="">
      <xdr:nvSpPr>
        <xdr:cNvPr id="476" name="テキスト ボックス 475"/>
        <xdr:cNvSpPr txBox="1"/>
      </xdr:nvSpPr>
      <xdr:spPr>
        <a:xfrm>
          <a:off x="6705111" y="164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122929</xdr:rowOff>
    </xdr:from>
    <xdr:to>
      <xdr:col>55</xdr:col>
      <xdr:colOff>50800</xdr:colOff>
      <xdr:row>98</xdr:row>
      <xdr:rowOff>53079</xdr:rowOff>
    </xdr:to>
    <xdr:sp macro="" textlink="">
      <xdr:nvSpPr>
        <xdr:cNvPr id="482" name="楕円 481"/>
        <xdr:cNvSpPr/>
      </xdr:nvSpPr>
      <xdr:spPr>
        <a:xfrm>
          <a:off x="10426700" y="167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37856</xdr:rowOff>
    </xdr:from>
    <xdr:ext cx="534377" cy="259045"/>
    <xdr:sp macro="" textlink="">
      <xdr:nvSpPr>
        <xdr:cNvPr id="483" name="土木費該当値テキスト"/>
        <xdr:cNvSpPr txBox="1"/>
      </xdr:nvSpPr>
      <xdr:spPr>
        <a:xfrm>
          <a:off x="10528300" y="166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108331</xdr:rowOff>
    </xdr:from>
    <xdr:to>
      <xdr:col>50</xdr:col>
      <xdr:colOff>165100</xdr:colOff>
      <xdr:row>98</xdr:row>
      <xdr:rowOff>38481</xdr:rowOff>
    </xdr:to>
    <xdr:sp macro="" textlink="">
      <xdr:nvSpPr>
        <xdr:cNvPr id="484" name="楕円 483"/>
        <xdr:cNvSpPr/>
      </xdr:nvSpPr>
      <xdr:spPr>
        <a:xfrm>
          <a:off x="95885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29608</xdr:rowOff>
    </xdr:from>
    <xdr:ext cx="534377" cy="259045"/>
    <xdr:sp macro="" textlink="">
      <xdr:nvSpPr>
        <xdr:cNvPr id="485" name="テキスト ボックス 484"/>
        <xdr:cNvSpPr txBox="1"/>
      </xdr:nvSpPr>
      <xdr:spPr>
        <a:xfrm>
          <a:off x="9372111" y="168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81226</xdr:rowOff>
    </xdr:from>
    <xdr:to>
      <xdr:col>46</xdr:col>
      <xdr:colOff>38100</xdr:colOff>
      <xdr:row>98</xdr:row>
      <xdr:rowOff>11376</xdr:rowOff>
    </xdr:to>
    <xdr:sp macro="" textlink="">
      <xdr:nvSpPr>
        <xdr:cNvPr id="486" name="楕円 485"/>
        <xdr:cNvSpPr/>
      </xdr:nvSpPr>
      <xdr:spPr>
        <a:xfrm>
          <a:off x="8699500" y="167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2503</xdr:rowOff>
    </xdr:from>
    <xdr:ext cx="534377" cy="259045"/>
    <xdr:sp macro="" textlink="">
      <xdr:nvSpPr>
        <xdr:cNvPr id="487" name="テキスト ボックス 486"/>
        <xdr:cNvSpPr txBox="1"/>
      </xdr:nvSpPr>
      <xdr:spPr>
        <a:xfrm>
          <a:off x="8483111" y="168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108919</xdr:rowOff>
    </xdr:from>
    <xdr:to>
      <xdr:col>41</xdr:col>
      <xdr:colOff>101600</xdr:colOff>
      <xdr:row>98</xdr:row>
      <xdr:rowOff>39069</xdr:rowOff>
    </xdr:to>
    <xdr:sp macro="" textlink="">
      <xdr:nvSpPr>
        <xdr:cNvPr id="488" name="楕円 487"/>
        <xdr:cNvSpPr/>
      </xdr:nvSpPr>
      <xdr:spPr>
        <a:xfrm>
          <a:off x="7810500" y="167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30196</xdr:rowOff>
    </xdr:from>
    <xdr:ext cx="534377" cy="259045"/>
    <xdr:sp macro="" textlink="">
      <xdr:nvSpPr>
        <xdr:cNvPr id="489" name="テキスト ボックス 488"/>
        <xdr:cNvSpPr txBox="1"/>
      </xdr:nvSpPr>
      <xdr:spPr>
        <a:xfrm>
          <a:off x="7594111" y="168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105065</xdr:rowOff>
    </xdr:from>
    <xdr:to>
      <xdr:col>36</xdr:col>
      <xdr:colOff>165100</xdr:colOff>
      <xdr:row>98</xdr:row>
      <xdr:rowOff>35215</xdr:rowOff>
    </xdr:to>
    <xdr:sp macro="" textlink="">
      <xdr:nvSpPr>
        <xdr:cNvPr id="490" name="楕円 489"/>
        <xdr:cNvSpPr/>
      </xdr:nvSpPr>
      <xdr:spPr>
        <a:xfrm>
          <a:off x="6921500" y="167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26342</xdr:rowOff>
    </xdr:from>
    <xdr:ext cx="534377" cy="259045"/>
    <xdr:sp macro="" textlink="">
      <xdr:nvSpPr>
        <xdr:cNvPr id="491" name="テキスト ボックス 490"/>
        <xdr:cNvSpPr txBox="1"/>
      </xdr:nvSpPr>
      <xdr:spPr>
        <a:xfrm>
          <a:off x="6705111" y="1682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121412</xdr:rowOff>
    </xdr:from>
    <xdr:to>
      <xdr:col>85</xdr:col>
      <xdr:colOff>127000</xdr:colOff>
      <xdr:row>36</xdr:row>
      <xdr:rowOff>143891</xdr:rowOff>
    </xdr:to>
    <xdr:cxnSp macro="">
      <xdr:nvCxnSpPr>
        <xdr:cNvPr id="521" name="直線コネクタ 520"/>
        <xdr:cNvCxnSpPr/>
      </xdr:nvCxnSpPr>
      <xdr:spPr>
        <a:xfrm flipV="1">
          <a:off x="15481300" y="6293612"/>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132080</xdr:rowOff>
    </xdr:from>
    <xdr:to>
      <xdr:col>81</xdr:col>
      <xdr:colOff>50800</xdr:colOff>
      <xdr:row>36</xdr:row>
      <xdr:rowOff>143891</xdr:rowOff>
    </xdr:to>
    <xdr:cxnSp macro="">
      <xdr:nvCxnSpPr>
        <xdr:cNvPr id="524" name="直線コネクタ 523"/>
        <xdr:cNvCxnSpPr/>
      </xdr:nvCxnSpPr>
      <xdr:spPr>
        <a:xfrm>
          <a:off x="14592300" y="630428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75565</xdr:rowOff>
    </xdr:from>
    <xdr:to>
      <xdr:col>76</xdr:col>
      <xdr:colOff>114300</xdr:colOff>
      <xdr:row>36</xdr:row>
      <xdr:rowOff>132080</xdr:rowOff>
    </xdr:to>
    <xdr:cxnSp macro="">
      <xdr:nvCxnSpPr>
        <xdr:cNvPr id="527" name="直線コネクタ 526"/>
        <xdr:cNvCxnSpPr/>
      </xdr:nvCxnSpPr>
      <xdr:spPr>
        <a:xfrm>
          <a:off x="13703300" y="6247765"/>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75565</xdr:rowOff>
    </xdr:from>
    <xdr:to>
      <xdr:col>71</xdr:col>
      <xdr:colOff>177800</xdr:colOff>
      <xdr:row>36</xdr:row>
      <xdr:rowOff>99568</xdr:rowOff>
    </xdr:to>
    <xdr:cxnSp macro="">
      <xdr:nvCxnSpPr>
        <xdr:cNvPr id="530" name="直線コネクタ 529"/>
        <xdr:cNvCxnSpPr/>
      </xdr:nvCxnSpPr>
      <xdr:spPr>
        <a:xfrm flipV="1">
          <a:off x="12814300" y="624776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152400</xdr:rowOff>
    </xdr:from>
    <xdr:to>
      <xdr:col>67</xdr:col>
      <xdr:colOff>101600</xdr:colOff>
      <xdr:row>35</xdr:row>
      <xdr:rowOff>82550</xdr:rowOff>
    </xdr:to>
    <xdr:sp macro="" textlink="">
      <xdr:nvSpPr>
        <xdr:cNvPr id="533" name="フローチャート: 判断 532"/>
        <xdr:cNvSpPr/>
      </xdr:nvSpPr>
      <xdr:spPr>
        <a:xfrm>
          <a:off x="1276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99077</xdr:rowOff>
    </xdr:from>
    <xdr:ext cx="534377" cy="259045"/>
    <xdr:sp macro="" textlink="">
      <xdr:nvSpPr>
        <xdr:cNvPr id="534" name="テキスト ボックス 533"/>
        <xdr:cNvSpPr txBox="1"/>
      </xdr:nvSpPr>
      <xdr:spPr>
        <a:xfrm>
          <a:off x="12547111" y="575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70612</xdr:rowOff>
    </xdr:from>
    <xdr:to>
      <xdr:col>85</xdr:col>
      <xdr:colOff>177800</xdr:colOff>
      <xdr:row>37</xdr:row>
      <xdr:rowOff>762</xdr:rowOff>
    </xdr:to>
    <xdr:sp macro="" textlink="">
      <xdr:nvSpPr>
        <xdr:cNvPr id="540" name="楕円 539"/>
        <xdr:cNvSpPr/>
      </xdr:nvSpPr>
      <xdr:spPr>
        <a:xfrm>
          <a:off x="162687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49039</xdr:rowOff>
    </xdr:from>
    <xdr:ext cx="534377" cy="259045"/>
    <xdr:sp macro="" textlink="">
      <xdr:nvSpPr>
        <xdr:cNvPr id="541" name="消防費該当値テキスト"/>
        <xdr:cNvSpPr txBox="1"/>
      </xdr:nvSpPr>
      <xdr:spPr>
        <a:xfrm>
          <a:off x="16370300" y="62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93091</xdr:rowOff>
    </xdr:from>
    <xdr:to>
      <xdr:col>81</xdr:col>
      <xdr:colOff>101600</xdr:colOff>
      <xdr:row>37</xdr:row>
      <xdr:rowOff>23241</xdr:rowOff>
    </xdr:to>
    <xdr:sp macro="" textlink="">
      <xdr:nvSpPr>
        <xdr:cNvPr id="542" name="楕円 541"/>
        <xdr:cNvSpPr/>
      </xdr:nvSpPr>
      <xdr:spPr>
        <a:xfrm>
          <a:off x="15430500" y="62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43" name="テキスト ボックス 542"/>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81280</xdr:rowOff>
    </xdr:from>
    <xdr:to>
      <xdr:col>76</xdr:col>
      <xdr:colOff>165100</xdr:colOff>
      <xdr:row>37</xdr:row>
      <xdr:rowOff>11430</xdr:rowOff>
    </xdr:to>
    <xdr:sp macro="" textlink="">
      <xdr:nvSpPr>
        <xdr:cNvPr id="544" name="楕円 543"/>
        <xdr:cNvSpPr/>
      </xdr:nvSpPr>
      <xdr:spPr>
        <a:xfrm>
          <a:off x="14541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2557</xdr:rowOff>
    </xdr:from>
    <xdr:ext cx="534377" cy="259045"/>
    <xdr:sp macro="" textlink="">
      <xdr:nvSpPr>
        <xdr:cNvPr id="545" name="テキスト ボックス 544"/>
        <xdr:cNvSpPr txBox="1"/>
      </xdr:nvSpPr>
      <xdr:spPr>
        <a:xfrm>
          <a:off x="14325111" y="63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24765</xdr:rowOff>
    </xdr:from>
    <xdr:to>
      <xdr:col>72</xdr:col>
      <xdr:colOff>38100</xdr:colOff>
      <xdr:row>36</xdr:row>
      <xdr:rowOff>126365</xdr:rowOff>
    </xdr:to>
    <xdr:sp macro="" textlink="">
      <xdr:nvSpPr>
        <xdr:cNvPr id="546" name="楕円 545"/>
        <xdr:cNvSpPr/>
      </xdr:nvSpPr>
      <xdr:spPr>
        <a:xfrm>
          <a:off x="136525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117492</xdr:rowOff>
    </xdr:from>
    <xdr:ext cx="534377" cy="259045"/>
    <xdr:sp macro="" textlink="">
      <xdr:nvSpPr>
        <xdr:cNvPr id="547" name="テキスト ボックス 546"/>
        <xdr:cNvSpPr txBox="1"/>
      </xdr:nvSpPr>
      <xdr:spPr>
        <a:xfrm>
          <a:off x="13436111" y="62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48768</xdr:rowOff>
    </xdr:from>
    <xdr:to>
      <xdr:col>67</xdr:col>
      <xdr:colOff>101600</xdr:colOff>
      <xdr:row>36</xdr:row>
      <xdr:rowOff>150368</xdr:rowOff>
    </xdr:to>
    <xdr:sp macro="" textlink="">
      <xdr:nvSpPr>
        <xdr:cNvPr id="548" name="楕円 547"/>
        <xdr:cNvSpPr/>
      </xdr:nvSpPr>
      <xdr:spPr>
        <a:xfrm>
          <a:off x="127635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141495</xdr:rowOff>
    </xdr:from>
    <xdr:ext cx="534377" cy="259045"/>
    <xdr:sp macro="" textlink="">
      <xdr:nvSpPr>
        <xdr:cNvPr id="549" name="テキスト ボックス 548"/>
        <xdr:cNvSpPr txBox="1"/>
      </xdr:nvSpPr>
      <xdr:spPr>
        <a:xfrm>
          <a:off x="12547111" y="63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94476</xdr:rowOff>
    </xdr:from>
    <xdr:to>
      <xdr:col>85</xdr:col>
      <xdr:colOff>127000</xdr:colOff>
      <xdr:row>57</xdr:row>
      <xdr:rowOff>76016</xdr:rowOff>
    </xdr:to>
    <xdr:cxnSp macro="">
      <xdr:nvCxnSpPr>
        <xdr:cNvPr id="579" name="直線コネクタ 578"/>
        <xdr:cNvCxnSpPr/>
      </xdr:nvCxnSpPr>
      <xdr:spPr>
        <a:xfrm flipV="1">
          <a:off x="15481300" y="9695676"/>
          <a:ext cx="838200" cy="15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0" name="教育費平均値テキスト"/>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76016</xdr:rowOff>
    </xdr:from>
    <xdr:to>
      <xdr:col>81</xdr:col>
      <xdr:colOff>50800</xdr:colOff>
      <xdr:row>57</xdr:row>
      <xdr:rowOff>119583</xdr:rowOff>
    </xdr:to>
    <xdr:cxnSp macro="">
      <xdr:nvCxnSpPr>
        <xdr:cNvPr id="582" name="直線コネクタ 581"/>
        <xdr:cNvCxnSpPr/>
      </xdr:nvCxnSpPr>
      <xdr:spPr>
        <a:xfrm flipV="1">
          <a:off x="14592300" y="9848666"/>
          <a:ext cx="889000" cy="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49422</xdr:rowOff>
    </xdr:from>
    <xdr:to>
      <xdr:col>76</xdr:col>
      <xdr:colOff>114300</xdr:colOff>
      <xdr:row>57</xdr:row>
      <xdr:rowOff>119583</xdr:rowOff>
    </xdr:to>
    <xdr:cxnSp macro="">
      <xdr:nvCxnSpPr>
        <xdr:cNvPr id="585" name="直線コネクタ 584"/>
        <xdr:cNvCxnSpPr/>
      </xdr:nvCxnSpPr>
      <xdr:spPr>
        <a:xfrm>
          <a:off x="13703300" y="9822072"/>
          <a:ext cx="889000" cy="7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49422</xdr:rowOff>
    </xdr:from>
    <xdr:to>
      <xdr:col>71</xdr:col>
      <xdr:colOff>177800</xdr:colOff>
      <xdr:row>57</xdr:row>
      <xdr:rowOff>87999</xdr:rowOff>
    </xdr:to>
    <xdr:cxnSp macro="">
      <xdr:nvCxnSpPr>
        <xdr:cNvPr id="588" name="直線コネクタ 587"/>
        <xdr:cNvCxnSpPr/>
      </xdr:nvCxnSpPr>
      <xdr:spPr>
        <a:xfrm flipV="1">
          <a:off x="12814300" y="9822072"/>
          <a:ext cx="889000" cy="3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151308</xdr:rowOff>
    </xdr:from>
    <xdr:to>
      <xdr:col>67</xdr:col>
      <xdr:colOff>101600</xdr:colOff>
      <xdr:row>57</xdr:row>
      <xdr:rowOff>81458</xdr:rowOff>
    </xdr:to>
    <xdr:sp macro="" textlink="">
      <xdr:nvSpPr>
        <xdr:cNvPr id="591" name="フローチャート: 判断 590"/>
        <xdr:cNvSpPr/>
      </xdr:nvSpPr>
      <xdr:spPr>
        <a:xfrm>
          <a:off x="12763500" y="975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97985</xdr:rowOff>
    </xdr:from>
    <xdr:ext cx="534377" cy="259045"/>
    <xdr:sp macro="" textlink="">
      <xdr:nvSpPr>
        <xdr:cNvPr id="592" name="テキスト ボックス 591"/>
        <xdr:cNvSpPr txBox="1"/>
      </xdr:nvSpPr>
      <xdr:spPr>
        <a:xfrm>
          <a:off x="12547111" y="952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43676</xdr:rowOff>
    </xdr:from>
    <xdr:to>
      <xdr:col>85</xdr:col>
      <xdr:colOff>177800</xdr:colOff>
      <xdr:row>56</xdr:row>
      <xdr:rowOff>145276</xdr:rowOff>
    </xdr:to>
    <xdr:sp macro="" textlink="">
      <xdr:nvSpPr>
        <xdr:cNvPr id="598" name="楕円 597"/>
        <xdr:cNvSpPr/>
      </xdr:nvSpPr>
      <xdr:spPr>
        <a:xfrm>
          <a:off x="16268700" y="96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66553</xdr:rowOff>
    </xdr:from>
    <xdr:ext cx="534377" cy="259045"/>
    <xdr:sp macro="" textlink="">
      <xdr:nvSpPr>
        <xdr:cNvPr id="599" name="教育費該当値テキスト"/>
        <xdr:cNvSpPr txBox="1"/>
      </xdr:nvSpPr>
      <xdr:spPr>
        <a:xfrm>
          <a:off x="16370300" y="94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25216</xdr:rowOff>
    </xdr:from>
    <xdr:to>
      <xdr:col>81</xdr:col>
      <xdr:colOff>101600</xdr:colOff>
      <xdr:row>57</xdr:row>
      <xdr:rowOff>126816</xdr:rowOff>
    </xdr:to>
    <xdr:sp macro="" textlink="">
      <xdr:nvSpPr>
        <xdr:cNvPr id="600" name="楕円 599"/>
        <xdr:cNvSpPr/>
      </xdr:nvSpPr>
      <xdr:spPr>
        <a:xfrm>
          <a:off x="15430500" y="97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117943</xdr:rowOff>
    </xdr:from>
    <xdr:ext cx="534377" cy="259045"/>
    <xdr:sp macro="" textlink="">
      <xdr:nvSpPr>
        <xdr:cNvPr id="601" name="テキスト ボックス 600"/>
        <xdr:cNvSpPr txBox="1"/>
      </xdr:nvSpPr>
      <xdr:spPr>
        <a:xfrm>
          <a:off x="15214111" y="98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68783</xdr:rowOff>
    </xdr:from>
    <xdr:to>
      <xdr:col>76</xdr:col>
      <xdr:colOff>165100</xdr:colOff>
      <xdr:row>57</xdr:row>
      <xdr:rowOff>170383</xdr:rowOff>
    </xdr:to>
    <xdr:sp macro="" textlink="">
      <xdr:nvSpPr>
        <xdr:cNvPr id="602" name="楕円 601"/>
        <xdr:cNvSpPr/>
      </xdr:nvSpPr>
      <xdr:spPr>
        <a:xfrm>
          <a:off x="14541500" y="98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161510</xdr:rowOff>
    </xdr:from>
    <xdr:ext cx="534377" cy="259045"/>
    <xdr:sp macro="" textlink="">
      <xdr:nvSpPr>
        <xdr:cNvPr id="603" name="テキスト ボックス 602"/>
        <xdr:cNvSpPr txBox="1"/>
      </xdr:nvSpPr>
      <xdr:spPr>
        <a:xfrm>
          <a:off x="14325111" y="99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170072</xdr:rowOff>
    </xdr:from>
    <xdr:to>
      <xdr:col>72</xdr:col>
      <xdr:colOff>38100</xdr:colOff>
      <xdr:row>57</xdr:row>
      <xdr:rowOff>100222</xdr:rowOff>
    </xdr:to>
    <xdr:sp macro="" textlink="">
      <xdr:nvSpPr>
        <xdr:cNvPr id="604" name="楕円 603"/>
        <xdr:cNvSpPr/>
      </xdr:nvSpPr>
      <xdr:spPr>
        <a:xfrm>
          <a:off x="13652500" y="97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91349</xdr:rowOff>
    </xdr:from>
    <xdr:ext cx="534377" cy="259045"/>
    <xdr:sp macro="" textlink="">
      <xdr:nvSpPr>
        <xdr:cNvPr id="605" name="テキスト ボックス 604"/>
        <xdr:cNvSpPr txBox="1"/>
      </xdr:nvSpPr>
      <xdr:spPr>
        <a:xfrm>
          <a:off x="13436111" y="98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37199</xdr:rowOff>
    </xdr:from>
    <xdr:to>
      <xdr:col>67</xdr:col>
      <xdr:colOff>101600</xdr:colOff>
      <xdr:row>57</xdr:row>
      <xdr:rowOff>138799</xdr:rowOff>
    </xdr:to>
    <xdr:sp macro="" textlink="">
      <xdr:nvSpPr>
        <xdr:cNvPr id="606" name="楕円 605"/>
        <xdr:cNvSpPr/>
      </xdr:nvSpPr>
      <xdr:spPr>
        <a:xfrm>
          <a:off x="12763500" y="98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129926</xdr:rowOff>
    </xdr:from>
    <xdr:ext cx="534377" cy="259045"/>
    <xdr:sp macro="" textlink="">
      <xdr:nvSpPr>
        <xdr:cNvPr id="607" name="テキスト ボックス 606"/>
        <xdr:cNvSpPr txBox="1"/>
      </xdr:nvSpPr>
      <xdr:spPr>
        <a:xfrm>
          <a:off x="12547111" y="990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161417</xdr:rowOff>
    </xdr:from>
    <xdr:to>
      <xdr:col>85</xdr:col>
      <xdr:colOff>127000</xdr:colOff>
      <xdr:row>79</xdr:row>
      <xdr:rowOff>35153</xdr:rowOff>
    </xdr:to>
    <xdr:cxnSp macro="">
      <xdr:nvCxnSpPr>
        <xdr:cNvPr id="636" name="直線コネクタ 635"/>
        <xdr:cNvCxnSpPr/>
      </xdr:nvCxnSpPr>
      <xdr:spPr>
        <a:xfrm flipV="1">
          <a:off x="15481300" y="13534517"/>
          <a:ext cx="8382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28600</xdr:rowOff>
    </xdr:from>
    <xdr:to>
      <xdr:col>81</xdr:col>
      <xdr:colOff>50800</xdr:colOff>
      <xdr:row>79</xdr:row>
      <xdr:rowOff>35153</xdr:rowOff>
    </xdr:to>
    <xdr:cxnSp macro="">
      <xdr:nvCxnSpPr>
        <xdr:cNvPr id="639" name="直線コネクタ 638"/>
        <xdr:cNvCxnSpPr/>
      </xdr:nvCxnSpPr>
      <xdr:spPr>
        <a:xfrm>
          <a:off x="14592300" y="13573150"/>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4978</xdr:rowOff>
    </xdr:from>
    <xdr:to>
      <xdr:col>76</xdr:col>
      <xdr:colOff>114300</xdr:colOff>
      <xdr:row>79</xdr:row>
      <xdr:rowOff>28600</xdr:rowOff>
    </xdr:to>
    <xdr:cxnSp macro="">
      <xdr:nvCxnSpPr>
        <xdr:cNvPr id="642" name="直線コネクタ 641"/>
        <xdr:cNvCxnSpPr/>
      </xdr:nvCxnSpPr>
      <xdr:spPr>
        <a:xfrm>
          <a:off x="13703300" y="13378078"/>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4978</xdr:rowOff>
    </xdr:from>
    <xdr:to>
      <xdr:col>71</xdr:col>
      <xdr:colOff>177800</xdr:colOff>
      <xdr:row>78</xdr:row>
      <xdr:rowOff>105790</xdr:rowOff>
    </xdr:to>
    <xdr:cxnSp macro="">
      <xdr:nvCxnSpPr>
        <xdr:cNvPr id="645" name="直線コネクタ 644"/>
        <xdr:cNvCxnSpPr/>
      </xdr:nvCxnSpPr>
      <xdr:spPr>
        <a:xfrm flipV="1">
          <a:off x="12814300" y="13378078"/>
          <a:ext cx="889000" cy="1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50029</xdr:rowOff>
    </xdr:from>
    <xdr:ext cx="378565" cy="259045"/>
    <xdr:sp macro="" textlink="">
      <xdr:nvSpPr>
        <xdr:cNvPr id="647" name="テキスト ボックス 646"/>
        <xdr:cNvSpPr txBox="1"/>
      </xdr:nvSpPr>
      <xdr:spPr>
        <a:xfrm>
          <a:off x="13514017" y="1359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136677</xdr:rowOff>
    </xdr:from>
    <xdr:to>
      <xdr:col>67</xdr:col>
      <xdr:colOff>101600</xdr:colOff>
      <xdr:row>79</xdr:row>
      <xdr:rowOff>66827</xdr:rowOff>
    </xdr:to>
    <xdr:sp macro="" textlink="">
      <xdr:nvSpPr>
        <xdr:cNvPr id="648" name="フローチャート: 判断 647"/>
        <xdr:cNvSpPr/>
      </xdr:nvSpPr>
      <xdr:spPr>
        <a:xfrm>
          <a:off x="12763500" y="1350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57954</xdr:rowOff>
    </xdr:from>
    <xdr:ext cx="378565" cy="259045"/>
    <xdr:sp macro="" textlink="">
      <xdr:nvSpPr>
        <xdr:cNvPr id="649" name="テキスト ボックス 648"/>
        <xdr:cNvSpPr txBox="1"/>
      </xdr:nvSpPr>
      <xdr:spPr>
        <a:xfrm>
          <a:off x="12625017" y="1360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110617</xdr:rowOff>
    </xdr:from>
    <xdr:to>
      <xdr:col>85</xdr:col>
      <xdr:colOff>177800</xdr:colOff>
      <xdr:row>79</xdr:row>
      <xdr:rowOff>40767</xdr:rowOff>
    </xdr:to>
    <xdr:sp macro="" textlink="">
      <xdr:nvSpPr>
        <xdr:cNvPr id="655" name="楕円 654"/>
        <xdr:cNvSpPr/>
      </xdr:nvSpPr>
      <xdr:spPr>
        <a:xfrm>
          <a:off x="162687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36237</xdr:rowOff>
    </xdr:from>
    <xdr:ext cx="378565" cy="259045"/>
    <xdr:sp macro="" textlink="">
      <xdr:nvSpPr>
        <xdr:cNvPr id="656" name="災害復旧費該当値テキスト"/>
        <xdr:cNvSpPr txBox="1"/>
      </xdr:nvSpPr>
      <xdr:spPr>
        <a:xfrm>
          <a:off x="16370300" y="13409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155803</xdr:rowOff>
    </xdr:from>
    <xdr:to>
      <xdr:col>81</xdr:col>
      <xdr:colOff>101600</xdr:colOff>
      <xdr:row>79</xdr:row>
      <xdr:rowOff>85953</xdr:rowOff>
    </xdr:to>
    <xdr:sp macro="" textlink="">
      <xdr:nvSpPr>
        <xdr:cNvPr id="657" name="楕円 656"/>
        <xdr:cNvSpPr/>
      </xdr:nvSpPr>
      <xdr:spPr>
        <a:xfrm>
          <a:off x="15430500" y="135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77080</xdr:rowOff>
    </xdr:from>
    <xdr:ext cx="378565" cy="259045"/>
    <xdr:sp macro="" textlink="">
      <xdr:nvSpPr>
        <xdr:cNvPr id="658" name="テキスト ボックス 657"/>
        <xdr:cNvSpPr txBox="1"/>
      </xdr:nvSpPr>
      <xdr:spPr>
        <a:xfrm>
          <a:off x="15292017" y="1362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149250</xdr:rowOff>
    </xdr:from>
    <xdr:to>
      <xdr:col>76</xdr:col>
      <xdr:colOff>165100</xdr:colOff>
      <xdr:row>79</xdr:row>
      <xdr:rowOff>79400</xdr:rowOff>
    </xdr:to>
    <xdr:sp macro="" textlink="">
      <xdr:nvSpPr>
        <xdr:cNvPr id="659" name="楕円 658"/>
        <xdr:cNvSpPr/>
      </xdr:nvSpPr>
      <xdr:spPr>
        <a:xfrm>
          <a:off x="14541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70527</xdr:rowOff>
    </xdr:from>
    <xdr:ext cx="378565" cy="259045"/>
    <xdr:sp macro="" textlink="">
      <xdr:nvSpPr>
        <xdr:cNvPr id="660" name="テキスト ボックス 659"/>
        <xdr:cNvSpPr txBox="1"/>
      </xdr:nvSpPr>
      <xdr:spPr>
        <a:xfrm>
          <a:off x="14403017" y="13615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125628</xdr:rowOff>
    </xdr:from>
    <xdr:to>
      <xdr:col>72</xdr:col>
      <xdr:colOff>38100</xdr:colOff>
      <xdr:row>78</xdr:row>
      <xdr:rowOff>55778</xdr:rowOff>
    </xdr:to>
    <xdr:sp macro="" textlink="">
      <xdr:nvSpPr>
        <xdr:cNvPr id="661" name="楕円 660"/>
        <xdr:cNvSpPr/>
      </xdr:nvSpPr>
      <xdr:spPr>
        <a:xfrm>
          <a:off x="13652500" y="133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72305</xdr:rowOff>
    </xdr:from>
    <xdr:ext cx="469744" cy="259045"/>
    <xdr:sp macro="" textlink="">
      <xdr:nvSpPr>
        <xdr:cNvPr id="662" name="テキスト ボックス 661"/>
        <xdr:cNvSpPr txBox="1"/>
      </xdr:nvSpPr>
      <xdr:spPr>
        <a:xfrm>
          <a:off x="13468428" y="1310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54990</xdr:rowOff>
    </xdr:from>
    <xdr:to>
      <xdr:col>67</xdr:col>
      <xdr:colOff>101600</xdr:colOff>
      <xdr:row>78</xdr:row>
      <xdr:rowOff>156590</xdr:rowOff>
    </xdr:to>
    <xdr:sp macro="" textlink="">
      <xdr:nvSpPr>
        <xdr:cNvPr id="663" name="楕円 662"/>
        <xdr:cNvSpPr/>
      </xdr:nvSpPr>
      <xdr:spPr>
        <a:xfrm>
          <a:off x="12763500" y="134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1667</xdr:rowOff>
    </xdr:from>
    <xdr:ext cx="469744" cy="259045"/>
    <xdr:sp macro="" textlink="">
      <xdr:nvSpPr>
        <xdr:cNvPr id="664" name="テキスト ボックス 663"/>
        <xdr:cNvSpPr txBox="1"/>
      </xdr:nvSpPr>
      <xdr:spPr>
        <a:xfrm>
          <a:off x="12579428" y="132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101409</xdr:rowOff>
    </xdr:from>
    <xdr:to>
      <xdr:col>85</xdr:col>
      <xdr:colOff>127000</xdr:colOff>
      <xdr:row>96</xdr:row>
      <xdr:rowOff>111982</xdr:rowOff>
    </xdr:to>
    <xdr:cxnSp macro="">
      <xdr:nvCxnSpPr>
        <xdr:cNvPr id="693" name="直線コネクタ 692"/>
        <xdr:cNvCxnSpPr/>
      </xdr:nvCxnSpPr>
      <xdr:spPr>
        <a:xfrm flipV="1">
          <a:off x="15481300" y="16560609"/>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111982</xdr:rowOff>
    </xdr:from>
    <xdr:to>
      <xdr:col>81</xdr:col>
      <xdr:colOff>50800</xdr:colOff>
      <xdr:row>96</xdr:row>
      <xdr:rowOff>130118</xdr:rowOff>
    </xdr:to>
    <xdr:cxnSp macro="">
      <xdr:nvCxnSpPr>
        <xdr:cNvPr id="696" name="直線コネクタ 695"/>
        <xdr:cNvCxnSpPr/>
      </xdr:nvCxnSpPr>
      <xdr:spPr>
        <a:xfrm flipV="1">
          <a:off x="14592300" y="16571182"/>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130118</xdr:rowOff>
    </xdr:from>
    <xdr:to>
      <xdr:col>76</xdr:col>
      <xdr:colOff>114300</xdr:colOff>
      <xdr:row>96</xdr:row>
      <xdr:rowOff>151967</xdr:rowOff>
    </xdr:to>
    <xdr:cxnSp macro="">
      <xdr:nvCxnSpPr>
        <xdr:cNvPr id="699" name="直線コネクタ 698"/>
        <xdr:cNvCxnSpPr/>
      </xdr:nvCxnSpPr>
      <xdr:spPr>
        <a:xfrm flipV="1">
          <a:off x="13703300" y="16589318"/>
          <a:ext cx="8890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139776</xdr:rowOff>
    </xdr:from>
    <xdr:to>
      <xdr:col>71</xdr:col>
      <xdr:colOff>177800</xdr:colOff>
      <xdr:row>96</xdr:row>
      <xdr:rowOff>151967</xdr:rowOff>
    </xdr:to>
    <xdr:cxnSp macro="">
      <xdr:nvCxnSpPr>
        <xdr:cNvPr id="702" name="直線コネクタ 701"/>
        <xdr:cNvCxnSpPr/>
      </xdr:nvCxnSpPr>
      <xdr:spPr>
        <a:xfrm>
          <a:off x="12814300" y="16598976"/>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60934</xdr:rowOff>
    </xdr:from>
    <xdr:to>
      <xdr:col>67</xdr:col>
      <xdr:colOff>101600</xdr:colOff>
      <xdr:row>95</xdr:row>
      <xdr:rowOff>162534</xdr:rowOff>
    </xdr:to>
    <xdr:sp macro="" textlink="">
      <xdr:nvSpPr>
        <xdr:cNvPr id="705" name="フローチャート: 判断 704"/>
        <xdr:cNvSpPr/>
      </xdr:nvSpPr>
      <xdr:spPr>
        <a:xfrm>
          <a:off x="12763500" y="1634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7611</xdr:rowOff>
    </xdr:from>
    <xdr:ext cx="534377" cy="259045"/>
    <xdr:sp macro="" textlink="">
      <xdr:nvSpPr>
        <xdr:cNvPr id="706" name="テキスト ボックス 705"/>
        <xdr:cNvSpPr txBox="1"/>
      </xdr:nvSpPr>
      <xdr:spPr>
        <a:xfrm>
          <a:off x="12547111" y="161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50609</xdr:rowOff>
    </xdr:from>
    <xdr:to>
      <xdr:col>85</xdr:col>
      <xdr:colOff>177800</xdr:colOff>
      <xdr:row>96</xdr:row>
      <xdr:rowOff>152209</xdr:rowOff>
    </xdr:to>
    <xdr:sp macro="" textlink="">
      <xdr:nvSpPr>
        <xdr:cNvPr id="712" name="楕円 711"/>
        <xdr:cNvSpPr/>
      </xdr:nvSpPr>
      <xdr:spPr>
        <a:xfrm>
          <a:off x="16268700" y="165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29036</xdr:rowOff>
    </xdr:from>
    <xdr:ext cx="534377" cy="259045"/>
    <xdr:sp macro="" textlink="">
      <xdr:nvSpPr>
        <xdr:cNvPr id="713" name="公債費該当値テキスト"/>
        <xdr:cNvSpPr txBox="1"/>
      </xdr:nvSpPr>
      <xdr:spPr>
        <a:xfrm>
          <a:off x="16370300" y="164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61182</xdr:rowOff>
    </xdr:from>
    <xdr:to>
      <xdr:col>81</xdr:col>
      <xdr:colOff>101600</xdr:colOff>
      <xdr:row>96</xdr:row>
      <xdr:rowOff>162782</xdr:rowOff>
    </xdr:to>
    <xdr:sp macro="" textlink="">
      <xdr:nvSpPr>
        <xdr:cNvPr id="714" name="楕円 713"/>
        <xdr:cNvSpPr/>
      </xdr:nvSpPr>
      <xdr:spPr>
        <a:xfrm>
          <a:off x="15430500" y="165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153909</xdr:rowOff>
    </xdr:from>
    <xdr:ext cx="534377" cy="259045"/>
    <xdr:sp macro="" textlink="">
      <xdr:nvSpPr>
        <xdr:cNvPr id="715" name="テキスト ボックス 714"/>
        <xdr:cNvSpPr txBox="1"/>
      </xdr:nvSpPr>
      <xdr:spPr>
        <a:xfrm>
          <a:off x="15214111" y="1661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79318</xdr:rowOff>
    </xdr:from>
    <xdr:to>
      <xdr:col>76</xdr:col>
      <xdr:colOff>165100</xdr:colOff>
      <xdr:row>97</xdr:row>
      <xdr:rowOff>9468</xdr:rowOff>
    </xdr:to>
    <xdr:sp macro="" textlink="">
      <xdr:nvSpPr>
        <xdr:cNvPr id="716" name="楕円 715"/>
        <xdr:cNvSpPr/>
      </xdr:nvSpPr>
      <xdr:spPr>
        <a:xfrm>
          <a:off x="14541500" y="165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595</xdr:rowOff>
    </xdr:from>
    <xdr:ext cx="534377" cy="259045"/>
    <xdr:sp macro="" textlink="">
      <xdr:nvSpPr>
        <xdr:cNvPr id="717" name="テキスト ボックス 716"/>
        <xdr:cNvSpPr txBox="1"/>
      </xdr:nvSpPr>
      <xdr:spPr>
        <a:xfrm>
          <a:off x="14325111" y="1663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101167</xdr:rowOff>
    </xdr:from>
    <xdr:to>
      <xdr:col>72</xdr:col>
      <xdr:colOff>38100</xdr:colOff>
      <xdr:row>97</xdr:row>
      <xdr:rowOff>31317</xdr:rowOff>
    </xdr:to>
    <xdr:sp macro="" textlink="">
      <xdr:nvSpPr>
        <xdr:cNvPr id="718" name="楕円 717"/>
        <xdr:cNvSpPr/>
      </xdr:nvSpPr>
      <xdr:spPr>
        <a:xfrm>
          <a:off x="13652500" y="165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22444</xdr:rowOff>
    </xdr:from>
    <xdr:ext cx="534377" cy="259045"/>
    <xdr:sp macro="" textlink="">
      <xdr:nvSpPr>
        <xdr:cNvPr id="719" name="テキスト ボックス 718"/>
        <xdr:cNvSpPr txBox="1"/>
      </xdr:nvSpPr>
      <xdr:spPr>
        <a:xfrm>
          <a:off x="13436111" y="1665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88976</xdr:rowOff>
    </xdr:from>
    <xdr:to>
      <xdr:col>67</xdr:col>
      <xdr:colOff>101600</xdr:colOff>
      <xdr:row>97</xdr:row>
      <xdr:rowOff>19126</xdr:rowOff>
    </xdr:to>
    <xdr:sp macro="" textlink="">
      <xdr:nvSpPr>
        <xdr:cNvPr id="720" name="楕円 719"/>
        <xdr:cNvSpPr/>
      </xdr:nvSpPr>
      <xdr:spPr>
        <a:xfrm>
          <a:off x="12763500" y="165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10253</xdr:rowOff>
    </xdr:from>
    <xdr:ext cx="534377" cy="259045"/>
    <xdr:sp macro="" textlink="">
      <xdr:nvSpPr>
        <xdr:cNvPr id="721" name="テキスト ボックス 720"/>
        <xdr:cNvSpPr txBox="1"/>
      </xdr:nvSpPr>
      <xdr:spPr>
        <a:xfrm>
          <a:off x="12547111" y="1664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80328</xdr:rowOff>
    </xdr:from>
    <xdr:to>
      <xdr:col>98</xdr:col>
      <xdr:colOff>38100</xdr:colOff>
      <xdr:row>38</xdr:row>
      <xdr:rowOff>10478</xdr:rowOff>
    </xdr:to>
    <xdr:sp macro="" textlink="">
      <xdr:nvSpPr>
        <xdr:cNvPr id="758" name="フローチャート: 判断 757"/>
        <xdr:cNvSpPr/>
      </xdr:nvSpPr>
      <xdr:spPr>
        <a:xfrm>
          <a:off x="18605500" y="6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27005</xdr:rowOff>
    </xdr:from>
    <xdr:ext cx="378565" cy="259045"/>
    <xdr:sp macro="" textlink="">
      <xdr:nvSpPr>
        <xdr:cNvPr id="759" name="テキスト ボックス 758"/>
        <xdr:cNvSpPr txBox="1"/>
      </xdr:nvSpPr>
      <xdr:spPr>
        <a:xfrm>
          <a:off x="18467017" y="619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目的別歳出の決算状況で目立つのは、民生費である。東京都平均は下回っているものの、全国および類似団体との比較では、それぞれの平均を大きく上回っている。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性質別歳出の分析で記載のとおり、扶助費が大きなウェイトを占めているほか、国民健康保険、介護保険、後期高齢者医療の各特別会計への繰出金も民生費が増になる一因となっている。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土木費では、普通建設事業費の減少による影響が大きく、一人あたりのコストが低い値となっており、類似団体・全国・東京都の平均を下回る結果となったが、教育費では新生涯学習施設建</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設経費の増により、昨年度と比較し大きく増となっている。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また、公債費は比較的低水準で推移しているものの、臨時財政対策債の借入れを満額で行わざるを得ない状況であることから、今後の増加が懸念されるところである。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財政調整基金残高は、平成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年度には積立てを行った結果、年度末残高は前年比</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6,581</a:t>
          </a:r>
          <a:r>
            <a:rPr kumimoji="1" lang="ja-JP" altLang="en-US" sz="1400">
              <a:solidFill>
                <a:sysClr val="windowText" lastClr="000000"/>
              </a:solidFill>
              <a:latin typeface="ＭＳ ゴシック" pitchFamily="49" charset="-128"/>
              <a:ea typeface="ＭＳ ゴシック" pitchFamily="49" charset="-128"/>
            </a:rPr>
            <a:t>万円増の</a:t>
          </a:r>
          <a:r>
            <a:rPr kumimoji="1" lang="en-US" altLang="ja-JP" sz="1400">
              <a:solidFill>
                <a:sysClr val="windowText" lastClr="000000"/>
              </a:solidFill>
              <a:latin typeface="ＭＳ ゴシック" pitchFamily="49" charset="-128"/>
              <a:ea typeface="ＭＳ ゴシック" pitchFamily="49" charset="-128"/>
            </a:rPr>
            <a:t>36</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7,856</a:t>
          </a:r>
          <a:r>
            <a:rPr kumimoji="1" lang="ja-JP" altLang="en-US" sz="1400">
              <a:solidFill>
                <a:sysClr val="windowText" lastClr="000000"/>
              </a:solidFill>
              <a:latin typeface="ＭＳ ゴシック" pitchFamily="49" charset="-128"/>
              <a:ea typeface="ＭＳ ゴシック" pitchFamily="49" charset="-128"/>
            </a:rPr>
            <a:t>万円となり、標準財政規模比では、</a:t>
          </a:r>
          <a:r>
            <a:rPr kumimoji="1" lang="en-US" altLang="ja-JP" sz="1400">
              <a:solidFill>
                <a:sysClr val="windowText" lastClr="000000"/>
              </a:solidFill>
              <a:latin typeface="ＭＳ ゴシック" pitchFamily="49" charset="-128"/>
              <a:ea typeface="ＭＳ ゴシック" pitchFamily="49" charset="-128"/>
            </a:rPr>
            <a:t>2.09</a:t>
          </a:r>
          <a:r>
            <a:rPr kumimoji="1" lang="ja-JP" altLang="en-US" sz="1400">
              <a:solidFill>
                <a:sysClr val="windowText" lastClr="000000"/>
              </a:solidFill>
              <a:latin typeface="ＭＳ ゴシック" pitchFamily="49" charset="-128"/>
              <a:ea typeface="ＭＳ ゴシック" pitchFamily="49" charset="-128"/>
            </a:rPr>
            <a:t>ポイントの増加となった。</a:t>
          </a:r>
        </a:p>
        <a:p>
          <a:r>
            <a:rPr kumimoji="1" lang="ja-JP" altLang="en-US" sz="1400">
              <a:solidFill>
                <a:sysClr val="windowText" lastClr="000000"/>
              </a:solidFill>
              <a:latin typeface="ＭＳ ゴシック" pitchFamily="49" charset="-128"/>
              <a:ea typeface="ＭＳ ゴシック" pitchFamily="49" charset="-128"/>
            </a:rPr>
            <a:t>　 実質収支額については黒字で推移しており、標準財政規模比では、前年度から</a:t>
          </a:r>
          <a:r>
            <a:rPr kumimoji="1" lang="en-US" altLang="ja-JP" sz="1400">
              <a:solidFill>
                <a:sysClr val="windowText" lastClr="000000"/>
              </a:solidFill>
              <a:latin typeface="ＭＳ ゴシック" pitchFamily="49" charset="-128"/>
              <a:ea typeface="ＭＳ ゴシック" pitchFamily="49" charset="-128"/>
            </a:rPr>
            <a:t>2.62</a:t>
          </a:r>
          <a:r>
            <a:rPr kumimoji="1" lang="ja-JP" altLang="en-US" sz="1400">
              <a:solidFill>
                <a:sysClr val="windowText" lastClr="000000"/>
              </a:solidFill>
              <a:latin typeface="ＭＳ ゴシック" pitchFamily="49" charset="-128"/>
              <a:ea typeface="ＭＳ ゴシック" pitchFamily="49" charset="-128"/>
            </a:rPr>
            <a:t>ポイント減となる</a:t>
          </a:r>
          <a:r>
            <a:rPr kumimoji="1" lang="en-US" altLang="ja-JP" sz="1400">
              <a:solidFill>
                <a:sysClr val="windowText" lastClr="000000"/>
              </a:solidFill>
              <a:latin typeface="ＭＳ ゴシック" pitchFamily="49" charset="-128"/>
              <a:ea typeface="ＭＳ ゴシック" pitchFamily="49" charset="-128"/>
            </a:rPr>
            <a:t>3.15</a:t>
          </a:r>
          <a:r>
            <a:rPr kumimoji="1" lang="ja-JP" altLang="en-US" sz="1400">
              <a:solidFill>
                <a:sysClr val="windowText" lastClr="000000"/>
              </a:solidFill>
              <a:latin typeface="ＭＳ ゴシック" pitchFamily="49" charset="-128"/>
              <a:ea typeface="ＭＳ ゴシック" pitchFamily="49" charset="-128"/>
            </a:rPr>
            <a:t>％となった。</a:t>
          </a: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年度の実質単年度収支は、財政調整基金積立金が増となったもの、実質収支額が増大きく減となったことから、前年比マイナス</a:t>
          </a:r>
          <a:r>
            <a:rPr kumimoji="1" lang="en-US" altLang="ja-JP" sz="1400">
              <a:solidFill>
                <a:sysClr val="windowText" lastClr="000000"/>
              </a:solidFill>
              <a:latin typeface="ＭＳ ゴシック" pitchFamily="49" charset="-128"/>
              <a:ea typeface="ＭＳ ゴシック" pitchFamily="49" charset="-128"/>
            </a:rPr>
            <a:t>5.06</a:t>
          </a:r>
          <a:r>
            <a:rPr kumimoji="1" lang="ja-JP" altLang="en-US" sz="1400">
              <a:solidFill>
                <a:sysClr val="windowText" lastClr="000000"/>
              </a:solidFill>
              <a:latin typeface="ＭＳ ゴシック" pitchFamily="49" charset="-128"/>
              <a:ea typeface="ＭＳ ゴシック" pitchFamily="49" charset="-128"/>
            </a:rPr>
            <a:t>ポイント数値が大きく悪化した。</a:t>
          </a:r>
        </a:p>
        <a:p>
          <a:r>
            <a:rPr kumimoji="1" lang="ja-JP" altLang="en-US" sz="1400">
              <a:solidFill>
                <a:sysClr val="windowText" lastClr="000000"/>
              </a:solidFill>
              <a:latin typeface="ＭＳ ゴシック" pitchFamily="49" charset="-128"/>
              <a:ea typeface="ＭＳ ゴシック" pitchFamily="49" charset="-128"/>
            </a:rPr>
            <a:t>　今後も扶助費等の増が見込まれることから、身の丈に合った財政構造の構築を推進する。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連結実質赤字比率については、全会計において黒字であり、算定値は発生していない。</a:t>
          </a:r>
        </a:p>
        <a:p>
          <a:r>
            <a:rPr kumimoji="1" lang="ja-JP" altLang="en-US" sz="1400">
              <a:solidFill>
                <a:sysClr val="windowText" lastClr="000000"/>
              </a:solidFill>
              <a:latin typeface="ＭＳ ゴシック" pitchFamily="49" charset="-128"/>
              <a:ea typeface="ＭＳ ゴシック" pitchFamily="49" charset="-128"/>
            </a:rPr>
            <a:t>　しかしながら、一般会計においては、臨時財政対策債の発行などにより、収支のバランスを図っている実情があり、特別会計においても、一般会計からの多額の繰り入れにより、収支を保っている状況である。</a:t>
          </a:r>
        </a:p>
        <a:p>
          <a:r>
            <a:rPr kumimoji="1" lang="ja-JP" altLang="en-US" sz="1400">
              <a:solidFill>
                <a:sysClr val="windowText" lastClr="000000"/>
              </a:solidFill>
              <a:latin typeface="ＭＳ ゴシック" pitchFamily="49" charset="-128"/>
              <a:ea typeface="ＭＳ ゴシック" pitchFamily="49" charset="-128"/>
            </a:rPr>
            <a:t>　今後も、既存事業の再構築や見直しにより最大限の財源確保に努め、基金の取り崩しや臨時財政対策債の発行によらない財政運営を目指していく。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8.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
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
81</v>
      </c>
      <c r="C3" s="646"/>
      <c r="D3" s="646"/>
      <c r="E3" s="647"/>
      <c r="F3" s="647"/>
      <c r="G3" s="647"/>
      <c r="H3" s="647"/>
      <c r="I3" s="647"/>
      <c r="J3" s="647"/>
      <c r="K3" s="647"/>
      <c r="L3" s="647" t="s">
        <v>
82</v>
      </c>
      <c r="M3" s="647"/>
      <c r="N3" s="647"/>
      <c r="O3" s="647"/>
      <c r="P3" s="647"/>
      <c r="Q3" s="647"/>
      <c r="R3" s="650"/>
      <c r="S3" s="650"/>
      <c r="T3" s="650"/>
      <c r="U3" s="650"/>
      <c r="V3" s="651"/>
      <c r="W3" s="544" t="s">
        <v>
83</v>
      </c>
      <c r="X3" s="545"/>
      <c r="Y3" s="545"/>
      <c r="Z3" s="545"/>
      <c r="AA3" s="545"/>
      <c r="AB3" s="646"/>
      <c r="AC3" s="650" t="s">
        <v>
84</v>
      </c>
      <c r="AD3" s="545"/>
      <c r="AE3" s="545"/>
      <c r="AF3" s="545"/>
      <c r="AG3" s="545"/>
      <c r="AH3" s="545"/>
      <c r="AI3" s="545"/>
      <c r="AJ3" s="545"/>
      <c r="AK3" s="545"/>
      <c r="AL3" s="612"/>
      <c r="AM3" s="544" t="s">
        <v>
85</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86</v>
      </c>
      <c r="BO3" s="545"/>
      <c r="BP3" s="545"/>
      <c r="BQ3" s="545"/>
      <c r="BR3" s="545"/>
      <c r="BS3" s="545"/>
      <c r="BT3" s="545"/>
      <c r="BU3" s="612"/>
      <c r="BV3" s="544" t="s">
        <v>
87</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88</v>
      </c>
      <c r="CU3" s="545"/>
      <c r="CV3" s="545"/>
      <c r="CW3" s="545"/>
      <c r="CX3" s="545"/>
      <c r="CY3" s="545"/>
      <c r="CZ3" s="545"/>
      <c r="DA3" s="612"/>
      <c r="DB3" s="544" t="s">
        <v>
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90</v>
      </c>
      <c r="AZ4" s="458"/>
      <c r="BA4" s="458"/>
      <c r="BB4" s="458"/>
      <c r="BC4" s="458"/>
      <c r="BD4" s="458"/>
      <c r="BE4" s="458"/>
      <c r="BF4" s="458"/>
      <c r="BG4" s="458"/>
      <c r="BH4" s="458"/>
      <c r="BI4" s="458"/>
      <c r="BJ4" s="458"/>
      <c r="BK4" s="458"/>
      <c r="BL4" s="458"/>
      <c r="BM4" s="459"/>
      <c r="BN4" s="460">
        <v>
51420145</v>
      </c>
      <c r="BO4" s="461"/>
      <c r="BP4" s="461"/>
      <c r="BQ4" s="461"/>
      <c r="BR4" s="461"/>
      <c r="BS4" s="461"/>
      <c r="BT4" s="461"/>
      <c r="BU4" s="462"/>
      <c r="BV4" s="460">
        <v>
50152887</v>
      </c>
      <c r="BW4" s="461"/>
      <c r="BX4" s="461"/>
      <c r="BY4" s="461"/>
      <c r="BZ4" s="461"/>
      <c r="CA4" s="461"/>
      <c r="CB4" s="461"/>
      <c r="CC4" s="462"/>
      <c r="CD4" s="638" t="s">
        <v>
91</v>
      </c>
      <c r="CE4" s="639"/>
      <c r="CF4" s="639"/>
      <c r="CG4" s="639"/>
      <c r="CH4" s="639"/>
      <c r="CI4" s="639"/>
      <c r="CJ4" s="639"/>
      <c r="CK4" s="639"/>
      <c r="CL4" s="639"/>
      <c r="CM4" s="639"/>
      <c r="CN4" s="639"/>
      <c r="CO4" s="639"/>
      <c r="CP4" s="639"/>
      <c r="CQ4" s="639"/>
      <c r="CR4" s="639"/>
      <c r="CS4" s="640"/>
      <c r="CT4" s="641">
        <v>
3.2</v>
      </c>
      <c r="CU4" s="642"/>
      <c r="CV4" s="642"/>
      <c r="CW4" s="642"/>
      <c r="CX4" s="642"/>
      <c r="CY4" s="642"/>
      <c r="CZ4" s="642"/>
      <c r="DA4" s="643"/>
      <c r="DB4" s="641">
        <v>
5.8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92</v>
      </c>
      <c r="AN5" s="439"/>
      <c r="AO5" s="439"/>
      <c r="AP5" s="439"/>
      <c r="AQ5" s="439"/>
      <c r="AR5" s="439"/>
      <c r="AS5" s="439"/>
      <c r="AT5" s="440"/>
      <c r="AU5" s="522" t="s">
        <v>
93</v>
      </c>
      <c r="AV5" s="523"/>
      <c r="AW5" s="523"/>
      <c r="AX5" s="523"/>
      <c r="AY5" s="445" t="s">
        <v>
94</v>
      </c>
      <c r="AZ5" s="446"/>
      <c r="BA5" s="446"/>
      <c r="BB5" s="446"/>
      <c r="BC5" s="446"/>
      <c r="BD5" s="446"/>
      <c r="BE5" s="446"/>
      <c r="BF5" s="446"/>
      <c r="BG5" s="446"/>
      <c r="BH5" s="446"/>
      <c r="BI5" s="446"/>
      <c r="BJ5" s="446"/>
      <c r="BK5" s="446"/>
      <c r="BL5" s="446"/>
      <c r="BM5" s="447"/>
      <c r="BN5" s="465">
        <v>
50493734</v>
      </c>
      <c r="BO5" s="466"/>
      <c r="BP5" s="466"/>
      <c r="BQ5" s="466"/>
      <c r="BR5" s="466"/>
      <c r="BS5" s="466"/>
      <c r="BT5" s="466"/>
      <c r="BU5" s="467"/>
      <c r="BV5" s="465">
        <v>
48591326</v>
      </c>
      <c r="BW5" s="466"/>
      <c r="BX5" s="466"/>
      <c r="BY5" s="466"/>
      <c r="BZ5" s="466"/>
      <c r="CA5" s="466"/>
      <c r="CB5" s="466"/>
      <c r="CC5" s="467"/>
      <c r="CD5" s="474" t="s">
        <v>
95</v>
      </c>
      <c r="CE5" s="475"/>
      <c r="CF5" s="475"/>
      <c r="CG5" s="475"/>
      <c r="CH5" s="475"/>
      <c r="CI5" s="475"/>
      <c r="CJ5" s="475"/>
      <c r="CK5" s="475"/>
      <c r="CL5" s="475"/>
      <c r="CM5" s="475"/>
      <c r="CN5" s="475"/>
      <c r="CO5" s="475"/>
      <c r="CP5" s="475"/>
      <c r="CQ5" s="475"/>
      <c r="CR5" s="475"/>
      <c r="CS5" s="476"/>
      <c r="CT5" s="435">
        <v>
99.6</v>
      </c>
      <c r="CU5" s="436"/>
      <c r="CV5" s="436"/>
      <c r="CW5" s="436"/>
      <c r="CX5" s="436"/>
      <c r="CY5" s="436"/>
      <c r="CZ5" s="436"/>
      <c r="DA5" s="437"/>
      <c r="DB5" s="435">
        <v>
98.7</v>
      </c>
      <c r="DC5" s="436"/>
      <c r="DD5" s="436"/>
      <c r="DE5" s="436"/>
      <c r="DF5" s="436"/>
      <c r="DG5" s="436"/>
      <c r="DH5" s="436"/>
      <c r="DI5" s="437"/>
      <c r="DJ5" s="185"/>
      <c r="DK5" s="185"/>
      <c r="DL5" s="185"/>
      <c r="DM5" s="185"/>
      <c r="DN5" s="185"/>
      <c r="DO5" s="185"/>
    </row>
    <row r="6" spans="1:119" ht="18.75" customHeight="1" x14ac:dyDescent="0.15">
      <c r="A6" s="186"/>
      <c r="B6" s="618" t="s">
        <v>
96</v>
      </c>
      <c r="C6" s="479"/>
      <c r="D6" s="479"/>
      <c r="E6" s="619"/>
      <c r="F6" s="619"/>
      <c r="G6" s="619"/>
      <c r="H6" s="619"/>
      <c r="I6" s="619"/>
      <c r="J6" s="619"/>
      <c r="K6" s="619"/>
      <c r="L6" s="619" t="s">
        <v>
97</v>
      </c>
      <c r="M6" s="619"/>
      <c r="N6" s="619"/>
      <c r="O6" s="619"/>
      <c r="P6" s="619"/>
      <c r="Q6" s="619"/>
      <c r="R6" s="503"/>
      <c r="S6" s="503"/>
      <c r="T6" s="503"/>
      <c r="U6" s="503"/>
      <c r="V6" s="625"/>
      <c r="W6" s="556" t="s">
        <v>
98</v>
      </c>
      <c r="X6" s="478"/>
      <c r="Y6" s="478"/>
      <c r="Z6" s="478"/>
      <c r="AA6" s="478"/>
      <c r="AB6" s="479"/>
      <c r="AC6" s="630" t="s">
        <v>
99</v>
      </c>
      <c r="AD6" s="631"/>
      <c r="AE6" s="631"/>
      <c r="AF6" s="631"/>
      <c r="AG6" s="631"/>
      <c r="AH6" s="631"/>
      <c r="AI6" s="631"/>
      <c r="AJ6" s="631"/>
      <c r="AK6" s="631"/>
      <c r="AL6" s="632"/>
      <c r="AM6" s="534" t="s">
        <v>
100</v>
      </c>
      <c r="AN6" s="439"/>
      <c r="AO6" s="439"/>
      <c r="AP6" s="439"/>
      <c r="AQ6" s="439"/>
      <c r="AR6" s="439"/>
      <c r="AS6" s="439"/>
      <c r="AT6" s="440"/>
      <c r="AU6" s="522" t="s">
        <v>
93</v>
      </c>
      <c r="AV6" s="523"/>
      <c r="AW6" s="523"/>
      <c r="AX6" s="523"/>
      <c r="AY6" s="445" t="s">
        <v>
101</v>
      </c>
      <c r="AZ6" s="446"/>
      <c r="BA6" s="446"/>
      <c r="BB6" s="446"/>
      <c r="BC6" s="446"/>
      <c r="BD6" s="446"/>
      <c r="BE6" s="446"/>
      <c r="BF6" s="446"/>
      <c r="BG6" s="446"/>
      <c r="BH6" s="446"/>
      <c r="BI6" s="446"/>
      <c r="BJ6" s="446"/>
      <c r="BK6" s="446"/>
      <c r="BL6" s="446"/>
      <c r="BM6" s="447"/>
      <c r="BN6" s="465">
        <v>
926411</v>
      </c>
      <c r="BO6" s="466"/>
      <c r="BP6" s="466"/>
      <c r="BQ6" s="466"/>
      <c r="BR6" s="466"/>
      <c r="BS6" s="466"/>
      <c r="BT6" s="466"/>
      <c r="BU6" s="467"/>
      <c r="BV6" s="465">
        <v>
1561561</v>
      </c>
      <c r="BW6" s="466"/>
      <c r="BX6" s="466"/>
      <c r="BY6" s="466"/>
      <c r="BZ6" s="466"/>
      <c r="CA6" s="466"/>
      <c r="CB6" s="466"/>
      <c r="CC6" s="467"/>
      <c r="CD6" s="474" t="s">
        <v>
102</v>
      </c>
      <c r="CE6" s="475"/>
      <c r="CF6" s="475"/>
      <c r="CG6" s="475"/>
      <c r="CH6" s="475"/>
      <c r="CI6" s="475"/>
      <c r="CJ6" s="475"/>
      <c r="CK6" s="475"/>
      <c r="CL6" s="475"/>
      <c r="CM6" s="475"/>
      <c r="CN6" s="475"/>
      <c r="CO6" s="475"/>
      <c r="CP6" s="475"/>
      <c r="CQ6" s="475"/>
      <c r="CR6" s="475"/>
      <c r="CS6" s="476"/>
      <c r="CT6" s="615">
        <v>
108.7</v>
      </c>
      <c r="CU6" s="616"/>
      <c r="CV6" s="616"/>
      <c r="CW6" s="616"/>
      <c r="CX6" s="616"/>
      <c r="CY6" s="616"/>
      <c r="CZ6" s="616"/>
      <c r="DA6" s="617"/>
      <c r="DB6" s="615">
        <v>
106.4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103</v>
      </c>
      <c r="AN7" s="439"/>
      <c r="AO7" s="439"/>
      <c r="AP7" s="439"/>
      <c r="AQ7" s="439"/>
      <c r="AR7" s="439"/>
      <c r="AS7" s="439"/>
      <c r="AT7" s="440"/>
      <c r="AU7" s="522" t="s">
        <v>
104</v>
      </c>
      <c r="AV7" s="523"/>
      <c r="AW7" s="523"/>
      <c r="AX7" s="523"/>
      <c r="AY7" s="445" t="s">
        <v>
105</v>
      </c>
      <c r="AZ7" s="446"/>
      <c r="BA7" s="446"/>
      <c r="BB7" s="446"/>
      <c r="BC7" s="446"/>
      <c r="BD7" s="446"/>
      <c r="BE7" s="446"/>
      <c r="BF7" s="446"/>
      <c r="BG7" s="446"/>
      <c r="BH7" s="446"/>
      <c r="BI7" s="446"/>
      <c r="BJ7" s="446"/>
      <c r="BK7" s="446"/>
      <c r="BL7" s="446"/>
      <c r="BM7" s="447"/>
      <c r="BN7" s="465">
        <v>
87420</v>
      </c>
      <c r="BO7" s="466"/>
      <c r="BP7" s="466"/>
      <c r="BQ7" s="466"/>
      <c r="BR7" s="466"/>
      <c r="BS7" s="466"/>
      <c r="BT7" s="466"/>
      <c r="BU7" s="467"/>
      <c r="BV7" s="465">
        <v>
30091</v>
      </c>
      <c r="BW7" s="466"/>
      <c r="BX7" s="466"/>
      <c r="BY7" s="466"/>
      <c r="BZ7" s="466"/>
      <c r="CA7" s="466"/>
      <c r="CB7" s="466"/>
      <c r="CC7" s="467"/>
      <c r="CD7" s="474" t="s">
        <v>
106</v>
      </c>
      <c r="CE7" s="475"/>
      <c r="CF7" s="475"/>
      <c r="CG7" s="475"/>
      <c r="CH7" s="475"/>
      <c r="CI7" s="475"/>
      <c r="CJ7" s="475"/>
      <c r="CK7" s="475"/>
      <c r="CL7" s="475"/>
      <c r="CM7" s="475"/>
      <c r="CN7" s="475"/>
      <c r="CO7" s="475"/>
      <c r="CP7" s="475"/>
      <c r="CQ7" s="475"/>
      <c r="CR7" s="475"/>
      <c r="CS7" s="476"/>
      <c r="CT7" s="465">
        <v>
26593417</v>
      </c>
      <c r="CU7" s="466"/>
      <c r="CV7" s="466"/>
      <c r="CW7" s="466"/>
      <c r="CX7" s="466"/>
      <c r="CY7" s="466"/>
      <c r="CZ7" s="466"/>
      <c r="DA7" s="467"/>
      <c r="DB7" s="465">
        <v>
26520772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107</v>
      </c>
      <c r="AN8" s="439"/>
      <c r="AO8" s="439"/>
      <c r="AP8" s="439"/>
      <c r="AQ8" s="439"/>
      <c r="AR8" s="439"/>
      <c r="AS8" s="439"/>
      <c r="AT8" s="440"/>
      <c r="AU8" s="522" t="s">
        <v>
108</v>
      </c>
      <c r="AV8" s="523"/>
      <c r="AW8" s="523"/>
      <c r="AX8" s="523"/>
      <c r="AY8" s="445" t="s">
        <v>
109</v>
      </c>
      <c r="AZ8" s="446"/>
      <c r="BA8" s="446"/>
      <c r="BB8" s="446"/>
      <c r="BC8" s="446"/>
      <c r="BD8" s="446"/>
      <c r="BE8" s="446"/>
      <c r="BF8" s="446"/>
      <c r="BG8" s="446"/>
      <c r="BH8" s="446"/>
      <c r="BI8" s="446"/>
      <c r="BJ8" s="446"/>
      <c r="BK8" s="446"/>
      <c r="BL8" s="446"/>
      <c r="BM8" s="447"/>
      <c r="BN8" s="465">
        <v>
838991</v>
      </c>
      <c r="BO8" s="466"/>
      <c r="BP8" s="466"/>
      <c r="BQ8" s="466"/>
      <c r="BR8" s="466"/>
      <c r="BS8" s="466"/>
      <c r="BT8" s="466"/>
      <c r="BU8" s="467"/>
      <c r="BV8" s="465">
        <v>
1531470</v>
      </c>
      <c r="BW8" s="466"/>
      <c r="BX8" s="466"/>
      <c r="BY8" s="466"/>
      <c r="BZ8" s="466"/>
      <c r="CA8" s="466"/>
      <c r="CB8" s="466"/>
      <c r="CC8" s="467"/>
      <c r="CD8" s="474" t="s">
        <v>
110</v>
      </c>
      <c r="CE8" s="475"/>
      <c r="CF8" s="475"/>
      <c r="CG8" s="475"/>
      <c r="CH8" s="475"/>
      <c r="CI8" s="475"/>
      <c r="CJ8" s="475"/>
      <c r="CK8" s="475"/>
      <c r="CL8" s="475"/>
      <c r="CM8" s="475"/>
      <c r="CN8" s="475"/>
      <c r="CO8" s="475"/>
      <c r="CP8" s="475"/>
      <c r="CQ8" s="475"/>
      <c r="CR8" s="475"/>
      <c r="CS8" s="476"/>
      <c r="CT8" s="578">
        <v>
0.87</v>
      </c>
      <c r="CU8" s="579"/>
      <c r="CV8" s="579"/>
      <c r="CW8" s="579"/>
      <c r="CX8" s="579"/>
      <c r="CY8" s="579"/>
      <c r="CZ8" s="579"/>
      <c r="DA8" s="580"/>
      <c r="DB8" s="578">
        <v>
0.88</v>
      </c>
      <c r="DC8" s="579"/>
      <c r="DD8" s="579"/>
      <c r="DE8" s="579"/>
      <c r="DF8" s="579"/>
      <c r="DG8" s="579"/>
      <c r="DH8" s="579"/>
      <c r="DI8" s="580"/>
      <c r="DJ8" s="185"/>
      <c r="DK8" s="185"/>
      <c r="DL8" s="185"/>
      <c r="DM8" s="185"/>
      <c r="DN8" s="185"/>
      <c r="DO8" s="185"/>
    </row>
    <row r="9" spans="1:119" ht="18.75" customHeight="1" thickBot="1" x14ac:dyDescent="0.2">
      <c r="A9" s="186"/>
      <c r="B9" s="604" t="s">
        <v>
111</v>
      </c>
      <c r="C9" s="605"/>
      <c r="D9" s="605"/>
      <c r="E9" s="605"/>
      <c r="F9" s="605"/>
      <c r="G9" s="605"/>
      <c r="H9" s="605"/>
      <c r="I9" s="605"/>
      <c r="J9" s="605"/>
      <c r="K9" s="528"/>
      <c r="L9" s="606" t="s">
        <v>
112</v>
      </c>
      <c r="M9" s="607"/>
      <c r="N9" s="607"/>
      <c r="O9" s="607"/>
      <c r="P9" s="607"/>
      <c r="Q9" s="608"/>
      <c r="R9" s="609">
        <v>
137381</v>
      </c>
      <c r="S9" s="610"/>
      <c r="T9" s="610"/>
      <c r="U9" s="610"/>
      <c r="V9" s="611"/>
      <c r="W9" s="544" t="s">
        <v>
113</v>
      </c>
      <c r="X9" s="545"/>
      <c r="Y9" s="545"/>
      <c r="Z9" s="545"/>
      <c r="AA9" s="545"/>
      <c r="AB9" s="545"/>
      <c r="AC9" s="545"/>
      <c r="AD9" s="545"/>
      <c r="AE9" s="545"/>
      <c r="AF9" s="545"/>
      <c r="AG9" s="545"/>
      <c r="AH9" s="545"/>
      <c r="AI9" s="545"/>
      <c r="AJ9" s="545"/>
      <c r="AK9" s="545"/>
      <c r="AL9" s="612"/>
      <c r="AM9" s="534" t="s">
        <v>
114</v>
      </c>
      <c r="AN9" s="439"/>
      <c r="AO9" s="439"/>
      <c r="AP9" s="439"/>
      <c r="AQ9" s="439"/>
      <c r="AR9" s="439"/>
      <c r="AS9" s="439"/>
      <c r="AT9" s="440"/>
      <c r="AU9" s="522" t="s">
        <v>
115</v>
      </c>
      <c r="AV9" s="523"/>
      <c r="AW9" s="523"/>
      <c r="AX9" s="523"/>
      <c r="AY9" s="445" t="s">
        <v>
116</v>
      </c>
      <c r="AZ9" s="446"/>
      <c r="BA9" s="446"/>
      <c r="BB9" s="446"/>
      <c r="BC9" s="446"/>
      <c r="BD9" s="446"/>
      <c r="BE9" s="446"/>
      <c r="BF9" s="446"/>
      <c r="BG9" s="446"/>
      <c r="BH9" s="446"/>
      <c r="BI9" s="446"/>
      <c r="BJ9" s="446"/>
      <c r="BK9" s="446"/>
      <c r="BL9" s="446"/>
      <c r="BM9" s="447"/>
      <c r="BN9" s="465">
        <v>
-692479</v>
      </c>
      <c r="BO9" s="466"/>
      <c r="BP9" s="466"/>
      <c r="BQ9" s="466"/>
      <c r="BR9" s="466"/>
      <c r="BS9" s="466"/>
      <c r="BT9" s="466"/>
      <c r="BU9" s="467"/>
      <c r="BV9" s="465">
        <v>
736780</v>
      </c>
      <c r="BW9" s="466"/>
      <c r="BX9" s="466"/>
      <c r="BY9" s="466"/>
      <c r="BZ9" s="466"/>
      <c r="CA9" s="466"/>
      <c r="CB9" s="466"/>
      <c r="CC9" s="467"/>
      <c r="CD9" s="474" t="s">
        <v>
117</v>
      </c>
      <c r="CE9" s="475"/>
      <c r="CF9" s="475"/>
      <c r="CG9" s="475"/>
      <c r="CH9" s="475"/>
      <c r="CI9" s="475"/>
      <c r="CJ9" s="475"/>
      <c r="CK9" s="475"/>
      <c r="CL9" s="475"/>
      <c r="CM9" s="475"/>
      <c r="CN9" s="475"/>
      <c r="CO9" s="475"/>
      <c r="CP9" s="475"/>
      <c r="CQ9" s="475"/>
      <c r="CR9" s="475"/>
      <c r="CS9" s="476"/>
      <c r="CT9" s="435">
        <v>
10</v>
      </c>
      <c r="CU9" s="436"/>
      <c r="CV9" s="436"/>
      <c r="CW9" s="436"/>
      <c r="CX9" s="436"/>
      <c r="CY9" s="436"/>
      <c r="CZ9" s="436"/>
      <c r="DA9" s="437"/>
      <c r="DB9" s="435">
        <v>
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
118</v>
      </c>
      <c r="M10" s="439"/>
      <c r="N10" s="439"/>
      <c r="O10" s="439"/>
      <c r="P10" s="439"/>
      <c r="Q10" s="440"/>
      <c r="R10" s="441">
        <v>
139339</v>
      </c>
      <c r="S10" s="442"/>
      <c r="T10" s="442"/>
      <c r="U10" s="442"/>
      <c r="V10" s="444"/>
      <c r="W10" s="613"/>
      <c r="X10" s="427"/>
      <c r="Y10" s="427"/>
      <c r="Z10" s="427"/>
      <c r="AA10" s="427"/>
      <c r="AB10" s="427"/>
      <c r="AC10" s="427"/>
      <c r="AD10" s="427"/>
      <c r="AE10" s="427"/>
      <c r="AF10" s="427"/>
      <c r="AG10" s="427"/>
      <c r="AH10" s="427"/>
      <c r="AI10" s="427"/>
      <c r="AJ10" s="427"/>
      <c r="AK10" s="427"/>
      <c r="AL10" s="614"/>
      <c r="AM10" s="534" t="s">
        <v>
119</v>
      </c>
      <c r="AN10" s="439"/>
      <c r="AO10" s="439"/>
      <c r="AP10" s="439"/>
      <c r="AQ10" s="439"/>
      <c r="AR10" s="439"/>
      <c r="AS10" s="439"/>
      <c r="AT10" s="440"/>
      <c r="AU10" s="522" t="s">
        <v>
115</v>
      </c>
      <c r="AV10" s="523"/>
      <c r="AW10" s="523"/>
      <c r="AX10" s="523"/>
      <c r="AY10" s="445" t="s">
        <v>
120</v>
      </c>
      <c r="AZ10" s="446"/>
      <c r="BA10" s="446"/>
      <c r="BB10" s="446"/>
      <c r="BC10" s="446"/>
      <c r="BD10" s="446"/>
      <c r="BE10" s="446"/>
      <c r="BF10" s="446"/>
      <c r="BG10" s="446"/>
      <c r="BH10" s="446"/>
      <c r="BI10" s="446"/>
      <c r="BJ10" s="446"/>
      <c r="BK10" s="446"/>
      <c r="BL10" s="446"/>
      <c r="BM10" s="447"/>
      <c r="BN10" s="465">
        <v>
765810</v>
      </c>
      <c r="BO10" s="466"/>
      <c r="BP10" s="466"/>
      <c r="BQ10" s="466"/>
      <c r="BR10" s="466"/>
      <c r="BS10" s="466"/>
      <c r="BT10" s="466"/>
      <c r="BU10" s="467"/>
      <c r="BV10" s="465">
        <v>
397365</v>
      </c>
      <c r="BW10" s="466"/>
      <c r="BX10" s="466"/>
      <c r="BY10" s="466"/>
      <c r="BZ10" s="466"/>
      <c r="CA10" s="466"/>
      <c r="CB10" s="466"/>
      <c r="CC10" s="467"/>
      <c r="CD10" s="190" t="s">
        <v>
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
122</v>
      </c>
      <c r="M11" s="512"/>
      <c r="N11" s="512"/>
      <c r="O11" s="512"/>
      <c r="P11" s="512"/>
      <c r="Q11" s="513"/>
      <c r="R11" s="601" t="s">
        <v>
123</v>
      </c>
      <c r="S11" s="602"/>
      <c r="T11" s="602"/>
      <c r="U11" s="602"/>
      <c r="V11" s="603"/>
      <c r="W11" s="613"/>
      <c r="X11" s="427"/>
      <c r="Y11" s="427"/>
      <c r="Z11" s="427"/>
      <c r="AA11" s="427"/>
      <c r="AB11" s="427"/>
      <c r="AC11" s="427"/>
      <c r="AD11" s="427"/>
      <c r="AE11" s="427"/>
      <c r="AF11" s="427"/>
      <c r="AG11" s="427"/>
      <c r="AH11" s="427"/>
      <c r="AI11" s="427"/>
      <c r="AJ11" s="427"/>
      <c r="AK11" s="427"/>
      <c r="AL11" s="614"/>
      <c r="AM11" s="534" t="s">
        <v>
124</v>
      </c>
      <c r="AN11" s="439"/>
      <c r="AO11" s="439"/>
      <c r="AP11" s="439"/>
      <c r="AQ11" s="439"/>
      <c r="AR11" s="439"/>
      <c r="AS11" s="439"/>
      <c r="AT11" s="440"/>
      <c r="AU11" s="522" t="s">
        <v>
125</v>
      </c>
      <c r="AV11" s="523"/>
      <c r="AW11" s="523"/>
      <c r="AX11" s="523"/>
      <c r="AY11" s="445" t="s">
        <v>
126</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0</v>
      </c>
      <c r="BW11" s="466"/>
      <c r="BX11" s="466"/>
      <c r="BY11" s="466"/>
      <c r="BZ11" s="466"/>
      <c r="CA11" s="466"/>
      <c r="CB11" s="466"/>
      <c r="CC11" s="467"/>
      <c r="CD11" s="474" t="s">
        <v>
127</v>
      </c>
      <c r="CE11" s="475"/>
      <c r="CF11" s="475"/>
      <c r="CG11" s="475"/>
      <c r="CH11" s="475"/>
      <c r="CI11" s="475"/>
      <c r="CJ11" s="475"/>
      <c r="CK11" s="475"/>
      <c r="CL11" s="475"/>
      <c r="CM11" s="475"/>
      <c r="CN11" s="475"/>
      <c r="CO11" s="475"/>
      <c r="CP11" s="475"/>
      <c r="CQ11" s="475"/>
      <c r="CR11" s="475"/>
      <c r="CS11" s="476"/>
      <c r="CT11" s="578" t="s">
        <v>
128</v>
      </c>
      <c r="CU11" s="579"/>
      <c r="CV11" s="579"/>
      <c r="CW11" s="579"/>
      <c r="CX11" s="579"/>
      <c r="CY11" s="579"/>
      <c r="CZ11" s="579"/>
      <c r="DA11" s="580"/>
      <c r="DB11" s="578" t="s">
        <v>
128</v>
      </c>
      <c r="DC11" s="579"/>
      <c r="DD11" s="579"/>
      <c r="DE11" s="579"/>
      <c r="DF11" s="579"/>
      <c r="DG11" s="579"/>
      <c r="DH11" s="579"/>
      <c r="DI11" s="580"/>
      <c r="DJ11" s="185"/>
      <c r="DK11" s="185"/>
      <c r="DL11" s="185"/>
      <c r="DM11" s="185"/>
      <c r="DN11" s="185"/>
      <c r="DO11" s="185"/>
    </row>
    <row r="12" spans="1:119" ht="18.75" customHeight="1" x14ac:dyDescent="0.15">
      <c r="A12" s="186"/>
      <c r="B12" s="581" t="s">
        <v>
129</v>
      </c>
      <c r="C12" s="582"/>
      <c r="D12" s="582"/>
      <c r="E12" s="582"/>
      <c r="F12" s="582"/>
      <c r="G12" s="582"/>
      <c r="H12" s="582"/>
      <c r="I12" s="582"/>
      <c r="J12" s="582"/>
      <c r="K12" s="583"/>
      <c r="L12" s="590" t="s">
        <v>
130</v>
      </c>
      <c r="M12" s="591"/>
      <c r="N12" s="591"/>
      <c r="O12" s="591"/>
      <c r="P12" s="591"/>
      <c r="Q12" s="592"/>
      <c r="R12" s="593">
        <v>
134086</v>
      </c>
      <c r="S12" s="594"/>
      <c r="T12" s="594"/>
      <c r="U12" s="594"/>
      <c r="V12" s="595"/>
      <c r="W12" s="596" t="s">
        <v>
1</v>
      </c>
      <c r="X12" s="523"/>
      <c r="Y12" s="523"/>
      <c r="Z12" s="523"/>
      <c r="AA12" s="523"/>
      <c r="AB12" s="597"/>
      <c r="AC12" s="522" t="s">
        <v>
131</v>
      </c>
      <c r="AD12" s="523"/>
      <c r="AE12" s="523"/>
      <c r="AF12" s="523"/>
      <c r="AG12" s="597"/>
      <c r="AH12" s="522" t="s">
        <v>
132</v>
      </c>
      <c r="AI12" s="523"/>
      <c r="AJ12" s="523"/>
      <c r="AK12" s="523"/>
      <c r="AL12" s="598"/>
      <c r="AM12" s="534" t="s">
        <v>
133</v>
      </c>
      <c r="AN12" s="439"/>
      <c r="AO12" s="439"/>
      <c r="AP12" s="439"/>
      <c r="AQ12" s="439"/>
      <c r="AR12" s="439"/>
      <c r="AS12" s="439"/>
      <c r="AT12" s="440"/>
      <c r="AU12" s="522" t="s">
        <v>
134</v>
      </c>
      <c r="AV12" s="523"/>
      <c r="AW12" s="523"/>
      <c r="AX12" s="523"/>
      <c r="AY12" s="445" t="s">
        <v>
135</v>
      </c>
      <c r="AZ12" s="446"/>
      <c r="BA12" s="446"/>
      <c r="BB12" s="446"/>
      <c r="BC12" s="446"/>
      <c r="BD12" s="446"/>
      <c r="BE12" s="446"/>
      <c r="BF12" s="446"/>
      <c r="BG12" s="446"/>
      <c r="BH12" s="446"/>
      <c r="BI12" s="446"/>
      <c r="BJ12" s="446"/>
      <c r="BK12" s="446"/>
      <c r="BL12" s="446"/>
      <c r="BM12" s="447"/>
      <c r="BN12" s="465">
        <v>
200000</v>
      </c>
      <c r="BO12" s="466"/>
      <c r="BP12" s="466"/>
      <c r="BQ12" s="466"/>
      <c r="BR12" s="466"/>
      <c r="BS12" s="466"/>
      <c r="BT12" s="466"/>
      <c r="BU12" s="467"/>
      <c r="BV12" s="465">
        <v>
0</v>
      </c>
      <c r="BW12" s="466"/>
      <c r="BX12" s="466"/>
      <c r="BY12" s="466"/>
      <c r="BZ12" s="466"/>
      <c r="CA12" s="466"/>
      <c r="CB12" s="466"/>
      <c r="CC12" s="467"/>
      <c r="CD12" s="474" t="s">
        <v>
136</v>
      </c>
      <c r="CE12" s="475"/>
      <c r="CF12" s="475"/>
      <c r="CG12" s="475"/>
      <c r="CH12" s="475"/>
      <c r="CI12" s="475"/>
      <c r="CJ12" s="475"/>
      <c r="CK12" s="475"/>
      <c r="CL12" s="475"/>
      <c r="CM12" s="475"/>
      <c r="CN12" s="475"/>
      <c r="CO12" s="475"/>
      <c r="CP12" s="475"/>
      <c r="CQ12" s="475"/>
      <c r="CR12" s="475"/>
      <c r="CS12" s="476"/>
      <c r="CT12" s="578" t="s">
        <v>
137</v>
      </c>
      <c r="CU12" s="579"/>
      <c r="CV12" s="579"/>
      <c r="CW12" s="579"/>
      <c r="CX12" s="579"/>
      <c r="CY12" s="579"/>
      <c r="CZ12" s="579"/>
      <c r="DA12" s="580"/>
      <c r="DB12" s="578" t="s">
        <v>
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
138</v>
      </c>
      <c r="N13" s="566"/>
      <c r="O13" s="566"/>
      <c r="P13" s="566"/>
      <c r="Q13" s="567"/>
      <c r="R13" s="568">
        <v>
132209</v>
      </c>
      <c r="S13" s="569"/>
      <c r="T13" s="569"/>
      <c r="U13" s="569"/>
      <c r="V13" s="570"/>
      <c r="W13" s="556" t="s">
        <v>
139</v>
      </c>
      <c r="X13" s="478"/>
      <c r="Y13" s="478"/>
      <c r="Z13" s="478"/>
      <c r="AA13" s="478"/>
      <c r="AB13" s="479"/>
      <c r="AC13" s="441">
        <v>
636</v>
      </c>
      <c r="AD13" s="442"/>
      <c r="AE13" s="442"/>
      <c r="AF13" s="442"/>
      <c r="AG13" s="443"/>
      <c r="AH13" s="441">
        <v>
610</v>
      </c>
      <c r="AI13" s="442"/>
      <c r="AJ13" s="442"/>
      <c r="AK13" s="442"/>
      <c r="AL13" s="444"/>
      <c r="AM13" s="534" t="s">
        <v>
140</v>
      </c>
      <c r="AN13" s="439"/>
      <c r="AO13" s="439"/>
      <c r="AP13" s="439"/>
      <c r="AQ13" s="439"/>
      <c r="AR13" s="439"/>
      <c r="AS13" s="439"/>
      <c r="AT13" s="440"/>
      <c r="AU13" s="522" t="s">
        <v>
141</v>
      </c>
      <c r="AV13" s="523"/>
      <c r="AW13" s="523"/>
      <c r="AX13" s="523"/>
      <c r="AY13" s="445" t="s">
        <v>
142</v>
      </c>
      <c r="AZ13" s="446"/>
      <c r="BA13" s="446"/>
      <c r="BB13" s="446"/>
      <c r="BC13" s="446"/>
      <c r="BD13" s="446"/>
      <c r="BE13" s="446"/>
      <c r="BF13" s="446"/>
      <c r="BG13" s="446"/>
      <c r="BH13" s="446"/>
      <c r="BI13" s="446"/>
      <c r="BJ13" s="446"/>
      <c r="BK13" s="446"/>
      <c r="BL13" s="446"/>
      <c r="BM13" s="447"/>
      <c r="BN13" s="465">
        <v>
-126669</v>
      </c>
      <c r="BO13" s="466"/>
      <c r="BP13" s="466"/>
      <c r="BQ13" s="466"/>
      <c r="BR13" s="466"/>
      <c r="BS13" s="466"/>
      <c r="BT13" s="466"/>
      <c r="BU13" s="467"/>
      <c r="BV13" s="465">
        <v>
1134145</v>
      </c>
      <c r="BW13" s="466"/>
      <c r="BX13" s="466"/>
      <c r="BY13" s="466"/>
      <c r="BZ13" s="466"/>
      <c r="CA13" s="466"/>
      <c r="CB13" s="466"/>
      <c r="CC13" s="467"/>
      <c r="CD13" s="474" t="s">
        <v>
143</v>
      </c>
      <c r="CE13" s="475"/>
      <c r="CF13" s="475"/>
      <c r="CG13" s="475"/>
      <c r="CH13" s="475"/>
      <c r="CI13" s="475"/>
      <c r="CJ13" s="475"/>
      <c r="CK13" s="475"/>
      <c r="CL13" s="475"/>
      <c r="CM13" s="475"/>
      <c r="CN13" s="475"/>
      <c r="CO13" s="475"/>
      <c r="CP13" s="475"/>
      <c r="CQ13" s="475"/>
      <c r="CR13" s="475"/>
      <c r="CS13" s="476"/>
      <c r="CT13" s="435">
        <v>
2.7</v>
      </c>
      <c r="CU13" s="436"/>
      <c r="CV13" s="436"/>
      <c r="CW13" s="436"/>
      <c r="CX13" s="436"/>
      <c r="CY13" s="436"/>
      <c r="CZ13" s="436"/>
      <c r="DA13" s="437"/>
      <c r="DB13" s="435">
        <v>
2.4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
144</v>
      </c>
      <c r="M14" s="599"/>
      <c r="N14" s="599"/>
      <c r="O14" s="599"/>
      <c r="P14" s="599"/>
      <c r="Q14" s="600"/>
      <c r="R14" s="568">
        <v>
135248</v>
      </c>
      <c r="S14" s="569"/>
      <c r="T14" s="569"/>
      <c r="U14" s="569"/>
      <c r="V14" s="570"/>
      <c r="W14" s="571"/>
      <c r="X14" s="481"/>
      <c r="Y14" s="481"/>
      <c r="Z14" s="481"/>
      <c r="AA14" s="481"/>
      <c r="AB14" s="482"/>
      <c r="AC14" s="561">
        <v>
1.1000000000000001</v>
      </c>
      <c r="AD14" s="562"/>
      <c r="AE14" s="562"/>
      <c r="AF14" s="562"/>
      <c r="AG14" s="563"/>
      <c r="AH14" s="561">
        <v>
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145</v>
      </c>
      <c r="CE14" s="472"/>
      <c r="CF14" s="472"/>
      <c r="CG14" s="472"/>
      <c r="CH14" s="472"/>
      <c r="CI14" s="472"/>
      <c r="CJ14" s="472"/>
      <c r="CK14" s="472"/>
      <c r="CL14" s="472"/>
      <c r="CM14" s="472"/>
      <c r="CN14" s="472"/>
      <c r="CO14" s="472"/>
      <c r="CP14" s="472"/>
      <c r="CQ14" s="472"/>
      <c r="CR14" s="472"/>
      <c r="CS14" s="473"/>
      <c r="CT14" s="572" t="s">
        <v>
137</v>
      </c>
      <c r="CU14" s="573"/>
      <c r="CV14" s="573"/>
      <c r="CW14" s="573"/>
      <c r="CX14" s="573"/>
      <c r="CY14" s="573"/>
      <c r="CZ14" s="573"/>
      <c r="DA14" s="574"/>
      <c r="DB14" s="572">
        <v>
0</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
138</v>
      </c>
      <c r="N15" s="566"/>
      <c r="O15" s="566"/>
      <c r="P15" s="566"/>
      <c r="Q15" s="567"/>
      <c r="R15" s="568">
        <v>
133473</v>
      </c>
      <c r="S15" s="569"/>
      <c r="T15" s="569"/>
      <c r="U15" s="569"/>
      <c r="V15" s="570"/>
      <c r="W15" s="556" t="s">
        <v>
146</v>
      </c>
      <c r="X15" s="478"/>
      <c r="Y15" s="478"/>
      <c r="Z15" s="478"/>
      <c r="AA15" s="478"/>
      <c r="AB15" s="479"/>
      <c r="AC15" s="441">
        <v>
15629</v>
      </c>
      <c r="AD15" s="442"/>
      <c r="AE15" s="442"/>
      <c r="AF15" s="442"/>
      <c r="AG15" s="443"/>
      <c r="AH15" s="441">
        <v>
17328</v>
      </c>
      <c r="AI15" s="442"/>
      <c r="AJ15" s="442"/>
      <c r="AK15" s="442"/>
      <c r="AL15" s="444"/>
      <c r="AM15" s="534"/>
      <c r="AN15" s="439"/>
      <c r="AO15" s="439"/>
      <c r="AP15" s="439"/>
      <c r="AQ15" s="439"/>
      <c r="AR15" s="439"/>
      <c r="AS15" s="439"/>
      <c r="AT15" s="440"/>
      <c r="AU15" s="522"/>
      <c r="AV15" s="523"/>
      <c r="AW15" s="523"/>
      <c r="AX15" s="523"/>
      <c r="AY15" s="457" t="s">
        <v>
147</v>
      </c>
      <c r="AZ15" s="458"/>
      <c r="BA15" s="458"/>
      <c r="BB15" s="458"/>
      <c r="BC15" s="458"/>
      <c r="BD15" s="458"/>
      <c r="BE15" s="458"/>
      <c r="BF15" s="458"/>
      <c r="BG15" s="458"/>
      <c r="BH15" s="458"/>
      <c r="BI15" s="458"/>
      <c r="BJ15" s="458"/>
      <c r="BK15" s="458"/>
      <c r="BL15" s="458"/>
      <c r="BM15" s="459"/>
      <c r="BN15" s="460">
        <v>
16976079</v>
      </c>
      <c r="BO15" s="461"/>
      <c r="BP15" s="461"/>
      <c r="BQ15" s="461"/>
      <c r="BR15" s="461"/>
      <c r="BS15" s="461"/>
      <c r="BT15" s="461"/>
      <c r="BU15" s="462"/>
      <c r="BV15" s="460">
        <v>
17344668</v>
      </c>
      <c r="BW15" s="461"/>
      <c r="BX15" s="461"/>
      <c r="BY15" s="461"/>
      <c r="BZ15" s="461"/>
      <c r="CA15" s="461"/>
      <c r="CB15" s="461"/>
      <c r="CC15" s="462"/>
      <c r="CD15" s="575" t="s">
        <v>
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
149</v>
      </c>
      <c r="M16" s="559"/>
      <c r="N16" s="559"/>
      <c r="O16" s="559"/>
      <c r="P16" s="559"/>
      <c r="Q16" s="560"/>
      <c r="R16" s="553" t="s">
        <v>
150</v>
      </c>
      <c r="S16" s="554"/>
      <c r="T16" s="554"/>
      <c r="U16" s="554"/>
      <c r="V16" s="555"/>
      <c r="W16" s="571"/>
      <c r="X16" s="481"/>
      <c r="Y16" s="481"/>
      <c r="Z16" s="481"/>
      <c r="AA16" s="481"/>
      <c r="AB16" s="482"/>
      <c r="AC16" s="561">
        <v>
28</v>
      </c>
      <c r="AD16" s="562"/>
      <c r="AE16" s="562"/>
      <c r="AF16" s="562"/>
      <c r="AG16" s="563"/>
      <c r="AH16" s="561">
        <v>
29.6</v>
      </c>
      <c r="AI16" s="562"/>
      <c r="AJ16" s="562"/>
      <c r="AK16" s="562"/>
      <c r="AL16" s="564"/>
      <c r="AM16" s="534"/>
      <c r="AN16" s="439"/>
      <c r="AO16" s="439"/>
      <c r="AP16" s="439"/>
      <c r="AQ16" s="439"/>
      <c r="AR16" s="439"/>
      <c r="AS16" s="439"/>
      <c r="AT16" s="440"/>
      <c r="AU16" s="522"/>
      <c r="AV16" s="523"/>
      <c r="AW16" s="523"/>
      <c r="AX16" s="523"/>
      <c r="AY16" s="445" t="s">
        <v>
151</v>
      </c>
      <c r="AZ16" s="446"/>
      <c r="BA16" s="446"/>
      <c r="BB16" s="446"/>
      <c r="BC16" s="446"/>
      <c r="BD16" s="446"/>
      <c r="BE16" s="446"/>
      <c r="BF16" s="446"/>
      <c r="BG16" s="446"/>
      <c r="BH16" s="446"/>
      <c r="BI16" s="446"/>
      <c r="BJ16" s="446"/>
      <c r="BK16" s="446"/>
      <c r="BL16" s="446"/>
      <c r="BM16" s="447"/>
      <c r="BN16" s="465">
        <v>
19649269</v>
      </c>
      <c r="BO16" s="466"/>
      <c r="BP16" s="466"/>
      <c r="BQ16" s="466"/>
      <c r="BR16" s="466"/>
      <c r="BS16" s="466"/>
      <c r="BT16" s="466"/>
      <c r="BU16" s="467"/>
      <c r="BV16" s="465">
        <v>
19792749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
152</v>
      </c>
      <c r="N17" s="551"/>
      <c r="O17" s="551"/>
      <c r="P17" s="551"/>
      <c r="Q17" s="552"/>
      <c r="R17" s="553" t="s">
        <v>
150</v>
      </c>
      <c r="S17" s="554"/>
      <c r="T17" s="554"/>
      <c r="U17" s="554"/>
      <c r="V17" s="555"/>
      <c r="W17" s="556" t="s">
        <v>
153</v>
      </c>
      <c r="X17" s="478"/>
      <c r="Y17" s="478"/>
      <c r="Z17" s="478"/>
      <c r="AA17" s="478"/>
      <c r="AB17" s="479"/>
      <c r="AC17" s="441">
        <v>
39469</v>
      </c>
      <c r="AD17" s="442"/>
      <c r="AE17" s="442"/>
      <c r="AF17" s="442"/>
      <c r="AG17" s="443"/>
      <c r="AH17" s="441">
        <v>
40567</v>
      </c>
      <c r="AI17" s="442"/>
      <c r="AJ17" s="442"/>
      <c r="AK17" s="442"/>
      <c r="AL17" s="444"/>
      <c r="AM17" s="534"/>
      <c r="AN17" s="439"/>
      <c r="AO17" s="439"/>
      <c r="AP17" s="439"/>
      <c r="AQ17" s="439"/>
      <c r="AR17" s="439"/>
      <c r="AS17" s="439"/>
      <c r="AT17" s="440"/>
      <c r="AU17" s="522"/>
      <c r="AV17" s="523"/>
      <c r="AW17" s="523"/>
      <c r="AX17" s="523"/>
      <c r="AY17" s="445" t="s">
        <v>
154</v>
      </c>
      <c r="AZ17" s="446"/>
      <c r="BA17" s="446"/>
      <c r="BB17" s="446"/>
      <c r="BC17" s="446"/>
      <c r="BD17" s="446"/>
      <c r="BE17" s="446"/>
      <c r="BF17" s="446"/>
      <c r="BG17" s="446"/>
      <c r="BH17" s="446"/>
      <c r="BI17" s="446"/>
      <c r="BJ17" s="446"/>
      <c r="BK17" s="446"/>
      <c r="BL17" s="446"/>
      <c r="BM17" s="447"/>
      <c r="BN17" s="465">
        <v>
21649711</v>
      </c>
      <c r="BO17" s="466"/>
      <c r="BP17" s="466"/>
      <c r="BQ17" s="466"/>
      <c r="BR17" s="466"/>
      <c r="BS17" s="466"/>
      <c r="BT17" s="466"/>
      <c r="BU17" s="467"/>
      <c r="BV17" s="465">
        <v>
22107344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
155</v>
      </c>
      <c r="C18" s="528"/>
      <c r="D18" s="528"/>
      <c r="E18" s="529"/>
      <c r="F18" s="529"/>
      <c r="G18" s="529"/>
      <c r="H18" s="529"/>
      <c r="I18" s="529"/>
      <c r="J18" s="529"/>
      <c r="K18" s="529"/>
      <c r="L18" s="530">
        <v>
103.31</v>
      </c>
      <c r="M18" s="530"/>
      <c r="N18" s="530"/>
      <c r="O18" s="530"/>
      <c r="P18" s="530"/>
      <c r="Q18" s="530"/>
      <c r="R18" s="531"/>
      <c r="S18" s="531"/>
      <c r="T18" s="531"/>
      <c r="U18" s="531"/>
      <c r="V18" s="532"/>
      <c r="W18" s="546"/>
      <c r="X18" s="547"/>
      <c r="Y18" s="547"/>
      <c r="Z18" s="547"/>
      <c r="AA18" s="547"/>
      <c r="AB18" s="557"/>
      <c r="AC18" s="429">
        <v>
70.8</v>
      </c>
      <c r="AD18" s="430"/>
      <c r="AE18" s="430"/>
      <c r="AF18" s="430"/>
      <c r="AG18" s="533"/>
      <c r="AH18" s="429">
        <v>
69.3</v>
      </c>
      <c r="AI18" s="430"/>
      <c r="AJ18" s="430"/>
      <c r="AK18" s="430"/>
      <c r="AL18" s="431"/>
      <c r="AM18" s="534"/>
      <c r="AN18" s="439"/>
      <c r="AO18" s="439"/>
      <c r="AP18" s="439"/>
      <c r="AQ18" s="439"/>
      <c r="AR18" s="439"/>
      <c r="AS18" s="439"/>
      <c r="AT18" s="440"/>
      <c r="AU18" s="522"/>
      <c r="AV18" s="523"/>
      <c r="AW18" s="523"/>
      <c r="AX18" s="523"/>
      <c r="AY18" s="445" t="s">
        <v>
156</v>
      </c>
      <c r="AZ18" s="446"/>
      <c r="BA18" s="446"/>
      <c r="BB18" s="446"/>
      <c r="BC18" s="446"/>
      <c r="BD18" s="446"/>
      <c r="BE18" s="446"/>
      <c r="BF18" s="446"/>
      <c r="BG18" s="446"/>
      <c r="BH18" s="446"/>
      <c r="BI18" s="446"/>
      <c r="BJ18" s="446"/>
      <c r="BK18" s="446"/>
      <c r="BL18" s="446"/>
      <c r="BM18" s="447"/>
      <c r="BN18" s="465">
        <v>
26752327</v>
      </c>
      <c r="BO18" s="466"/>
      <c r="BP18" s="466"/>
      <c r="BQ18" s="466"/>
      <c r="BR18" s="466"/>
      <c r="BS18" s="466"/>
      <c r="BT18" s="466"/>
      <c r="BU18" s="467"/>
      <c r="BV18" s="465">
        <v>
26734425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
157</v>
      </c>
      <c r="C19" s="528"/>
      <c r="D19" s="528"/>
      <c r="E19" s="529"/>
      <c r="F19" s="529"/>
      <c r="G19" s="529"/>
      <c r="H19" s="529"/>
      <c r="I19" s="529"/>
      <c r="J19" s="529"/>
      <c r="K19" s="529"/>
      <c r="L19" s="535">
        <v>
1330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158</v>
      </c>
      <c r="AZ19" s="446"/>
      <c r="BA19" s="446"/>
      <c r="BB19" s="446"/>
      <c r="BC19" s="446"/>
      <c r="BD19" s="446"/>
      <c r="BE19" s="446"/>
      <c r="BF19" s="446"/>
      <c r="BG19" s="446"/>
      <c r="BH19" s="446"/>
      <c r="BI19" s="446"/>
      <c r="BJ19" s="446"/>
      <c r="BK19" s="446"/>
      <c r="BL19" s="446"/>
      <c r="BM19" s="447"/>
      <c r="BN19" s="465">
        <v>
32226698</v>
      </c>
      <c r="BO19" s="466"/>
      <c r="BP19" s="466"/>
      <c r="BQ19" s="466"/>
      <c r="BR19" s="466"/>
      <c r="BS19" s="466"/>
      <c r="BT19" s="466"/>
      <c r="BU19" s="467"/>
      <c r="BV19" s="465">
        <v>
31800026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
159</v>
      </c>
      <c r="C20" s="528"/>
      <c r="D20" s="528"/>
      <c r="E20" s="529"/>
      <c r="F20" s="529"/>
      <c r="G20" s="529"/>
      <c r="H20" s="529"/>
      <c r="I20" s="529"/>
      <c r="J20" s="529"/>
      <c r="K20" s="529"/>
      <c r="L20" s="535">
        <v>
54371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
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
161</v>
      </c>
      <c r="C22" s="495"/>
      <c r="D22" s="496"/>
      <c r="E22" s="503" t="s">
        <v>
1</v>
      </c>
      <c r="F22" s="478"/>
      <c r="G22" s="478"/>
      <c r="H22" s="478"/>
      <c r="I22" s="478"/>
      <c r="J22" s="478"/>
      <c r="K22" s="479"/>
      <c r="L22" s="503" t="s">
        <v>
162</v>
      </c>
      <c r="M22" s="478"/>
      <c r="N22" s="478"/>
      <c r="O22" s="478"/>
      <c r="P22" s="479"/>
      <c r="Q22" s="488" t="s">
        <v>
163</v>
      </c>
      <c r="R22" s="489"/>
      <c r="S22" s="489"/>
      <c r="T22" s="489"/>
      <c r="U22" s="489"/>
      <c r="V22" s="504"/>
      <c r="W22" s="506" t="s">
        <v>
164</v>
      </c>
      <c r="X22" s="495"/>
      <c r="Y22" s="496"/>
      <c r="Z22" s="503" t="s">
        <v>
1</v>
      </c>
      <c r="AA22" s="478"/>
      <c r="AB22" s="478"/>
      <c r="AC22" s="478"/>
      <c r="AD22" s="478"/>
      <c r="AE22" s="478"/>
      <c r="AF22" s="478"/>
      <c r="AG22" s="479"/>
      <c r="AH22" s="477" t="s">
        <v>
165</v>
      </c>
      <c r="AI22" s="478"/>
      <c r="AJ22" s="478"/>
      <c r="AK22" s="478"/>
      <c r="AL22" s="479"/>
      <c r="AM22" s="477" t="s">
        <v>
166</v>
      </c>
      <c r="AN22" s="483"/>
      <c r="AO22" s="483"/>
      <c r="AP22" s="483"/>
      <c r="AQ22" s="483"/>
      <c r="AR22" s="484"/>
      <c r="AS22" s="488" t="s">
        <v>
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167</v>
      </c>
      <c r="AZ23" s="458"/>
      <c r="BA23" s="458"/>
      <c r="BB23" s="458"/>
      <c r="BC23" s="458"/>
      <c r="BD23" s="458"/>
      <c r="BE23" s="458"/>
      <c r="BF23" s="458"/>
      <c r="BG23" s="458"/>
      <c r="BH23" s="458"/>
      <c r="BI23" s="458"/>
      <c r="BJ23" s="458"/>
      <c r="BK23" s="458"/>
      <c r="BL23" s="458"/>
      <c r="BM23" s="459"/>
      <c r="BN23" s="465">
        <v>
34075079</v>
      </c>
      <c r="BO23" s="466"/>
      <c r="BP23" s="466"/>
      <c r="BQ23" s="466"/>
      <c r="BR23" s="466"/>
      <c r="BS23" s="466"/>
      <c r="BT23" s="466"/>
      <c r="BU23" s="467"/>
      <c r="BV23" s="465">
        <v>
33429614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
168</v>
      </c>
      <c r="F24" s="439"/>
      <c r="G24" s="439"/>
      <c r="H24" s="439"/>
      <c r="I24" s="439"/>
      <c r="J24" s="439"/>
      <c r="K24" s="440"/>
      <c r="L24" s="441">
        <v>
1</v>
      </c>
      <c r="M24" s="442"/>
      <c r="N24" s="442"/>
      <c r="O24" s="442"/>
      <c r="P24" s="443"/>
      <c r="Q24" s="441">
        <v>
10100</v>
      </c>
      <c r="R24" s="442"/>
      <c r="S24" s="442"/>
      <c r="T24" s="442"/>
      <c r="U24" s="442"/>
      <c r="V24" s="443"/>
      <c r="W24" s="507"/>
      <c r="X24" s="498"/>
      <c r="Y24" s="499"/>
      <c r="Z24" s="438" t="s">
        <v>
169</v>
      </c>
      <c r="AA24" s="439"/>
      <c r="AB24" s="439"/>
      <c r="AC24" s="439"/>
      <c r="AD24" s="439"/>
      <c r="AE24" s="439"/>
      <c r="AF24" s="439"/>
      <c r="AG24" s="440"/>
      <c r="AH24" s="441">
        <v>
620</v>
      </c>
      <c r="AI24" s="442"/>
      <c r="AJ24" s="442"/>
      <c r="AK24" s="442"/>
      <c r="AL24" s="443"/>
      <c r="AM24" s="441">
        <v>
2020580</v>
      </c>
      <c r="AN24" s="442"/>
      <c r="AO24" s="442"/>
      <c r="AP24" s="442"/>
      <c r="AQ24" s="442"/>
      <c r="AR24" s="443"/>
      <c r="AS24" s="441">
        <v>
3259</v>
      </c>
      <c r="AT24" s="442"/>
      <c r="AU24" s="442"/>
      <c r="AV24" s="442"/>
      <c r="AW24" s="442"/>
      <c r="AX24" s="444"/>
      <c r="AY24" s="432" t="s">
        <v>
170</v>
      </c>
      <c r="AZ24" s="433"/>
      <c r="BA24" s="433"/>
      <c r="BB24" s="433"/>
      <c r="BC24" s="433"/>
      <c r="BD24" s="433"/>
      <c r="BE24" s="433"/>
      <c r="BF24" s="433"/>
      <c r="BG24" s="433"/>
      <c r="BH24" s="433"/>
      <c r="BI24" s="433"/>
      <c r="BJ24" s="433"/>
      <c r="BK24" s="433"/>
      <c r="BL24" s="433"/>
      <c r="BM24" s="434"/>
      <c r="BN24" s="465">
        <v>
26780303</v>
      </c>
      <c r="BO24" s="466"/>
      <c r="BP24" s="466"/>
      <c r="BQ24" s="466"/>
      <c r="BR24" s="466"/>
      <c r="BS24" s="466"/>
      <c r="BT24" s="466"/>
      <c r="BU24" s="467"/>
      <c r="BV24" s="465">
        <v>
25098434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
171</v>
      </c>
      <c r="F25" s="439"/>
      <c r="G25" s="439"/>
      <c r="H25" s="439"/>
      <c r="I25" s="439"/>
      <c r="J25" s="439"/>
      <c r="K25" s="440"/>
      <c r="L25" s="441">
        <v>
1</v>
      </c>
      <c r="M25" s="442"/>
      <c r="N25" s="442"/>
      <c r="O25" s="442"/>
      <c r="P25" s="443"/>
      <c r="Q25" s="441">
        <v>
8800</v>
      </c>
      <c r="R25" s="442"/>
      <c r="S25" s="442"/>
      <c r="T25" s="442"/>
      <c r="U25" s="442"/>
      <c r="V25" s="443"/>
      <c r="W25" s="507"/>
      <c r="X25" s="498"/>
      <c r="Y25" s="499"/>
      <c r="Z25" s="438" t="s">
        <v>
172</v>
      </c>
      <c r="AA25" s="439"/>
      <c r="AB25" s="439"/>
      <c r="AC25" s="439"/>
      <c r="AD25" s="439"/>
      <c r="AE25" s="439"/>
      <c r="AF25" s="439"/>
      <c r="AG25" s="440"/>
      <c r="AH25" s="441" t="s">
        <v>
137</v>
      </c>
      <c r="AI25" s="442"/>
      <c r="AJ25" s="442"/>
      <c r="AK25" s="442"/>
      <c r="AL25" s="443"/>
      <c r="AM25" s="441" t="s">
        <v>
173</v>
      </c>
      <c r="AN25" s="442"/>
      <c r="AO25" s="442"/>
      <c r="AP25" s="442"/>
      <c r="AQ25" s="442"/>
      <c r="AR25" s="443"/>
      <c r="AS25" s="441" t="s">
        <v>
137</v>
      </c>
      <c r="AT25" s="442"/>
      <c r="AU25" s="442"/>
      <c r="AV25" s="442"/>
      <c r="AW25" s="442"/>
      <c r="AX25" s="444"/>
      <c r="AY25" s="457" t="s">
        <v>
174</v>
      </c>
      <c r="AZ25" s="458"/>
      <c r="BA25" s="458"/>
      <c r="BB25" s="458"/>
      <c r="BC25" s="458"/>
      <c r="BD25" s="458"/>
      <c r="BE25" s="458"/>
      <c r="BF25" s="458"/>
      <c r="BG25" s="458"/>
      <c r="BH25" s="458"/>
      <c r="BI25" s="458"/>
      <c r="BJ25" s="458"/>
      <c r="BK25" s="458"/>
      <c r="BL25" s="458"/>
      <c r="BM25" s="459"/>
      <c r="BN25" s="460">
        <v>
2032102</v>
      </c>
      <c r="BO25" s="461"/>
      <c r="BP25" s="461"/>
      <c r="BQ25" s="461"/>
      <c r="BR25" s="461"/>
      <c r="BS25" s="461"/>
      <c r="BT25" s="461"/>
      <c r="BU25" s="462"/>
      <c r="BV25" s="460">
        <v>
3231771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
175</v>
      </c>
      <c r="F26" s="439"/>
      <c r="G26" s="439"/>
      <c r="H26" s="439"/>
      <c r="I26" s="439"/>
      <c r="J26" s="439"/>
      <c r="K26" s="440"/>
      <c r="L26" s="441">
        <v>
1</v>
      </c>
      <c r="M26" s="442"/>
      <c r="N26" s="442"/>
      <c r="O26" s="442"/>
      <c r="P26" s="443"/>
      <c r="Q26" s="441">
        <v>
8050</v>
      </c>
      <c r="R26" s="442"/>
      <c r="S26" s="442"/>
      <c r="T26" s="442"/>
      <c r="U26" s="442"/>
      <c r="V26" s="443"/>
      <c r="W26" s="507"/>
      <c r="X26" s="498"/>
      <c r="Y26" s="499"/>
      <c r="Z26" s="438" t="s">
        <v>
176</v>
      </c>
      <c r="AA26" s="520"/>
      <c r="AB26" s="520"/>
      <c r="AC26" s="520"/>
      <c r="AD26" s="520"/>
      <c r="AE26" s="520"/>
      <c r="AF26" s="520"/>
      <c r="AG26" s="521"/>
      <c r="AH26" s="441">
        <v>
74</v>
      </c>
      <c r="AI26" s="442"/>
      <c r="AJ26" s="442"/>
      <c r="AK26" s="442"/>
      <c r="AL26" s="443"/>
      <c r="AM26" s="441">
        <v>
261960</v>
      </c>
      <c r="AN26" s="442"/>
      <c r="AO26" s="442"/>
      <c r="AP26" s="442"/>
      <c r="AQ26" s="442"/>
      <c r="AR26" s="443"/>
      <c r="AS26" s="441">
        <v>
3540</v>
      </c>
      <c r="AT26" s="442"/>
      <c r="AU26" s="442"/>
      <c r="AV26" s="442"/>
      <c r="AW26" s="442"/>
      <c r="AX26" s="444"/>
      <c r="AY26" s="474" t="s">
        <v>
177</v>
      </c>
      <c r="AZ26" s="475"/>
      <c r="BA26" s="475"/>
      <c r="BB26" s="475"/>
      <c r="BC26" s="475"/>
      <c r="BD26" s="475"/>
      <c r="BE26" s="475"/>
      <c r="BF26" s="475"/>
      <c r="BG26" s="475"/>
      <c r="BH26" s="475"/>
      <c r="BI26" s="475"/>
      <c r="BJ26" s="475"/>
      <c r="BK26" s="475"/>
      <c r="BL26" s="475"/>
      <c r="BM26" s="476"/>
      <c r="BN26" s="465">
        <v>
909000</v>
      </c>
      <c r="BO26" s="466"/>
      <c r="BP26" s="466"/>
      <c r="BQ26" s="466"/>
      <c r="BR26" s="466"/>
      <c r="BS26" s="466"/>
      <c r="BT26" s="466"/>
      <c r="BU26" s="467"/>
      <c r="BV26" s="465">
        <v>
517000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
178</v>
      </c>
      <c r="F27" s="439"/>
      <c r="G27" s="439"/>
      <c r="H27" s="439"/>
      <c r="I27" s="439"/>
      <c r="J27" s="439"/>
      <c r="K27" s="440"/>
      <c r="L27" s="441">
        <v>
1</v>
      </c>
      <c r="M27" s="442"/>
      <c r="N27" s="442"/>
      <c r="O27" s="442"/>
      <c r="P27" s="443"/>
      <c r="Q27" s="441">
        <v>
6250</v>
      </c>
      <c r="R27" s="442"/>
      <c r="S27" s="442"/>
      <c r="T27" s="442"/>
      <c r="U27" s="442"/>
      <c r="V27" s="443"/>
      <c r="W27" s="507"/>
      <c r="X27" s="498"/>
      <c r="Y27" s="499"/>
      <c r="Z27" s="438" t="s">
        <v>
179</v>
      </c>
      <c r="AA27" s="439"/>
      <c r="AB27" s="439"/>
      <c r="AC27" s="439"/>
      <c r="AD27" s="439"/>
      <c r="AE27" s="439"/>
      <c r="AF27" s="439"/>
      <c r="AG27" s="440"/>
      <c r="AH27" s="441">
        <v>
2</v>
      </c>
      <c r="AI27" s="442"/>
      <c r="AJ27" s="442"/>
      <c r="AK27" s="442"/>
      <c r="AL27" s="443"/>
      <c r="AM27" s="441" t="s">
        <v>
180</v>
      </c>
      <c r="AN27" s="442"/>
      <c r="AO27" s="442"/>
      <c r="AP27" s="442"/>
      <c r="AQ27" s="442"/>
      <c r="AR27" s="443"/>
      <c r="AS27" s="441" t="s">
        <v>
180</v>
      </c>
      <c r="AT27" s="442"/>
      <c r="AU27" s="442"/>
      <c r="AV27" s="442"/>
      <c r="AW27" s="442"/>
      <c r="AX27" s="444"/>
      <c r="AY27" s="471" t="s">
        <v>
181</v>
      </c>
      <c r="AZ27" s="472"/>
      <c r="BA27" s="472"/>
      <c r="BB27" s="472"/>
      <c r="BC27" s="472"/>
      <c r="BD27" s="472"/>
      <c r="BE27" s="472"/>
      <c r="BF27" s="472"/>
      <c r="BG27" s="472"/>
      <c r="BH27" s="472"/>
      <c r="BI27" s="472"/>
      <c r="BJ27" s="472"/>
      <c r="BK27" s="472"/>
      <c r="BL27" s="472"/>
      <c r="BM27" s="473"/>
      <c r="BN27" s="468">
        <v>
200000</v>
      </c>
      <c r="BO27" s="469"/>
      <c r="BP27" s="469"/>
      <c r="BQ27" s="469"/>
      <c r="BR27" s="469"/>
      <c r="BS27" s="469"/>
      <c r="BT27" s="469"/>
      <c r="BU27" s="470"/>
      <c r="BV27" s="468">
        <v>
200000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
182</v>
      </c>
      <c r="F28" s="439"/>
      <c r="G28" s="439"/>
      <c r="H28" s="439"/>
      <c r="I28" s="439"/>
      <c r="J28" s="439"/>
      <c r="K28" s="440"/>
      <c r="L28" s="441">
        <v>
1</v>
      </c>
      <c r="M28" s="442"/>
      <c r="N28" s="442"/>
      <c r="O28" s="442"/>
      <c r="P28" s="443"/>
      <c r="Q28" s="441">
        <v>
5600</v>
      </c>
      <c r="R28" s="442"/>
      <c r="S28" s="442"/>
      <c r="T28" s="442"/>
      <c r="U28" s="442"/>
      <c r="V28" s="443"/>
      <c r="W28" s="507"/>
      <c r="X28" s="498"/>
      <c r="Y28" s="499"/>
      <c r="Z28" s="438" t="s">
        <v>
183</v>
      </c>
      <c r="AA28" s="439"/>
      <c r="AB28" s="439"/>
      <c r="AC28" s="439"/>
      <c r="AD28" s="439"/>
      <c r="AE28" s="439"/>
      <c r="AF28" s="439"/>
      <c r="AG28" s="440"/>
      <c r="AH28" s="441" t="s">
        <v>
173</v>
      </c>
      <c r="AI28" s="442"/>
      <c r="AJ28" s="442"/>
      <c r="AK28" s="442"/>
      <c r="AL28" s="443"/>
      <c r="AM28" s="441" t="s">
        <v>
184</v>
      </c>
      <c r="AN28" s="442"/>
      <c r="AO28" s="442"/>
      <c r="AP28" s="442"/>
      <c r="AQ28" s="442"/>
      <c r="AR28" s="443"/>
      <c r="AS28" s="441" t="s">
        <v>
137</v>
      </c>
      <c r="AT28" s="442"/>
      <c r="AU28" s="442"/>
      <c r="AV28" s="442"/>
      <c r="AW28" s="442"/>
      <c r="AX28" s="444"/>
      <c r="AY28" s="448" t="s">
        <v>
185</v>
      </c>
      <c r="AZ28" s="449"/>
      <c r="BA28" s="449"/>
      <c r="BB28" s="450"/>
      <c r="BC28" s="457" t="s">
        <v>
47</v>
      </c>
      <c r="BD28" s="458"/>
      <c r="BE28" s="458"/>
      <c r="BF28" s="458"/>
      <c r="BG28" s="458"/>
      <c r="BH28" s="458"/>
      <c r="BI28" s="458"/>
      <c r="BJ28" s="458"/>
      <c r="BK28" s="458"/>
      <c r="BL28" s="458"/>
      <c r="BM28" s="459"/>
      <c r="BN28" s="460">
        <v>
3678555</v>
      </c>
      <c r="BO28" s="461"/>
      <c r="BP28" s="461"/>
      <c r="BQ28" s="461"/>
      <c r="BR28" s="461"/>
      <c r="BS28" s="461"/>
      <c r="BT28" s="461"/>
      <c r="BU28" s="462"/>
      <c r="BV28" s="460">
        <v>
3112745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
186</v>
      </c>
      <c r="F29" s="439"/>
      <c r="G29" s="439"/>
      <c r="H29" s="439"/>
      <c r="I29" s="439"/>
      <c r="J29" s="439"/>
      <c r="K29" s="440"/>
      <c r="L29" s="441">
        <v>
22</v>
      </c>
      <c r="M29" s="442"/>
      <c r="N29" s="442"/>
      <c r="O29" s="442"/>
      <c r="P29" s="443"/>
      <c r="Q29" s="441">
        <v>
5300</v>
      </c>
      <c r="R29" s="442"/>
      <c r="S29" s="442"/>
      <c r="T29" s="442"/>
      <c r="U29" s="442"/>
      <c r="V29" s="443"/>
      <c r="W29" s="508"/>
      <c r="X29" s="509"/>
      <c r="Y29" s="510"/>
      <c r="Z29" s="438" t="s">
        <v>
187</v>
      </c>
      <c r="AA29" s="439"/>
      <c r="AB29" s="439"/>
      <c r="AC29" s="439"/>
      <c r="AD29" s="439"/>
      <c r="AE29" s="439"/>
      <c r="AF29" s="439"/>
      <c r="AG29" s="440"/>
      <c r="AH29" s="441">
        <v>
622</v>
      </c>
      <c r="AI29" s="442"/>
      <c r="AJ29" s="442"/>
      <c r="AK29" s="442"/>
      <c r="AL29" s="443"/>
      <c r="AM29" s="441">
        <v>
2029702</v>
      </c>
      <c r="AN29" s="442"/>
      <c r="AO29" s="442"/>
      <c r="AP29" s="442"/>
      <c r="AQ29" s="442"/>
      <c r="AR29" s="443"/>
      <c r="AS29" s="441">
        <v>
3263</v>
      </c>
      <c r="AT29" s="442"/>
      <c r="AU29" s="442"/>
      <c r="AV29" s="442"/>
      <c r="AW29" s="442"/>
      <c r="AX29" s="444"/>
      <c r="AY29" s="451"/>
      <c r="AZ29" s="452"/>
      <c r="BA29" s="452"/>
      <c r="BB29" s="453"/>
      <c r="BC29" s="445" t="s">
        <v>
188</v>
      </c>
      <c r="BD29" s="446"/>
      <c r="BE29" s="446"/>
      <c r="BF29" s="446"/>
      <c r="BG29" s="446"/>
      <c r="BH29" s="446"/>
      <c r="BI29" s="446"/>
      <c r="BJ29" s="446"/>
      <c r="BK29" s="446"/>
      <c r="BL29" s="446"/>
      <c r="BM29" s="447"/>
      <c r="BN29" s="465" t="s">
        <v>
173</v>
      </c>
      <c r="BO29" s="466"/>
      <c r="BP29" s="466"/>
      <c r="BQ29" s="466"/>
      <c r="BR29" s="466"/>
      <c r="BS29" s="466"/>
      <c r="BT29" s="466"/>
      <c r="BU29" s="467"/>
      <c r="BV29" s="465" t="s">
        <v>
184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189</v>
      </c>
      <c r="X30" s="518"/>
      <c r="Y30" s="518"/>
      <c r="Z30" s="518"/>
      <c r="AA30" s="518"/>
      <c r="AB30" s="518"/>
      <c r="AC30" s="518"/>
      <c r="AD30" s="518"/>
      <c r="AE30" s="518"/>
      <c r="AF30" s="518"/>
      <c r="AG30" s="519"/>
      <c r="AH30" s="429">
        <v>
100.3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49</v>
      </c>
      <c r="BD30" s="433"/>
      <c r="BE30" s="433"/>
      <c r="BF30" s="433"/>
      <c r="BG30" s="433"/>
      <c r="BH30" s="433"/>
      <c r="BI30" s="433"/>
      <c r="BJ30" s="433"/>
      <c r="BK30" s="433"/>
      <c r="BL30" s="433"/>
      <c r="BM30" s="434"/>
      <c r="BN30" s="468">
        <v>
3189532</v>
      </c>
      <c r="BO30" s="469"/>
      <c r="BP30" s="469"/>
      <c r="BQ30" s="469"/>
      <c r="BR30" s="469"/>
      <c r="BS30" s="469"/>
      <c r="BT30" s="469"/>
      <c r="BU30" s="470"/>
      <c r="BV30" s="468">
        <v>
3238698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
190</v>
      </c>
      <c r="D32" s="213"/>
      <c r="E32" s="213"/>
      <c r="F32" s="210"/>
      <c r="G32" s="210"/>
      <c r="H32" s="210"/>
      <c r="I32" s="210"/>
      <c r="J32" s="210"/>
      <c r="K32" s="210"/>
      <c r="L32" s="210"/>
      <c r="M32" s="210"/>
      <c r="N32" s="210"/>
      <c r="O32" s="210"/>
      <c r="P32" s="210"/>
      <c r="Q32" s="210"/>
      <c r="R32" s="210"/>
      <c r="S32" s="210"/>
      <c r="T32" s="210"/>
      <c r="U32" s="210" t="s">
        <v>
191</v>
      </c>
      <c r="V32" s="210"/>
      <c r="W32" s="210"/>
      <c r="X32" s="210"/>
      <c r="Y32" s="210"/>
      <c r="Z32" s="210"/>
      <c r="AA32" s="210"/>
      <c r="AB32" s="210"/>
      <c r="AC32" s="210"/>
      <c r="AD32" s="210"/>
      <c r="AE32" s="210"/>
      <c r="AF32" s="210"/>
      <c r="AG32" s="210"/>
      <c r="AH32" s="210"/>
      <c r="AI32" s="210"/>
      <c r="AJ32" s="210"/>
      <c r="AK32" s="210"/>
      <c r="AL32" s="210"/>
      <c r="AM32" s="214" t="s">
        <v>
192</v>
      </c>
      <c r="AN32" s="210"/>
      <c r="AO32" s="210"/>
      <c r="AP32" s="210"/>
      <c r="AQ32" s="210"/>
      <c r="AR32" s="210"/>
      <c r="AS32" s="214"/>
      <c r="AT32" s="214"/>
      <c r="AU32" s="214"/>
      <c r="AV32" s="214"/>
      <c r="AW32" s="214"/>
      <c r="AX32" s="214"/>
      <c r="AY32" s="214"/>
      <c r="AZ32" s="214"/>
      <c r="BA32" s="214"/>
      <c r="BB32" s="210"/>
      <c r="BC32" s="214"/>
      <c r="BD32" s="210"/>
      <c r="BE32" s="214" t="s">
        <v>
193</v>
      </c>
      <c r="BF32" s="210"/>
      <c r="BG32" s="210"/>
      <c r="BH32" s="210"/>
      <c r="BI32" s="210"/>
      <c r="BJ32" s="214"/>
      <c r="BK32" s="214"/>
      <c r="BL32" s="214"/>
      <c r="BM32" s="214"/>
      <c r="BN32" s="214"/>
      <c r="BO32" s="214"/>
      <c r="BP32" s="214"/>
      <c r="BQ32" s="214"/>
      <c r="BR32" s="210"/>
      <c r="BS32" s="210"/>
      <c r="BT32" s="210"/>
      <c r="BU32" s="210"/>
      <c r="BV32" s="210"/>
      <c r="BW32" s="210" t="s">
        <v>
194</v>
      </c>
      <c r="BX32" s="210"/>
      <c r="BY32" s="210"/>
      <c r="BZ32" s="210"/>
      <c r="CA32" s="210"/>
      <c r="CB32" s="214"/>
      <c r="CC32" s="214"/>
      <c r="CD32" s="214"/>
      <c r="CE32" s="214"/>
      <c r="CF32" s="214"/>
      <c r="CG32" s="214"/>
      <c r="CH32" s="214"/>
      <c r="CI32" s="214"/>
      <c r="CJ32" s="214"/>
      <c r="CK32" s="214"/>
      <c r="CL32" s="214"/>
      <c r="CM32" s="214"/>
      <c r="CN32" s="214"/>
      <c r="CO32" s="214" t="s">
        <v>
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
196</v>
      </c>
      <c r="D33" s="428"/>
      <c r="E33" s="427" t="s">
        <v>
197</v>
      </c>
      <c r="F33" s="427"/>
      <c r="G33" s="427"/>
      <c r="H33" s="427"/>
      <c r="I33" s="427"/>
      <c r="J33" s="427"/>
      <c r="K33" s="427"/>
      <c r="L33" s="427"/>
      <c r="M33" s="427"/>
      <c r="N33" s="427"/>
      <c r="O33" s="427"/>
      <c r="P33" s="427"/>
      <c r="Q33" s="427"/>
      <c r="R33" s="427"/>
      <c r="S33" s="427"/>
      <c r="T33" s="215"/>
      <c r="U33" s="428" t="s">
        <v>
196</v>
      </c>
      <c r="V33" s="428"/>
      <c r="W33" s="427" t="s">
        <v>
198</v>
      </c>
      <c r="X33" s="427"/>
      <c r="Y33" s="427"/>
      <c r="Z33" s="427"/>
      <c r="AA33" s="427"/>
      <c r="AB33" s="427"/>
      <c r="AC33" s="427"/>
      <c r="AD33" s="427"/>
      <c r="AE33" s="427"/>
      <c r="AF33" s="427"/>
      <c r="AG33" s="427"/>
      <c r="AH33" s="427"/>
      <c r="AI33" s="427"/>
      <c r="AJ33" s="427"/>
      <c r="AK33" s="427"/>
      <c r="AL33" s="215"/>
      <c r="AM33" s="428" t="s">
        <v>
199</v>
      </c>
      <c r="AN33" s="428"/>
      <c r="AO33" s="427" t="s">
        <v>
200</v>
      </c>
      <c r="AP33" s="427"/>
      <c r="AQ33" s="427"/>
      <c r="AR33" s="427"/>
      <c r="AS33" s="427"/>
      <c r="AT33" s="427"/>
      <c r="AU33" s="427"/>
      <c r="AV33" s="427"/>
      <c r="AW33" s="427"/>
      <c r="AX33" s="427"/>
      <c r="AY33" s="427"/>
      <c r="AZ33" s="427"/>
      <c r="BA33" s="427"/>
      <c r="BB33" s="427"/>
      <c r="BC33" s="427"/>
      <c r="BD33" s="216"/>
      <c r="BE33" s="427" t="s">
        <v>
201</v>
      </c>
      <c r="BF33" s="427"/>
      <c r="BG33" s="427" t="s">
        <v>
202</v>
      </c>
      <c r="BH33" s="427"/>
      <c r="BI33" s="427"/>
      <c r="BJ33" s="427"/>
      <c r="BK33" s="427"/>
      <c r="BL33" s="427"/>
      <c r="BM33" s="427"/>
      <c r="BN33" s="427"/>
      <c r="BO33" s="427"/>
      <c r="BP33" s="427"/>
      <c r="BQ33" s="427"/>
      <c r="BR33" s="427"/>
      <c r="BS33" s="427"/>
      <c r="BT33" s="427"/>
      <c r="BU33" s="427"/>
      <c r="BV33" s="216"/>
      <c r="BW33" s="428" t="s">
        <v>
201</v>
      </c>
      <c r="BX33" s="428"/>
      <c r="BY33" s="427" t="s">
        <v>
203</v>
      </c>
      <c r="BZ33" s="427"/>
      <c r="CA33" s="427"/>
      <c r="CB33" s="427"/>
      <c r="CC33" s="427"/>
      <c r="CD33" s="427"/>
      <c r="CE33" s="427"/>
      <c r="CF33" s="427"/>
      <c r="CG33" s="427"/>
      <c r="CH33" s="427"/>
      <c r="CI33" s="427"/>
      <c r="CJ33" s="427"/>
      <c r="CK33" s="427"/>
      <c r="CL33" s="427"/>
      <c r="CM33" s="427"/>
      <c r="CN33" s="215"/>
      <c r="CO33" s="428" t="s">
        <v>
196</v>
      </c>
      <c r="CP33" s="428"/>
      <c r="CQ33" s="427" t="s">
        <v>
204</v>
      </c>
      <c r="CR33" s="427"/>
      <c r="CS33" s="427"/>
      <c r="CT33" s="427"/>
      <c r="CU33" s="427"/>
      <c r="CV33" s="427"/>
      <c r="CW33" s="427"/>
      <c r="CX33" s="427"/>
      <c r="CY33" s="427"/>
      <c r="CZ33" s="427"/>
      <c r="DA33" s="427"/>
      <c r="DB33" s="427"/>
      <c r="DC33" s="427"/>
      <c r="DD33" s="427"/>
      <c r="DE33" s="427"/>
      <c r="DF33" s="215"/>
      <c r="DG33" s="426" t="s">
        <v>
205</v>
      </c>
      <c r="DH33" s="426"/>
      <c r="DI33" s="217"/>
      <c r="DJ33" s="185"/>
      <c r="DK33" s="185"/>
      <c r="DL33" s="185"/>
      <c r="DM33" s="185"/>
      <c r="DN33" s="185"/>
      <c r="DO33" s="185"/>
    </row>
    <row r="34" spans="1:119" ht="32.25" customHeight="1" x14ac:dyDescent="0.15">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2</v>
      </c>
      <c r="V34" s="424"/>
      <c r="W34" s="423" t="str">
        <f>
IF('各会計、関係団体の財政状況及び健全化判断比率'!B28="","",'各会計、関係団体の財政状況及び健全化判断比率'!B28)</f>
        <v>
国民健康保険事業</v>
      </c>
      <c r="X34" s="423"/>
      <c r="Y34" s="423"/>
      <c r="Z34" s="423"/>
      <c r="AA34" s="423"/>
      <c r="AB34" s="423"/>
      <c r="AC34" s="423"/>
      <c r="AD34" s="423"/>
      <c r="AE34" s="423"/>
      <c r="AF34" s="423"/>
      <c r="AG34" s="423"/>
      <c r="AH34" s="423"/>
      <c r="AI34" s="423"/>
      <c r="AJ34" s="423"/>
      <c r="AK34" s="423"/>
      <c r="AL34" s="213"/>
      <c r="AM34" s="424">
        <f>
IF(AO34="","",MAX(C34:D43,U34:V43)+1)</f>
        <v>
5</v>
      </c>
      <c r="AN34" s="424"/>
      <c r="AO34" s="423" t="str">
        <f>
IF('各会計、関係団体の財政状況及び健全化判断比率'!B31="","",'各会計、関係団体の財政状況及び健全化判断比率'!B31)</f>
        <v>
病院事業会計</v>
      </c>
      <c r="AP34" s="423"/>
      <c r="AQ34" s="423"/>
      <c r="AR34" s="423"/>
      <c r="AS34" s="423"/>
      <c r="AT34" s="423"/>
      <c r="AU34" s="423"/>
      <c r="AV34" s="423"/>
      <c r="AW34" s="423"/>
      <c r="AX34" s="423"/>
      <c r="AY34" s="423"/>
      <c r="AZ34" s="423"/>
      <c r="BA34" s="423"/>
      <c r="BB34" s="423"/>
      <c r="BC34" s="423"/>
      <c r="BD34" s="213"/>
      <c r="BE34" s="424">
        <f>
IF(BG34="","",MAX(C34:D43,U34:V43,AM34:AN43)+1)</f>
        <v>
7</v>
      </c>
      <c r="BF34" s="424"/>
      <c r="BG34" s="423" t="str">
        <f>
IF('各会計、関係団体の財政状況及び健全化判断比率'!B33="","",'各会計、関係団体の財政状況及び健全化判断比率'!B33)</f>
        <v>
下水道事業特別会計</v>
      </c>
      <c r="BH34" s="423"/>
      <c r="BI34" s="423"/>
      <c r="BJ34" s="423"/>
      <c r="BK34" s="423"/>
      <c r="BL34" s="423"/>
      <c r="BM34" s="423"/>
      <c r="BN34" s="423"/>
      <c r="BO34" s="423"/>
      <c r="BP34" s="423"/>
      <c r="BQ34" s="423"/>
      <c r="BR34" s="423"/>
      <c r="BS34" s="423"/>
      <c r="BT34" s="423"/>
      <c r="BU34" s="423"/>
      <c r="BV34" s="213"/>
      <c r="BW34" s="424">
        <f>
IF(BY34="","",MAX(C34:D43,U34:V43,AM34:AN43,BE34:BF43)+1)</f>
        <v>
8</v>
      </c>
      <c r="BX34" s="424"/>
      <c r="BY34" s="423" t="str">
        <f>
IF('各会計、関係団体の財政状況及び健全化判断比率'!B68="","",'各会計、関係団体の財政状況及び健全化判断比率'!B68)</f>
        <v>
西多摩衛生組合</v>
      </c>
      <c r="BZ34" s="423"/>
      <c r="CA34" s="423"/>
      <c r="CB34" s="423"/>
      <c r="CC34" s="423"/>
      <c r="CD34" s="423"/>
      <c r="CE34" s="423"/>
      <c r="CF34" s="423"/>
      <c r="CG34" s="423"/>
      <c r="CH34" s="423"/>
      <c r="CI34" s="423"/>
      <c r="CJ34" s="423"/>
      <c r="CK34" s="423"/>
      <c r="CL34" s="423"/>
      <c r="CM34" s="423"/>
      <c r="CN34" s="213"/>
      <c r="CO34" s="424">
        <f>
IF(CQ34="","",MAX(C34:D43,U34:V43,AM34:AN43,BE34:BF43,BW34:BX43)+1)</f>
        <v>
16</v>
      </c>
      <c r="CP34" s="424"/>
      <c r="CQ34" s="423" t="str">
        <f>
IF('各会計、関係団体の財政状況及び健全化判断比率'!BS7="","",'各会計、関係団体の財政状況及び健全化判断比率'!BS7)</f>
        <v>
まちつくり青梅</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
IF(E35="","",C34+1)</f>
        <v/>
      </c>
      <c r="D35" s="424"/>
      <c r="E35" s="423" t="str">
        <f>
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
IF(W35="","",U34+1)</f>
        <v>
3</v>
      </c>
      <c r="V35" s="424"/>
      <c r="W35" s="423" t="str">
        <f>
IF('各会計、関係団体の財政状況及び健全化判断比率'!B29="","",'各会計、関係団体の財政状況及び健全化判断比率'!B29)</f>
        <v>
介護保険事業</v>
      </c>
      <c r="X35" s="423"/>
      <c r="Y35" s="423"/>
      <c r="Z35" s="423"/>
      <c r="AA35" s="423"/>
      <c r="AB35" s="423"/>
      <c r="AC35" s="423"/>
      <c r="AD35" s="423"/>
      <c r="AE35" s="423"/>
      <c r="AF35" s="423"/>
      <c r="AG35" s="423"/>
      <c r="AH35" s="423"/>
      <c r="AI35" s="423"/>
      <c r="AJ35" s="423"/>
      <c r="AK35" s="423"/>
      <c r="AL35" s="213"/>
      <c r="AM35" s="424">
        <f t="shared" ref="AM35:AM43" si="0">
IF(AO35="","",AM34+1)</f>
        <v>
6</v>
      </c>
      <c r="AN35" s="424"/>
      <c r="AO35" s="423" t="str">
        <f>
IF('各会計、関係団体の財政状況及び健全化判断比率'!B32="","",'各会計、関係団体の財政状況及び健全化判断比率'!B32)</f>
        <v>
モーターボート競走事業会計</v>
      </c>
      <c r="AP35" s="423"/>
      <c r="AQ35" s="423"/>
      <c r="AR35" s="423"/>
      <c r="AS35" s="423"/>
      <c r="AT35" s="423"/>
      <c r="AU35" s="423"/>
      <c r="AV35" s="423"/>
      <c r="AW35" s="423"/>
      <c r="AX35" s="423"/>
      <c r="AY35" s="423"/>
      <c r="AZ35" s="423"/>
      <c r="BA35" s="423"/>
      <c r="BB35" s="423"/>
      <c r="BC35" s="423"/>
      <c r="BD35" s="213"/>
      <c r="BE35" s="424" t="str">
        <f t="shared" ref="BE35:BE43" si="1">
IF(BG35="","",BE34+1)</f>
        <v/>
      </c>
      <c r="BF35" s="424"/>
      <c r="BG35" s="423"/>
      <c r="BH35" s="423"/>
      <c r="BI35" s="423"/>
      <c r="BJ35" s="423"/>
      <c r="BK35" s="423"/>
      <c r="BL35" s="423"/>
      <c r="BM35" s="423"/>
      <c r="BN35" s="423"/>
      <c r="BO35" s="423"/>
      <c r="BP35" s="423"/>
      <c r="BQ35" s="423"/>
      <c r="BR35" s="423"/>
      <c r="BS35" s="423"/>
      <c r="BT35" s="423"/>
      <c r="BU35" s="423"/>
      <c r="BV35" s="213"/>
      <c r="BW35" s="424">
        <f t="shared" ref="BW35:BW43" si="2">
IF(BY35="","",BW34+1)</f>
        <v>
9</v>
      </c>
      <c r="BX35" s="424"/>
      <c r="BY35" s="423" t="str">
        <f>
IF('各会計、関係団体の財政状況及び健全化判断比率'!B69="","",'各会計、関係団体の財政状況及び健全化判断比率'!B69)</f>
        <v>
東京たま広域資源循環組合</v>
      </c>
      <c r="BZ35" s="423"/>
      <c r="CA35" s="423"/>
      <c r="CB35" s="423"/>
      <c r="CC35" s="423"/>
      <c r="CD35" s="423"/>
      <c r="CE35" s="423"/>
      <c r="CF35" s="423"/>
      <c r="CG35" s="423"/>
      <c r="CH35" s="423"/>
      <c r="CI35" s="423"/>
      <c r="CJ35" s="423"/>
      <c r="CK35" s="423"/>
      <c r="CL35" s="423"/>
      <c r="CM35" s="423"/>
      <c r="CN35" s="213"/>
      <c r="CO35" s="424" t="str">
        <f t="shared" ref="CO35:CO43" si="3">
IF(CQ35="","",CO34+1)</f>
        <v/>
      </c>
      <c r="CP35" s="424"/>
      <c r="CQ35" s="423" t="str">
        <f>
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
IF(W36="","",U35+1)</f>
        <v>
4</v>
      </c>
      <c r="V36" s="424"/>
      <c r="W36" s="423" t="str">
        <f>
IF('各会計、関係団体の財政状況及び健全化判断比率'!B30="","",'各会計、関係団体の財政状況及び健全化判断比率'!B30)</f>
        <v>
後期高齢者医療事業</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10</v>
      </c>
      <c r="BX36" s="424"/>
      <c r="BY36" s="423" t="str">
        <f>
IF('各会計、関係団体の財政状況及び健全化判断比率'!B70="","",'各会計、関係団体の財政状況及び健全化判断比率'!B70)</f>
        <v>
東京都十一市競輪事業組合</v>
      </c>
      <c r="BZ36" s="423"/>
      <c r="CA36" s="423"/>
      <c r="CB36" s="423"/>
      <c r="CC36" s="423"/>
      <c r="CD36" s="423"/>
      <c r="CE36" s="423"/>
      <c r="CF36" s="423"/>
      <c r="CG36" s="423"/>
      <c r="CH36" s="423"/>
      <c r="CI36" s="423"/>
      <c r="CJ36" s="423"/>
      <c r="CK36" s="423"/>
      <c r="CL36" s="423"/>
      <c r="CM36" s="423"/>
      <c r="CN36" s="213"/>
      <c r="CO36" s="424" t="str">
        <f t="shared" si="3"/>
        <v/>
      </c>
      <c r="CP36" s="424"/>
      <c r="CQ36" s="423" t="str">
        <f>
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11</v>
      </c>
      <c r="BX37" s="424"/>
      <c r="BY37" s="423" t="str">
        <f>
IF('各会計、関係団体の財政状況及び健全化判断比率'!B71="","",'各会計、関係団体の財政状況及び健全化判断比率'!B71)</f>
        <v>
東京市町村総合事務組合（一般会計）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
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12</v>
      </c>
      <c r="BX38" s="424"/>
      <c r="BY38" s="423" t="str">
        <f>
IF('各会計、関係団体の財政状況及び健全化判断比率'!B72="","",'各会計、関係団体の財政状況及び健全化判断比率'!B72)</f>
        <v>
東京市町村総合事務組合（交通災害共済事業特別会計）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
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
13</v>
      </c>
      <c r="BX39" s="424"/>
      <c r="BY39" s="423" t="str">
        <f>
IF('各会計、関係団体の財政状況及び健全化判断比率'!B73="","",'各会計、関係団体の財政状況及び健全化判断比率'!B73)</f>
        <v>
青梅、羽村地区工業用水企業団</v>
      </c>
      <c r="BZ39" s="423"/>
      <c r="CA39" s="423"/>
      <c r="CB39" s="423"/>
      <c r="CC39" s="423"/>
      <c r="CD39" s="423"/>
      <c r="CE39" s="423"/>
      <c r="CF39" s="423"/>
      <c r="CG39" s="423"/>
      <c r="CH39" s="423"/>
      <c r="CI39" s="423"/>
      <c r="CJ39" s="423"/>
      <c r="CK39" s="423"/>
      <c r="CL39" s="423"/>
      <c r="CM39" s="423"/>
      <c r="CN39" s="213"/>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
14</v>
      </c>
      <c r="BX40" s="424"/>
      <c r="BY40" s="423" t="str">
        <f>
IF('各会計、関係団体の財政状況及び健全化判断比率'!B74="","",'各会計、関係団体の財政状況及び健全化判断比率'!B74)</f>
        <v>
東京都後期高齢者医療広域連合（一般会計）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
15</v>
      </c>
      <c r="BX41" s="424"/>
      <c r="BY41" s="423" t="str">
        <f>
IF('各会計、関係団体の財政状況及び健全化判断比率'!B75="","",'各会計、関係団体の財政状況及び健全化判断比率'!B75)</f>
        <v>
東京都後期高齢者医療広域連合（後期高齢者医療特別会計）</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
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
206</v>
      </c>
      <c r="C46" s="185"/>
      <c r="D46" s="185"/>
      <c r="E46" s="185" t="s">
        <v>
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
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
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
210</v>
      </c>
    </row>
    <row r="50" spans="5:5" x14ac:dyDescent="0.15">
      <c r="E50" s="187" t="s">
        <v>
211</v>
      </c>
    </row>
    <row r="51" spans="5:5" x14ac:dyDescent="0.15">
      <c r="E51" s="187" t="s">
        <v>
212</v>
      </c>
    </row>
    <row r="52" spans="5:5" x14ac:dyDescent="0.15">
      <c r="E52" s="187" t="s">
        <v>
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5BtaCB4EV8/WscJGlKRV8s13vQn2sAo/rJMEV/oq3VJGqw4oYBe5dM401KxBA0vvuHSdx9kI8C0PAsXIYMcAw==" saltValue="0lcvf9vGpM7870QHA5a5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551</v>
      </c>
      <c r="G33" s="29" t="s">
        <v>
552</v>
      </c>
      <c r="H33" s="29" t="s">
        <v>
553</v>
      </c>
      <c r="I33" s="29" t="s">
        <v>
554</v>
      </c>
      <c r="J33" s="30" t="s">
        <v>
555</v>
      </c>
      <c r="K33" s="22"/>
      <c r="L33" s="22"/>
      <c r="M33" s="22"/>
      <c r="N33" s="22"/>
      <c r="O33" s="22"/>
      <c r="P33" s="22"/>
    </row>
    <row r="34" spans="1:16" ht="39" customHeight="1" x14ac:dyDescent="0.15">
      <c r="A34" s="22"/>
      <c r="B34" s="31"/>
      <c r="C34" s="1244" t="s">
        <v>
560</v>
      </c>
      <c r="D34" s="1244"/>
      <c r="E34" s="1245"/>
      <c r="F34" s="32">
        <v>
24.71</v>
      </c>
      <c r="G34" s="33">
        <v>
25.68</v>
      </c>
      <c r="H34" s="33">
        <v>
26.79</v>
      </c>
      <c r="I34" s="33">
        <v>
25.18</v>
      </c>
      <c r="J34" s="34">
        <v>
25.56</v>
      </c>
      <c r="K34" s="22"/>
      <c r="L34" s="22"/>
      <c r="M34" s="22"/>
      <c r="N34" s="22"/>
      <c r="O34" s="22"/>
      <c r="P34" s="22"/>
    </row>
    <row r="35" spans="1:16" ht="39" customHeight="1" x14ac:dyDescent="0.15">
      <c r="A35" s="22"/>
      <c r="B35" s="35"/>
      <c r="C35" s="1238" t="s">
        <v>
561</v>
      </c>
      <c r="D35" s="1239"/>
      <c r="E35" s="1240"/>
      <c r="F35" s="36" t="s">
        <v>
510</v>
      </c>
      <c r="G35" s="37" t="s">
        <v>
510</v>
      </c>
      <c r="H35" s="37">
        <v>
10.17</v>
      </c>
      <c r="I35" s="37">
        <v>
10.55</v>
      </c>
      <c r="J35" s="38">
        <v>
8.5299999999999994</v>
      </c>
      <c r="K35" s="22"/>
      <c r="L35" s="22"/>
      <c r="M35" s="22"/>
      <c r="N35" s="22"/>
      <c r="O35" s="22"/>
      <c r="P35" s="22"/>
    </row>
    <row r="36" spans="1:16" ht="39" customHeight="1" x14ac:dyDescent="0.15">
      <c r="A36" s="22"/>
      <c r="B36" s="35"/>
      <c r="C36" s="1238" t="s">
        <v>
562</v>
      </c>
      <c r="D36" s="1239"/>
      <c r="E36" s="1240"/>
      <c r="F36" s="36">
        <v>
3.2</v>
      </c>
      <c r="G36" s="37">
        <v>
2.76</v>
      </c>
      <c r="H36" s="37">
        <v>
3.01</v>
      </c>
      <c r="I36" s="37">
        <v>
5.77</v>
      </c>
      <c r="J36" s="38">
        <v>
3.15</v>
      </c>
      <c r="K36" s="22"/>
      <c r="L36" s="22"/>
      <c r="M36" s="22"/>
      <c r="N36" s="22"/>
      <c r="O36" s="22"/>
      <c r="P36" s="22"/>
    </row>
    <row r="37" spans="1:16" ht="39" customHeight="1" x14ac:dyDescent="0.15">
      <c r="A37" s="22"/>
      <c r="B37" s="35"/>
      <c r="C37" s="1238" t="s">
        <v>
563</v>
      </c>
      <c r="D37" s="1239"/>
      <c r="E37" s="1240"/>
      <c r="F37" s="36">
        <v>
0.05</v>
      </c>
      <c r="G37" s="37">
        <v>
0.2</v>
      </c>
      <c r="H37" s="37">
        <v>
0.37</v>
      </c>
      <c r="I37" s="37">
        <v>
0.39</v>
      </c>
      <c r="J37" s="38">
        <v>
0.31</v>
      </c>
      <c r="K37" s="22"/>
      <c r="L37" s="22"/>
      <c r="M37" s="22"/>
      <c r="N37" s="22"/>
      <c r="O37" s="22"/>
      <c r="P37" s="22"/>
    </row>
    <row r="38" spans="1:16" ht="39" customHeight="1" x14ac:dyDescent="0.15">
      <c r="A38" s="22"/>
      <c r="B38" s="35"/>
      <c r="C38" s="1238" t="s">
        <v>
564</v>
      </c>
      <c r="D38" s="1239"/>
      <c r="E38" s="1240"/>
      <c r="F38" s="36">
        <v>
0.55000000000000004</v>
      </c>
      <c r="G38" s="37">
        <v>
0.41</v>
      </c>
      <c r="H38" s="37">
        <v>
0.41</v>
      </c>
      <c r="I38" s="37">
        <v>
0.87</v>
      </c>
      <c r="J38" s="38">
        <v>
0.22</v>
      </c>
      <c r="K38" s="22"/>
      <c r="L38" s="22"/>
      <c r="M38" s="22"/>
      <c r="N38" s="22"/>
      <c r="O38" s="22"/>
      <c r="P38" s="22"/>
    </row>
    <row r="39" spans="1:16" ht="39" customHeight="1" x14ac:dyDescent="0.15">
      <c r="A39" s="22"/>
      <c r="B39" s="35"/>
      <c r="C39" s="1238" t="s">
        <v>
565</v>
      </c>
      <c r="D39" s="1239"/>
      <c r="E39" s="1240"/>
      <c r="F39" s="36">
        <v>
0.01</v>
      </c>
      <c r="G39" s="37">
        <v>
0</v>
      </c>
      <c r="H39" s="37">
        <v>
0</v>
      </c>
      <c r="I39" s="37">
        <v>
0.02</v>
      </c>
      <c r="J39" s="38">
        <v>
0.02</v>
      </c>
      <c r="K39" s="22"/>
      <c r="L39" s="22"/>
      <c r="M39" s="22"/>
      <c r="N39" s="22"/>
      <c r="O39" s="22"/>
      <c r="P39" s="22"/>
    </row>
    <row r="40" spans="1:16" ht="39" customHeight="1" x14ac:dyDescent="0.15">
      <c r="A40" s="22"/>
      <c r="B40" s="35"/>
      <c r="C40" s="1238" t="s">
        <v>
566</v>
      </c>
      <c r="D40" s="1239"/>
      <c r="E40" s="1240"/>
      <c r="F40" s="36">
        <v>
0.02</v>
      </c>
      <c r="G40" s="37">
        <v>
0</v>
      </c>
      <c r="H40" s="37">
        <v>
0</v>
      </c>
      <c r="I40" s="37">
        <v>
0</v>
      </c>
      <c r="J40" s="38">
        <v>
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
567</v>
      </c>
      <c r="D42" s="1239"/>
      <c r="E42" s="1240"/>
      <c r="F42" s="36" t="s">
        <v>
510</v>
      </c>
      <c r="G42" s="37" t="s">
        <v>
510</v>
      </c>
      <c r="H42" s="37" t="s">
        <v>
510</v>
      </c>
      <c r="I42" s="37" t="s">
        <v>
510</v>
      </c>
      <c r="J42" s="38" t="s">
        <v>
510</v>
      </c>
      <c r="K42" s="22"/>
      <c r="L42" s="22"/>
      <c r="M42" s="22"/>
      <c r="N42" s="22"/>
      <c r="O42" s="22"/>
      <c r="P42" s="22"/>
    </row>
    <row r="43" spans="1:16" ht="39" customHeight="1" thickBot="1" x14ac:dyDescent="0.2">
      <c r="A43" s="22"/>
      <c r="B43" s="40"/>
      <c r="C43" s="1241" t="s">
        <v>
568</v>
      </c>
      <c r="D43" s="1242"/>
      <c r="E43" s="1243"/>
      <c r="F43" s="41">
        <v>
2.42</v>
      </c>
      <c r="G43" s="42">
        <v>
3.94</v>
      </c>
      <c r="H43" s="42" t="s">
        <v>
510</v>
      </c>
      <c r="I43" s="42" t="s">
        <v>
510</v>
      </c>
      <c r="J43" s="43" t="s">
        <v>
510</v>
      </c>
      <c r="K43" s="22"/>
      <c r="L43" s="22"/>
      <c r="M43" s="22"/>
      <c r="N43" s="22"/>
      <c r="O43" s="22"/>
      <c r="P43" s="22"/>
    </row>
    <row r="44" spans="1:16" ht="39" customHeight="1" x14ac:dyDescent="0.15">
      <c r="A44" s="22"/>
      <c r="B44" s="44" t="s">
        <v>
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1tZgBUvTDMWhMizWE+ZsvX1znfJ7Vmde61v9SZrDKInFoBZ6kIo9NneDGDPs0+KuK0yq7hwY5T+jO70Fe2HvA==" saltValue="42mnZvAH1YF9KidVoC8K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
      <c r="A44" s="48"/>
      <c r="B44" s="51" t="s">
        <v>
9</v>
      </c>
      <c r="C44" s="52"/>
      <c r="D44" s="52"/>
      <c r="E44" s="53"/>
      <c r="F44" s="53"/>
      <c r="G44" s="53"/>
      <c r="H44" s="53"/>
      <c r="I44" s="53"/>
      <c r="J44" s="54" t="s">
        <v>
2</v>
      </c>
      <c r="K44" s="55" t="s">
        <v>
551</v>
      </c>
      <c r="L44" s="56" t="s">
        <v>
552</v>
      </c>
      <c r="M44" s="56" t="s">
        <v>
553</v>
      </c>
      <c r="N44" s="56" t="s">
        <v>
554</v>
      </c>
      <c r="O44" s="57" t="s">
        <v>
555</v>
      </c>
      <c r="P44" s="48"/>
      <c r="Q44" s="48"/>
      <c r="R44" s="48"/>
      <c r="S44" s="48"/>
      <c r="T44" s="48"/>
      <c r="U44" s="48"/>
    </row>
    <row r="45" spans="1:21" ht="30.75" customHeight="1" x14ac:dyDescent="0.15">
      <c r="A45" s="48"/>
      <c r="B45" s="1264" t="s">
        <v>
10</v>
      </c>
      <c r="C45" s="1265"/>
      <c r="D45" s="58"/>
      <c r="E45" s="1270" t="s">
        <v>
11</v>
      </c>
      <c r="F45" s="1270"/>
      <c r="G45" s="1270"/>
      <c r="H45" s="1270"/>
      <c r="I45" s="1270"/>
      <c r="J45" s="1271"/>
      <c r="K45" s="59">
        <v>
3014</v>
      </c>
      <c r="L45" s="60">
        <v>
2920</v>
      </c>
      <c r="M45" s="60">
        <v>
3060</v>
      </c>
      <c r="N45" s="60">
        <v>
3172</v>
      </c>
      <c r="O45" s="61">
        <v>
3219</v>
      </c>
      <c r="P45" s="48"/>
      <c r="Q45" s="48"/>
      <c r="R45" s="48"/>
      <c r="S45" s="48"/>
      <c r="T45" s="48"/>
      <c r="U45" s="48"/>
    </row>
    <row r="46" spans="1:21" ht="30.75" customHeight="1" x14ac:dyDescent="0.15">
      <c r="A46" s="48"/>
      <c r="B46" s="1266"/>
      <c r="C46" s="1267"/>
      <c r="D46" s="62"/>
      <c r="E46" s="1248" t="s">
        <v>
12</v>
      </c>
      <c r="F46" s="1248"/>
      <c r="G46" s="1248"/>
      <c r="H46" s="1248"/>
      <c r="I46" s="1248"/>
      <c r="J46" s="1249"/>
      <c r="K46" s="63" t="s">
        <v>
510</v>
      </c>
      <c r="L46" s="64" t="s">
        <v>
510</v>
      </c>
      <c r="M46" s="64" t="s">
        <v>
510</v>
      </c>
      <c r="N46" s="64" t="s">
        <v>
510</v>
      </c>
      <c r="O46" s="65" t="s">
        <v>
510</v>
      </c>
      <c r="P46" s="48"/>
      <c r="Q46" s="48"/>
      <c r="R46" s="48"/>
      <c r="S46" s="48"/>
      <c r="T46" s="48"/>
      <c r="U46" s="48"/>
    </row>
    <row r="47" spans="1:21" ht="30.75" customHeight="1" x14ac:dyDescent="0.15">
      <c r="A47" s="48"/>
      <c r="B47" s="1266"/>
      <c r="C47" s="1267"/>
      <c r="D47" s="62"/>
      <c r="E47" s="1248" t="s">
        <v>
13</v>
      </c>
      <c r="F47" s="1248"/>
      <c r="G47" s="1248"/>
      <c r="H47" s="1248"/>
      <c r="I47" s="1248"/>
      <c r="J47" s="1249"/>
      <c r="K47" s="63" t="s">
        <v>
510</v>
      </c>
      <c r="L47" s="64" t="s">
        <v>
510</v>
      </c>
      <c r="M47" s="64" t="s">
        <v>
510</v>
      </c>
      <c r="N47" s="64" t="s">
        <v>
510</v>
      </c>
      <c r="O47" s="65" t="s">
        <v>
510</v>
      </c>
      <c r="P47" s="48"/>
      <c r="Q47" s="48"/>
      <c r="R47" s="48"/>
      <c r="S47" s="48"/>
      <c r="T47" s="48"/>
      <c r="U47" s="48"/>
    </row>
    <row r="48" spans="1:21" ht="30.75" customHeight="1" x14ac:dyDescent="0.15">
      <c r="A48" s="48"/>
      <c r="B48" s="1266"/>
      <c r="C48" s="1267"/>
      <c r="D48" s="62"/>
      <c r="E48" s="1248" t="s">
        <v>
14</v>
      </c>
      <c r="F48" s="1248"/>
      <c r="G48" s="1248"/>
      <c r="H48" s="1248"/>
      <c r="I48" s="1248"/>
      <c r="J48" s="1249"/>
      <c r="K48" s="63">
        <v>
1523</v>
      </c>
      <c r="L48" s="64">
        <v>
1454</v>
      </c>
      <c r="M48" s="64">
        <v>
1492</v>
      </c>
      <c r="N48" s="64">
        <v>
1461</v>
      </c>
      <c r="O48" s="65">
        <v>
1399</v>
      </c>
      <c r="P48" s="48"/>
      <c r="Q48" s="48"/>
      <c r="R48" s="48"/>
      <c r="S48" s="48"/>
      <c r="T48" s="48"/>
      <c r="U48" s="48"/>
    </row>
    <row r="49" spans="1:21" ht="30.75" customHeight="1" x14ac:dyDescent="0.15">
      <c r="A49" s="48"/>
      <c r="B49" s="1266"/>
      <c r="C49" s="1267"/>
      <c r="D49" s="62"/>
      <c r="E49" s="1248" t="s">
        <v>
15</v>
      </c>
      <c r="F49" s="1248"/>
      <c r="G49" s="1248"/>
      <c r="H49" s="1248"/>
      <c r="I49" s="1248"/>
      <c r="J49" s="1249"/>
      <c r="K49" s="63">
        <v>
102</v>
      </c>
      <c r="L49" s="64">
        <v>
110</v>
      </c>
      <c r="M49" s="64">
        <v>
114</v>
      </c>
      <c r="N49" s="64">
        <v>
121</v>
      </c>
      <c r="O49" s="65">
        <v>
115</v>
      </c>
      <c r="P49" s="48"/>
      <c r="Q49" s="48"/>
      <c r="R49" s="48"/>
      <c r="S49" s="48"/>
      <c r="T49" s="48"/>
      <c r="U49" s="48"/>
    </row>
    <row r="50" spans="1:21" ht="30.75" customHeight="1" x14ac:dyDescent="0.15">
      <c r="A50" s="48"/>
      <c r="B50" s="1266"/>
      <c r="C50" s="1267"/>
      <c r="D50" s="62"/>
      <c r="E50" s="1248" t="s">
        <v>
16</v>
      </c>
      <c r="F50" s="1248"/>
      <c r="G50" s="1248"/>
      <c r="H50" s="1248"/>
      <c r="I50" s="1248"/>
      <c r="J50" s="1249"/>
      <c r="K50" s="63">
        <v>
145</v>
      </c>
      <c r="L50" s="64">
        <v>
71</v>
      </c>
      <c r="M50" s="64" t="s">
        <v>
510</v>
      </c>
      <c r="N50" s="64" t="s">
        <v>
510</v>
      </c>
      <c r="O50" s="65" t="s">
        <v>
510</v>
      </c>
      <c r="P50" s="48"/>
      <c r="Q50" s="48"/>
      <c r="R50" s="48"/>
      <c r="S50" s="48"/>
      <c r="T50" s="48"/>
      <c r="U50" s="48"/>
    </row>
    <row r="51" spans="1:21" ht="30.75" customHeight="1" x14ac:dyDescent="0.15">
      <c r="A51" s="48"/>
      <c r="B51" s="1268"/>
      <c r="C51" s="1269"/>
      <c r="D51" s="66"/>
      <c r="E51" s="1248" t="s">
        <v>
17</v>
      </c>
      <c r="F51" s="1248"/>
      <c r="G51" s="1248"/>
      <c r="H51" s="1248"/>
      <c r="I51" s="1248"/>
      <c r="J51" s="1249"/>
      <c r="K51" s="63" t="s">
        <v>
510</v>
      </c>
      <c r="L51" s="64" t="s">
        <v>
510</v>
      </c>
      <c r="M51" s="64" t="s">
        <v>
510</v>
      </c>
      <c r="N51" s="64" t="s">
        <v>
510</v>
      </c>
      <c r="O51" s="65" t="s">
        <v>
510</v>
      </c>
      <c r="P51" s="48"/>
      <c r="Q51" s="48"/>
      <c r="R51" s="48"/>
      <c r="S51" s="48"/>
      <c r="T51" s="48"/>
      <c r="U51" s="48"/>
    </row>
    <row r="52" spans="1:21" ht="30.75" customHeight="1" x14ac:dyDescent="0.15">
      <c r="A52" s="48"/>
      <c r="B52" s="1246" t="s">
        <v>
18</v>
      </c>
      <c r="C52" s="1247"/>
      <c r="D52" s="66"/>
      <c r="E52" s="1248" t="s">
        <v>
19</v>
      </c>
      <c r="F52" s="1248"/>
      <c r="G52" s="1248"/>
      <c r="H52" s="1248"/>
      <c r="I52" s="1248"/>
      <c r="J52" s="1249"/>
      <c r="K52" s="63">
        <v>
4353</v>
      </c>
      <c r="L52" s="64">
        <v>
4067</v>
      </c>
      <c r="M52" s="64">
        <v>
4056</v>
      </c>
      <c r="N52" s="64">
        <v>
4122</v>
      </c>
      <c r="O52" s="65">
        <v>
4061</v>
      </c>
      <c r="P52" s="48"/>
      <c r="Q52" s="48"/>
      <c r="R52" s="48"/>
      <c r="S52" s="48"/>
      <c r="T52" s="48"/>
      <c r="U52" s="48"/>
    </row>
    <row r="53" spans="1:21" ht="30.75" customHeight="1" thickBot="1" x14ac:dyDescent="0.2">
      <c r="A53" s="48"/>
      <c r="B53" s="1250" t="s">
        <v>
20</v>
      </c>
      <c r="C53" s="1251"/>
      <c r="D53" s="67"/>
      <c r="E53" s="1252" t="s">
        <v>
21</v>
      </c>
      <c r="F53" s="1252"/>
      <c r="G53" s="1252"/>
      <c r="H53" s="1252"/>
      <c r="I53" s="1252"/>
      <c r="J53" s="1253"/>
      <c r="K53" s="68">
        <v>
431</v>
      </c>
      <c r="L53" s="69">
        <v>
488</v>
      </c>
      <c r="M53" s="69">
        <v>
610</v>
      </c>
      <c r="N53" s="69">
        <v>
632</v>
      </c>
      <c r="O53" s="70">
        <v>
672</v>
      </c>
      <c r="P53" s="48"/>
      <c r="Q53" s="48"/>
      <c r="R53" s="48"/>
      <c r="S53" s="48"/>
      <c r="T53" s="48"/>
      <c r="U53" s="48"/>
    </row>
    <row r="54" spans="1:21" ht="24" customHeight="1" x14ac:dyDescent="0.15">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
2</v>
      </c>
      <c r="K56" s="79" t="s">
        <v>
569</v>
      </c>
      <c r="L56" s="80" t="s">
        <v>
570</v>
      </c>
      <c r="M56" s="80" t="s">
        <v>
571</v>
      </c>
      <c r="N56" s="80" t="s">
        <v>
572</v>
      </c>
      <c r="O56" s="81" t="s">
        <v>
573</v>
      </c>
      <c r="P56" s="48"/>
      <c r="Q56" s="48"/>
      <c r="R56" s="48"/>
      <c r="S56" s="48"/>
      <c r="T56" s="48"/>
      <c r="U56" s="48"/>
    </row>
    <row r="57" spans="1:21" ht="31.5" customHeight="1" x14ac:dyDescent="0.15">
      <c r="B57" s="1254" t="s">
        <v>
24</v>
      </c>
      <c r="C57" s="1255"/>
      <c r="D57" s="1258" t="s">
        <v>
25</v>
      </c>
      <c r="E57" s="1259"/>
      <c r="F57" s="1259"/>
      <c r="G57" s="1259"/>
      <c r="H57" s="1259"/>
      <c r="I57" s="1259"/>
      <c r="J57" s="1260"/>
      <c r="K57" s="82" t="s">
        <v>
587</v>
      </c>
      <c r="L57" s="83" t="s">
        <v>
587</v>
      </c>
      <c r="M57" s="83" t="s">
        <v>
587</v>
      </c>
      <c r="N57" s="83" t="s">
        <v>
587</v>
      </c>
      <c r="O57" s="84" t="s">
        <v>
587</v>
      </c>
    </row>
    <row r="58" spans="1:21" ht="31.5" customHeight="1" thickBot="1" x14ac:dyDescent="0.2">
      <c r="B58" s="1256"/>
      <c r="C58" s="1257"/>
      <c r="D58" s="1261" t="s">
        <v>
26</v>
      </c>
      <c r="E58" s="1262"/>
      <c r="F58" s="1262"/>
      <c r="G58" s="1262"/>
      <c r="H58" s="1262"/>
      <c r="I58" s="1262"/>
      <c r="J58" s="1263"/>
      <c r="K58" s="85" t="s">
        <v>
510</v>
      </c>
      <c r="L58" s="86" t="s">
        <v>
510</v>
      </c>
      <c r="M58" s="86" t="s">
        <v>
510</v>
      </c>
      <c r="N58" s="86" t="s">
        <v>
510</v>
      </c>
      <c r="O58" s="87" t="s">
        <v>
510</v>
      </c>
    </row>
    <row r="59" spans="1:21" ht="24" customHeight="1" x14ac:dyDescent="0.15">
      <c r="B59" s="88"/>
      <c r="C59" s="88"/>
      <c r="D59" s="89" t="s">
        <v>
27</v>
      </c>
      <c r="E59" s="90"/>
      <c r="F59" s="90"/>
      <c r="G59" s="90"/>
      <c r="H59" s="90"/>
      <c r="I59" s="90"/>
      <c r="J59" s="90"/>
      <c r="K59" s="90"/>
      <c r="L59" s="90"/>
      <c r="M59" s="90"/>
      <c r="N59" s="90"/>
      <c r="O59" s="90"/>
    </row>
    <row r="60" spans="1:21" ht="24" customHeight="1" x14ac:dyDescent="0.15">
      <c r="B60" s="91"/>
      <c r="C60" s="91"/>
      <c r="D60" s="89" t="s">
        <v>
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aXzZZgFDG8Rgq184v1a2dWWLnsoEG3aWTtDRd5vsmaA+mmqnRRW6aiNFqRuUUHW0cGdbarLn0RnUbxJwqKjZg==" saltValue="+Pj2cI/Amnk9OKXfpeif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sqref="A1:XFD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
8</v>
      </c>
    </row>
    <row r="40" spans="2:13" ht="27.75" customHeight="1" thickBot="1" x14ac:dyDescent="0.2">
      <c r="B40" s="94" t="s">
        <v>
9</v>
      </c>
      <c r="C40" s="95"/>
      <c r="D40" s="95"/>
      <c r="E40" s="96"/>
      <c r="F40" s="96"/>
      <c r="G40" s="96"/>
      <c r="H40" s="97" t="s">
        <v>
2</v>
      </c>
      <c r="I40" s="98" t="s">
        <v>
551</v>
      </c>
      <c r="J40" s="99" t="s">
        <v>
552</v>
      </c>
      <c r="K40" s="99" t="s">
        <v>
553</v>
      </c>
      <c r="L40" s="99" t="s">
        <v>
554</v>
      </c>
      <c r="M40" s="100" t="s">
        <v>
555</v>
      </c>
    </row>
    <row r="41" spans="2:13" ht="27.75" customHeight="1" x14ac:dyDescent="0.15">
      <c r="B41" s="1284" t="s">
        <v>
29</v>
      </c>
      <c r="C41" s="1285"/>
      <c r="D41" s="101"/>
      <c r="E41" s="1286" t="s">
        <v>
30</v>
      </c>
      <c r="F41" s="1286"/>
      <c r="G41" s="1286"/>
      <c r="H41" s="1287"/>
      <c r="I41" s="102">
        <v>
34298</v>
      </c>
      <c r="J41" s="103">
        <v>
34246</v>
      </c>
      <c r="K41" s="103">
        <v>
33742</v>
      </c>
      <c r="L41" s="103">
        <v>
33430</v>
      </c>
      <c r="M41" s="104">
        <v>
34075</v>
      </c>
    </row>
    <row r="42" spans="2:13" ht="27.75" customHeight="1" x14ac:dyDescent="0.15">
      <c r="B42" s="1274"/>
      <c r="C42" s="1275"/>
      <c r="D42" s="105"/>
      <c r="E42" s="1278" t="s">
        <v>
31</v>
      </c>
      <c r="F42" s="1278"/>
      <c r="G42" s="1278"/>
      <c r="H42" s="1279"/>
      <c r="I42" s="106">
        <v>
71</v>
      </c>
      <c r="J42" s="107" t="s">
        <v>
510</v>
      </c>
      <c r="K42" s="107" t="s">
        <v>
510</v>
      </c>
      <c r="L42" s="107" t="s">
        <v>
510</v>
      </c>
      <c r="M42" s="108" t="s">
        <v>
510</v>
      </c>
    </row>
    <row r="43" spans="2:13" ht="27.75" customHeight="1" x14ac:dyDescent="0.15">
      <c r="B43" s="1274"/>
      <c r="C43" s="1275"/>
      <c r="D43" s="105"/>
      <c r="E43" s="1278" t="s">
        <v>
32</v>
      </c>
      <c r="F43" s="1278"/>
      <c r="G43" s="1278"/>
      <c r="H43" s="1279"/>
      <c r="I43" s="106">
        <v>
13800</v>
      </c>
      <c r="J43" s="107">
        <v>
13903</v>
      </c>
      <c r="K43" s="107">
        <v>
13460</v>
      </c>
      <c r="L43" s="107">
        <v>
12875</v>
      </c>
      <c r="M43" s="108">
        <v>
12406</v>
      </c>
    </row>
    <row r="44" spans="2:13" ht="27.75" customHeight="1" x14ac:dyDescent="0.15">
      <c r="B44" s="1274"/>
      <c r="C44" s="1275"/>
      <c r="D44" s="105"/>
      <c r="E44" s="1278" t="s">
        <v>
33</v>
      </c>
      <c r="F44" s="1278"/>
      <c r="G44" s="1278"/>
      <c r="H44" s="1279"/>
      <c r="I44" s="106">
        <v>
845</v>
      </c>
      <c r="J44" s="107">
        <v>
756</v>
      </c>
      <c r="K44" s="107">
        <v>
799</v>
      </c>
      <c r="L44" s="107">
        <v>
674</v>
      </c>
      <c r="M44" s="108">
        <v>
595</v>
      </c>
    </row>
    <row r="45" spans="2:13" ht="27.75" customHeight="1" x14ac:dyDescent="0.15">
      <c r="B45" s="1274"/>
      <c r="C45" s="1275"/>
      <c r="D45" s="105"/>
      <c r="E45" s="1278" t="s">
        <v>
34</v>
      </c>
      <c r="F45" s="1278"/>
      <c r="G45" s="1278"/>
      <c r="H45" s="1279"/>
      <c r="I45" s="106">
        <v>
7211</v>
      </c>
      <c r="J45" s="107">
        <v>
6863</v>
      </c>
      <c r="K45" s="107">
        <v>
6678</v>
      </c>
      <c r="L45" s="107">
        <v>
6369</v>
      </c>
      <c r="M45" s="108">
        <v>
6138</v>
      </c>
    </row>
    <row r="46" spans="2:13" ht="27.75" customHeight="1" x14ac:dyDescent="0.15">
      <c r="B46" s="1274"/>
      <c r="C46" s="1275"/>
      <c r="D46" s="109"/>
      <c r="E46" s="1278" t="s">
        <v>
35</v>
      </c>
      <c r="F46" s="1278"/>
      <c r="G46" s="1278"/>
      <c r="H46" s="1279"/>
      <c r="I46" s="106" t="s">
        <v>
510</v>
      </c>
      <c r="J46" s="107" t="s">
        <v>
510</v>
      </c>
      <c r="K46" s="107" t="s">
        <v>
510</v>
      </c>
      <c r="L46" s="107" t="s">
        <v>
510</v>
      </c>
      <c r="M46" s="108" t="s">
        <v>
510</v>
      </c>
    </row>
    <row r="47" spans="2:13" ht="27.75" customHeight="1" x14ac:dyDescent="0.15">
      <c r="B47" s="1274"/>
      <c r="C47" s="1275"/>
      <c r="D47" s="110"/>
      <c r="E47" s="1288" t="s">
        <v>
36</v>
      </c>
      <c r="F47" s="1289"/>
      <c r="G47" s="1289"/>
      <c r="H47" s="1290"/>
      <c r="I47" s="106" t="s">
        <v>
510</v>
      </c>
      <c r="J47" s="107" t="s">
        <v>
510</v>
      </c>
      <c r="K47" s="107" t="s">
        <v>
510</v>
      </c>
      <c r="L47" s="107" t="s">
        <v>
510</v>
      </c>
      <c r="M47" s="108" t="s">
        <v>
510</v>
      </c>
    </row>
    <row r="48" spans="2:13" ht="27.75" customHeight="1" x14ac:dyDescent="0.15">
      <c r="B48" s="1274"/>
      <c r="C48" s="1275"/>
      <c r="D48" s="105"/>
      <c r="E48" s="1278" t="s">
        <v>
37</v>
      </c>
      <c r="F48" s="1278"/>
      <c r="G48" s="1278"/>
      <c r="H48" s="1279"/>
      <c r="I48" s="106" t="s">
        <v>
510</v>
      </c>
      <c r="J48" s="107" t="s">
        <v>
510</v>
      </c>
      <c r="K48" s="107" t="s">
        <v>
510</v>
      </c>
      <c r="L48" s="107" t="s">
        <v>
510</v>
      </c>
      <c r="M48" s="108" t="s">
        <v>
510</v>
      </c>
    </row>
    <row r="49" spans="2:13" ht="27.75" customHeight="1" x14ac:dyDescent="0.15">
      <c r="B49" s="1276"/>
      <c r="C49" s="1277"/>
      <c r="D49" s="105"/>
      <c r="E49" s="1278" t="s">
        <v>
38</v>
      </c>
      <c r="F49" s="1278"/>
      <c r="G49" s="1278"/>
      <c r="H49" s="1279"/>
      <c r="I49" s="106" t="s">
        <v>
510</v>
      </c>
      <c r="J49" s="107" t="s">
        <v>
510</v>
      </c>
      <c r="K49" s="107" t="s">
        <v>
510</v>
      </c>
      <c r="L49" s="107" t="s">
        <v>
510</v>
      </c>
      <c r="M49" s="108" t="s">
        <v>
510</v>
      </c>
    </row>
    <row r="50" spans="2:13" ht="27.75" customHeight="1" x14ac:dyDescent="0.15">
      <c r="B50" s="1272" t="s">
        <v>
39</v>
      </c>
      <c r="C50" s="1273"/>
      <c r="D50" s="111"/>
      <c r="E50" s="1278" t="s">
        <v>
40</v>
      </c>
      <c r="F50" s="1278"/>
      <c r="G50" s="1278"/>
      <c r="H50" s="1279"/>
      <c r="I50" s="106">
        <v>
9220</v>
      </c>
      <c r="J50" s="107">
        <v>
8797</v>
      </c>
      <c r="K50" s="107">
        <v>
6880</v>
      </c>
      <c r="L50" s="107">
        <v>
7425</v>
      </c>
      <c r="M50" s="108">
        <v>
7955</v>
      </c>
    </row>
    <row r="51" spans="2:13" ht="27.75" customHeight="1" x14ac:dyDescent="0.15">
      <c r="B51" s="1274"/>
      <c r="C51" s="1275"/>
      <c r="D51" s="105"/>
      <c r="E51" s="1278" t="s">
        <v>
41</v>
      </c>
      <c r="F51" s="1278"/>
      <c r="G51" s="1278"/>
      <c r="H51" s="1279"/>
      <c r="I51" s="106">
        <v>
10484</v>
      </c>
      <c r="J51" s="107">
        <v>
10424</v>
      </c>
      <c r="K51" s="107">
        <v>
10110</v>
      </c>
      <c r="L51" s="107">
        <v>
9789</v>
      </c>
      <c r="M51" s="108">
        <v>
9529</v>
      </c>
    </row>
    <row r="52" spans="2:13" ht="27.75" customHeight="1" x14ac:dyDescent="0.15">
      <c r="B52" s="1276"/>
      <c r="C52" s="1277"/>
      <c r="D52" s="105"/>
      <c r="E52" s="1278" t="s">
        <v>
42</v>
      </c>
      <c r="F52" s="1278"/>
      <c r="G52" s="1278"/>
      <c r="H52" s="1279"/>
      <c r="I52" s="106">
        <v>
36878</v>
      </c>
      <c r="J52" s="107">
        <v>
36853</v>
      </c>
      <c r="K52" s="107">
        <v>
36435</v>
      </c>
      <c r="L52" s="107">
        <v>
36127</v>
      </c>
      <c r="M52" s="108">
        <v>
36527</v>
      </c>
    </row>
    <row r="53" spans="2:13" ht="27.75" customHeight="1" thickBot="1" x14ac:dyDescent="0.2">
      <c r="B53" s="1280" t="s">
        <v>
43</v>
      </c>
      <c r="C53" s="1281"/>
      <c r="D53" s="112"/>
      <c r="E53" s="1282" t="s">
        <v>
44</v>
      </c>
      <c r="F53" s="1282"/>
      <c r="G53" s="1282"/>
      <c r="H53" s="1283"/>
      <c r="I53" s="113">
        <v>
-357</v>
      </c>
      <c r="J53" s="114">
        <v>
-306</v>
      </c>
      <c r="K53" s="114">
        <v>
1255</v>
      </c>
      <c r="L53" s="114">
        <v>
7</v>
      </c>
      <c r="M53" s="115">
        <v>
-798</v>
      </c>
    </row>
    <row r="54" spans="2:13" ht="27.75" customHeight="1" x14ac:dyDescent="0.15">
      <c r="B54" s="116" t="s">
        <v>
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GPEaj08QZOZkIxcTy/DroA4/wCni724tCPAoYNrHEXrQ2FUZQZdI0J789CeITh4WiABy3i3/nSnHI84pM5YHQ==" saltValue="009+Q3n4iR2toFxkb0Tl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
46</v>
      </c>
    </row>
    <row r="54" spans="2:8" ht="29.25" customHeight="1" thickBot="1" x14ac:dyDescent="0.25">
      <c r="B54" s="121" t="s">
        <v>
1</v>
      </c>
      <c r="C54" s="122"/>
      <c r="D54" s="122"/>
      <c r="E54" s="123" t="s">
        <v>
2</v>
      </c>
      <c r="F54" s="124" t="s">
        <v>
553</v>
      </c>
      <c r="G54" s="124" t="s">
        <v>
554</v>
      </c>
      <c r="H54" s="125" t="s">
        <v>
555</v>
      </c>
    </row>
    <row r="55" spans="2:8" ht="52.5" customHeight="1" x14ac:dyDescent="0.15">
      <c r="B55" s="126"/>
      <c r="C55" s="1299" t="s">
        <v>
47</v>
      </c>
      <c r="D55" s="1299"/>
      <c r="E55" s="1300"/>
      <c r="F55" s="127">
        <v>
2715</v>
      </c>
      <c r="G55" s="127">
        <v>
3113</v>
      </c>
      <c r="H55" s="128">
        <v>
3679</v>
      </c>
    </row>
    <row r="56" spans="2:8" ht="52.5" customHeight="1" x14ac:dyDescent="0.15">
      <c r="B56" s="129"/>
      <c r="C56" s="1301" t="s">
        <v>
48</v>
      </c>
      <c r="D56" s="1301"/>
      <c r="E56" s="1302"/>
      <c r="F56" s="130" t="s">
        <v>
510</v>
      </c>
      <c r="G56" s="130" t="s">
        <v>
510</v>
      </c>
      <c r="H56" s="131" t="s">
        <v>
510</v>
      </c>
    </row>
    <row r="57" spans="2:8" ht="53.25" customHeight="1" x14ac:dyDescent="0.15">
      <c r="B57" s="129"/>
      <c r="C57" s="1303" t="s">
        <v>
49</v>
      </c>
      <c r="D57" s="1303"/>
      <c r="E57" s="1304"/>
      <c r="F57" s="132">
        <v>
3211</v>
      </c>
      <c r="G57" s="132">
        <v>
3239</v>
      </c>
      <c r="H57" s="133">
        <v>
3190</v>
      </c>
    </row>
    <row r="58" spans="2:8" ht="45.75" customHeight="1" x14ac:dyDescent="0.15">
      <c r="B58" s="134"/>
      <c r="C58" s="1291" t="s">
        <v>
582</v>
      </c>
      <c r="D58" s="1292"/>
      <c r="E58" s="1293"/>
      <c r="F58" s="135">
        <v>
2510</v>
      </c>
      <c r="G58" s="135">
        <v>
2506</v>
      </c>
      <c r="H58" s="136">
        <v>
2496</v>
      </c>
    </row>
    <row r="59" spans="2:8" ht="45.75" customHeight="1" x14ac:dyDescent="0.15">
      <c r="B59" s="134"/>
      <c r="C59" s="1291" t="s">
        <v>
583</v>
      </c>
      <c r="D59" s="1292"/>
      <c r="E59" s="1293"/>
      <c r="F59" s="135">
        <v>
313</v>
      </c>
      <c r="G59" s="135">
        <v>
308</v>
      </c>
      <c r="H59" s="136">
        <v>
310</v>
      </c>
    </row>
    <row r="60" spans="2:8" ht="45.75" customHeight="1" x14ac:dyDescent="0.15">
      <c r="B60" s="134"/>
      <c r="C60" s="1291" t="s">
        <v>
584</v>
      </c>
      <c r="D60" s="1292"/>
      <c r="E60" s="1293"/>
      <c r="F60" s="135">
        <v>
100</v>
      </c>
      <c r="G60" s="135">
        <v>
100</v>
      </c>
      <c r="H60" s="136">
        <v>
100</v>
      </c>
    </row>
    <row r="61" spans="2:8" ht="45.75" customHeight="1" x14ac:dyDescent="0.15">
      <c r="B61" s="134"/>
      <c r="C61" s="1291" t="s">
        <v>
585</v>
      </c>
      <c r="D61" s="1292"/>
      <c r="E61" s="1293"/>
      <c r="F61" s="135">
        <v>
94</v>
      </c>
      <c r="G61" s="135">
        <v>
94</v>
      </c>
      <c r="H61" s="136">
        <v>
93</v>
      </c>
    </row>
    <row r="62" spans="2:8" ht="45.75" customHeight="1" thickBot="1" x14ac:dyDescent="0.2">
      <c r="B62" s="137"/>
      <c r="C62" s="1294" t="s">
        <v>
586</v>
      </c>
      <c r="D62" s="1295"/>
      <c r="E62" s="1296"/>
      <c r="F62" s="138">
        <v>
64</v>
      </c>
      <c r="G62" s="138">
        <v>
56</v>
      </c>
      <c r="H62" s="139">
        <v>
62</v>
      </c>
    </row>
    <row r="63" spans="2:8" ht="52.5" customHeight="1" thickBot="1" x14ac:dyDescent="0.2">
      <c r="B63" s="140"/>
      <c r="C63" s="1297" t="s">
        <v>
50</v>
      </c>
      <c r="D63" s="1297"/>
      <c r="E63" s="1298"/>
      <c r="F63" s="141">
        <v>
5927</v>
      </c>
      <c r="G63" s="141">
        <v>
6351</v>
      </c>
      <c r="H63" s="142">
        <v>
6868</v>
      </c>
    </row>
    <row r="64" spans="2:8" ht="15" customHeight="1" x14ac:dyDescent="0.15"/>
    <row r="65" ht="0" hidden="1" customHeight="1" x14ac:dyDescent="0.15"/>
    <row r="66" ht="0" hidden="1" customHeight="1" x14ac:dyDescent="0.15"/>
  </sheetData>
  <sheetProtection algorithmName="SHA-512" hashValue="FGNeNu5n4gEhQNSqXLSR2Pu0uvvHZwzg86nSnV8jcttjO69TIROQ1uo4DK8Yxo3Mr0cxjLDvgyNp6ie69vDaJw==" saltValue="sOihSBm+PYmwMZF6kfRj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
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
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
606</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
594</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
551</v>
      </c>
      <c r="BQ50" s="1311"/>
      <c r="BR50" s="1311"/>
      <c r="BS50" s="1311"/>
      <c r="BT50" s="1311"/>
      <c r="BU50" s="1311"/>
      <c r="BV50" s="1311"/>
      <c r="BW50" s="1311"/>
      <c r="BX50" s="1311" t="s">
        <v>
552</v>
      </c>
      <c r="BY50" s="1311"/>
      <c r="BZ50" s="1311"/>
      <c r="CA50" s="1311"/>
      <c r="CB50" s="1311"/>
      <c r="CC50" s="1311"/>
      <c r="CD50" s="1311"/>
      <c r="CE50" s="1311"/>
      <c r="CF50" s="1311" t="s">
        <v>
553</v>
      </c>
      <c r="CG50" s="1311"/>
      <c r="CH50" s="1311"/>
      <c r="CI50" s="1311"/>
      <c r="CJ50" s="1311"/>
      <c r="CK50" s="1311"/>
      <c r="CL50" s="1311"/>
      <c r="CM50" s="1311"/>
      <c r="CN50" s="1311" t="s">
        <v>
554</v>
      </c>
      <c r="CO50" s="1311"/>
      <c r="CP50" s="1311"/>
      <c r="CQ50" s="1311"/>
      <c r="CR50" s="1311"/>
      <c r="CS50" s="1311"/>
      <c r="CT50" s="1311"/>
      <c r="CU50" s="1311"/>
      <c r="CV50" s="1311" t="s">
        <v>
555</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
595</v>
      </c>
      <c r="AO51" s="1310"/>
      <c r="AP51" s="1310"/>
      <c r="AQ51" s="1310"/>
      <c r="AR51" s="1310"/>
      <c r="AS51" s="1310"/>
      <c r="AT51" s="1310"/>
      <c r="AU51" s="1310"/>
      <c r="AV51" s="1310"/>
      <c r="AW51" s="1310"/>
      <c r="AX51" s="1310"/>
      <c r="AY51" s="1310"/>
      <c r="AZ51" s="1310"/>
      <c r="BA51" s="1310"/>
      <c r="BB51" s="1310" t="s">
        <v>
596</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
5.3</v>
      </c>
      <c r="CG51" s="1307"/>
      <c r="CH51" s="1307"/>
      <c r="CI51" s="1307"/>
      <c r="CJ51" s="1307"/>
      <c r="CK51" s="1307"/>
      <c r="CL51" s="1307"/>
      <c r="CM51" s="1307"/>
      <c r="CN51" s="1307">
        <v>
0</v>
      </c>
      <c r="CO51" s="1307"/>
      <c r="CP51" s="1307"/>
      <c r="CQ51" s="1307"/>
      <c r="CR51" s="1307"/>
      <c r="CS51" s="1307"/>
      <c r="CT51" s="1307"/>
      <c r="CU51" s="1307"/>
      <c r="CV51" s="1307"/>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
597</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
64.3</v>
      </c>
      <c r="CG53" s="1307"/>
      <c r="CH53" s="1307"/>
      <c r="CI53" s="1307"/>
      <c r="CJ53" s="1307"/>
      <c r="CK53" s="1307"/>
      <c r="CL53" s="1307"/>
      <c r="CM53" s="1307"/>
      <c r="CN53" s="1307">
        <v>
65.900000000000006</v>
      </c>
      <c r="CO53" s="1307"/>
      <c r="CP53" s="1307"/>
      <c r="CQ53" s="1307"/>
      <c r="CR53" s="1307"/>
      <c r="CS53" s="1307"/>
      <c r="CT53" s="1307"/>
      <c r="CU53" s="1307"/>
      <c r="CV53" s="1307">
        <v>
66.900000000000006</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
599</v>
      </c>
      <c r="AO55" s="1311"/>
      <c r="AP55" s="1311"/>
      <c r="AQ55" s="1311"/>
      <c r="AR55" s="1311"/>
      <c r="AS55" s="1311"/>
      <c r="AT55" s="1311"/>
      <c r="AU55" s="1311"/>
      <c r="AV55" s="1311"/>
      <c r="AW55" s="1311"/>
      <c r="AX55" s="1311"/>
      <c r="AY55" s="1311"/>
      <c r="AZ55" s="1311"/>
      <c r="BA55" s="1311"/>
      <c r="BB55" s="1310" t="s">
        <v>
596</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
15</v>
      </c>
      <c r="CG55" s="1307"/>
      <c r="CH55" s="1307"/>
      <c r="CI55" s="1307"/>
      <c r="CJ55" s="1307"/>
      <c r="CK55" s="1307"/>
      <c r="CL55" s="1307"/>
      <c r="CM55" s="1307"/>
      <c r="CN55" s="1307">
        <v>
12.2</v>
      </c>
      <c r="CO55" s="1307"/>
      <c r="CP55" s="1307"/>
      <c r="CQ55" s="1307"/>
      <c r="CR55" s="1307"/>
      <c r="CS55" s="1307"/>
      <c r="CT55" s="1307"/>
      <c r="CU55" s="1307"/>
      <c r="CV55" s="1307">
        <v>
5</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
600</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
60.1</v>
      </c>
      <c r="CG57" s="1307"/>
      <c r="CH57" s="1307"/>
      <c r="CI57" s="1307"/>
      <c r="CJ57" s="1307"/>
      <c r="CK57" s="1307"/>
      <c r="CL57" s="1307"/>
      <c r="CM57" s="1307"/>
      <c r="CN57" s="1307">
        <v>
61.2</v>
      </c>
      <c r="CO57" s="1307"/>
      <c r="CP57" s="1307"/>
      <c r="CQ57" s="1307"/>
      <c r="CR57" s="1307"/>
      <c r="CS57" s="1307"/>
      <c r="CT57" s="1307"/>
      <c r="CU57" s="1307"/>
      <c r="CV57" s="1307">
        <v>
61.7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
601</v>
      </c>
    </row>
    <row r="64" spans="1:109" x14ac:dyDescent="0.15">
      <c r="B64" s="394"/>
      <c r="G64" s="401"/>
      <c r="I64" s="414"/>
      <c r="J64" s="414"/>
      <c r="K64" s="414"/>
      <c r="L64" s="414"/>
      <c r="M64" s="414"/>
      <c r="N64" s="415"/>
      <c r="AM64" s="401"/>
      <c r="AN64" s="401" t="s">
        <v>
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
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
594</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
551</v>
      </c>
      <c r="BQ72" s="1311"/>
      <c r="BR72" s="1311"/>
      <c r="BS72" s="1311"/>
      <c r="BT72" s="1311"/>
      <c r="BU72" s="1311"/>
      <c r="BV72" s="1311"/>
      <c r="BW72" s="1311"/>
      <c r="BX72" s="1311" t="s">
        <v>
552</v>
      </c>
      <c r="BY72" s="1311"/>
      <c r="BZ72" s="1311"/>
      <c r="CA72" s="1311"/>
      <c r="CB72" s="1311"/>
      <c r="CC72" s="1311"/>
      <c r="CD72" s="1311"/>
      <c r="CE72" s="1311"/>
      <c r="CF72" s="1311" t="s">
        <v>
553</v>
      </c>
      <c r="CG72" s="1311"/>
      <c r="CH72" s="1311"/>
      <c r="CI72" s="1311"/>
      <c r="CJ72" s="1311"/>
      <c r="CK72" s="1311"/>
      <c r="CL72" s="1311"/>
      <c r="CM72" s="1311"/>
      <c r="CN72" s="1311" t="s">
        <v>
554</v>
      </c>
      <c r="CO72" s="1311"/>
      <c r="CP72" s="1311"/>
      <c r="CQ72" s="1311"/>
      <c r="CR72" s="1311"/>
      <c r="CS72" s="1311"/>
      <c r="CT72" s="1311"/>
      <c r="CU72" s="1311"/>
      <c r="CV72" s="1311" t="s">
        <v>
555</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
595</v>
      </c>
      <c r="AO73" s="1310"/>
      <c r="AP73" s="1310"/>
      <c r="AQ73" s="1310"/>
      <c r="AR73" s="1310"/>
      <c r="AS73" s="1310"/>
      <c r="AT73" s="1310"/>
      <c r="AU73" s="1310"/>
      <c r="AV73" s="1310"/>
      <c r="AW73" s="1310"/>
      <c r="AX73" s="1310"/>
      <c r="AY73" s="1310"/>
      <c r="AZ73" s="1310"/>
      <c r="BA73" s="1310"/>
      <c r="BB73" s="1310" t="s">
        <v>
596</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v>
5.3</v>
      </c>
      <c r="CG73" s="1307"/>
      <c r="CH73" s="1307"/>
      <c r="CI73" s="1307"/>
      <c r="CJ73" s="1307"/>
      <c r="CK73" s="1307"/>
      <c r="CL73" s="1307"/>
      <c r="CM73" s="1307"/>
      <c r="CN73" s="1307">
        <v>
0</v>
      </c>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
602</v>
      </c>
      <c r="BC75" s="1310"/>
      <c r="BD75" s="1310"/>
      <c r="BE75" s="1310"/>
      <c r="BF75" s="1310"/>
      <c r="BG75" s="1310"/>
      <c r="BH75" s="1310"/>
      <c r="BI75" s="1310"/>
      <c r="BJ75" s="1310"/>
      <c r="BK75" s="1310"/>
      <c r="BL75" s="1310"/>
      <c r="BM75" s="1310"/>
      <c r="BN75" s="1310"/>
      <c r="BO75" s="1310"/>
      <c r="BP75" s="1307">
        <v>
1.8</v>
      </c>
      <c r="BQ75" s="1307"/>
      <c r="BR75" s="1307"/>
      <c r="BS75" s="1307"/>
      <c r="BT75" s="1307"/>
      <c r="BU75" s="1307"/>
      <c r="BV75" s="1307"/>
      <c r="BW75" s="1307"/>
      <c r="BX75" s="1307">
        <v>
1.7</v>
      </c>
      <c r="BY75" s="1307"/>
      <c r="BZ75" s="1307"/>
      <c r="CA75" s="1307"/>
      <c r="CB75" s="1307"/>
      <c r="CC75" s="1307"/>
      <c r="CD75" s="1307"/>
      <c r="CE75" s="1307"/>
      <c r="CF75" s="1307">
        <v>
2.2000000000000002</v>
      </c>
      <c r="CG75" s="1307"/>
      <c r="CH75" s="1307"/>
      <c r="CI75" s="1307"/>
      <c r="CJ75" s="1307"/>
      <c r="CK75" s="1307"/>
      <c r="CL75" s="1307"/>
      <c r="CM75" s="1307"/>
      <c r="CN75" s="1307">
        <v>
2.4</v>
      </c>
      <c r="CO75" s="1307"/>
      <c r="CP75" s="1307"/>
      <c r="CQ75" s="1307"/>
      <c r="CR75" s="1307"/>
      <c r="CS75" s="1307"/>
      <c r="CT75" s="1307"/>
      <c r="CU75" s="1307"/>
      <c r="CV75" s="1307">
        <v>
2.7</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
598</v>
      </c>
      <c r="AO77" s="1311"/>
      <c r="AP77" s="1311"/>
      <c r="AQ77" s="1311"/>
      <c r="AR77" s="1311"/>
      <c r="AS77" s="1311"/>
      <c r="AT77" s="1311"/>
      <c r="AU77" s="1311"/>
      <c r="AV77" s="1311"/>
      <c r="AW77" s="1311"/>
      <c r="AX77" s="1311"/>
      <c r="AY77" s="1311"/>
      <c r="AZ77" s="1311"/>
      <c r="BA77" s="1311"/>
      <c r="BB77" s="1310" t="s">
        <v>
596</v>
      </c>
      <c r="BC77" s="1310"/>
      <c r="BD77" s="1310"/>
      <c r="BE77" s="1310"/>
      <c r="BF77" s="1310"/>
      <c r="BG77" s="1310"/>
      <c r="BH77" s="1310"/>
      <c r="BI77" s="1310"/>
      <c r="BJ77" s="1310"/>
      <c r="BK77" s="1310"/>
      <c r="BL77" s="1310"/>
      <c r="BM77" s="1310"/>
      <c r="BN77" s="1310"/>
      <c r="BO77" s="1310"/>
      <c r="BP77" s="1307">
        <v>
0</v>
      </c>
      <c r="BQ77" s="1307"/>
      <c r="BR77" s="1307"/>
      <c r="BS77" s="1307"/>
      <c r="BT77" s="1307"/>
      <c r="BU77" s="1307"/>
      <c r="BV77" s="1307"/>
      <c r="BW77" s="1307"/>
      <c r="BX77" s="1307">
        <v>
17.8</v>
      </c>
      <c r="BY77" s="1307"/>
      <c r="BZ77" s="1307"/>
      <c r="CA77" s="1307"/>
      <c r="CB77" s="1307"/>
      <c r="CC77" s="1307"/>
      <c r="CD77" s="1307"/>
      <c r="CE77" s="1307"/>
      <c r="CF77" s="1307">
        <v>
15</v>
      </c>
      <c r="CG77" s="1307"/>
      <c r="CH77" s="1307"/>
      <c r="CI77" s="1307"/>
      <c r="CJ77" s="1307"/>
      <c r="CK77" s="1307"/>
      <c r="CL77" s="1307"/>
      <c r="CM77" s="1307"/>
      <c r="CN77" s="1307">
        <v>
12.2</v>
      </c>
      <c r="CO77" s="1307"/>
      <c r="CP77" s="1307"/>
      <c r="CQ77" s="1307"/>
      <c r="CR77" s="1307"/>
      <c r="CS77" s="1307"/>
      <c r="CT77" s="1307"/>
      <c r="CU77" s="1307"/>
      <c r="CV77" s="1307">
        <v>
5</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
603</v>
      </c>
      <c r="BC79" s="1310"/>
      <c r="BD79" s="1310"/>
      <c r="BE79" s="1310"/>
      <c r="BF79" s="1310"/>
      <c r="BG79" s="1310"/>
      <c r="BH79" s="1310"/>
      <c r="BI79" s="1310"/>
      <c r="BJ79" s="1310"/>
      <c r="BK79" s="1310"/>
      <c r="BL79" s="1310"/>
      <c r="BM79" s="1310"/>
      <c r="BN79" s="1310"/>
      <c r="BO79" s="1310"/>
      <c r="BP79" s="1307">
        <v>
4.4000000000000004</v>
      </c>
      <c r="BQ79" s="1307"/>
      <c r="BR79" s="1307"/>
      <c r="BS79" s="1307"/>
      <c r="BT79" s="1307"/>
      <c r="BU79" s="1307"/>
      <c r="BV79" s="1307"/>
      <c r="BW79" s="1307"/>
      <c r="BX79" s="1307">
        <v>
5.3</v>
      </c>
      <c r="BY79" s="1307"/>
      <c r="BZ79" s="1307"/>
      <c r="CA79" s="1307"/>
      <c r="CB79" s="1307"/>
      <c r="CC79" s="1307"/>
      <c r="CD79" s="1307"/>
      <c r="CE79" s="1307"/>
      <c r="CF79" s="1307">
        <v>
5</v>
      </c>
      <c r="CG79" s="1307"/>
      <c r="CH79" s="1307"/>
      <c r="CI79" s="1307"/>
      <c r="CJ79" s="1307"/>
      <c r="CK79" s="1307"/>
      <c r="CL79" s="1307"/>
      <c r="CM79" s="1307"/>
      <c r="CN79" s="1307">
        <v>
4.8</v>
      </c>
      <c r="CO79" s="1307"/>
      <c r="CP79" s="1307"/>
      <c r="CQ79" s="1307"/>
      <c r="CR79" s="1307"/>
      <c r="CS79" s="1307"/>
      <c r="CT79" s="1307"/>
      <c r="CU79" s="1307"/>
      <c r="CV79" s="1307">
        <v>
4.5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jk4x7zy19eHLOlfS4sWA02nvQteCxRZxXxBChpIeOZreAzs1Oqs9eHc+58WhzBHzbeYguald7YuPrdoC8DTRw==" saltValue="kTwFTPxaAN0eeIjsqFM04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
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YFag/3W/AOqJf2/deuOoOTFS1M4wo1m9Vo+Z6n89SiaQIxjfP6/7jrzNO592nRSz5vN+OtYzbVJykOHdtvS7g==" saltValue="X6NRFX0L24tJZfX8dceIR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
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TaREDGQBZHILItjzTeHfH+EiJ7fx27DB5gMAQ7l34luESjIr2JoLmAqvyYqAj9EHeaU/jAkzuLBoahqt3TsPg==" saltValue="7BAs9gYRtJVFuOieNVhvX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
51</v>
      </c>
      <c r="E2" s="154"/>
      <c r="F2" s="155" t="s">
        <v>
548</v>
      </c>
      <c r="G2" s="156"/>
      <c r="H2" s="157"/>
    </row>
    <row r="3" spans="1:8" x14ac:dyDescent="0.15">
      <c r="A3" s="153" t="s">
        <v>
541</v>
      </c>
      <c r="B3" s="158"/>
      <c r="C3" s="159"/>
      <c r="D3" s="160">
        <v>
12873</v>
      </c>
      <c r="E3" s="161"/>
      <c r="F3" s="162">
        <v>
45375</v>
      </c>
      <c r="G3" s="163"/>
      <c r="H3" s="164"/>
    </row>
    <row r="4" spans="1:8" x14ac:dyDescent="0.15">
      <c r="A4" s="165"/>
      <c r="B4" s="166"/>
      <c r="C4" s="167"/>
      <c r="D4" s="168">
        <v>
8649</v>
      </c>
      <c r="E4" s="169"/>
      <c r="F4" s="170">
        <v>
26025</v>
      </c>
      <c r="G4" s="171"/>
      <c r="H4" s="172"/>
    </row>
    <row r="5" spans="1:8" x14ac:dyDescent="0.15">
      <c r="A5" s="153" t="s">
        <v>
543</v>
      </c>
      <c r="B5" s="158"/>
      <c r="C5" s="159"/>
      <c r="D5" s="160">
        <v>
18256</v>
      </c>
      <c r="E5" s="161"/>
      <c r="F5" s="162">
        <v>
44267</v>
      </c>
      <c r="G5" s="163"/>
      <c r="H5" s="164"/>
    </row>
    <row r="6" spans="1:8" x14ac:dyDescent="0.15">
      <c r="A6" s="165"/>
      <c r="B6" s="166"/>
      <c r="C6" s="167"/>
      <c r="D6" s="168">
        <v>
10039</v>
      </c>
      <c r="E6" s="169"/>
      <c r="F6" s="170">
        <v>
26161</v>
      </c>
      <c r="G6" s="171"/>
      <c r="H6" s="172"/>
    </row>
    <row r="7" spans="1:8" x14ac:dyDescent="0.15">
      <c r="A7" s="153" t="s">
        <v>
544</v>
      </c>
      <c r="B7" s="158"/>
      <c r="C7" s="159"/>
      <c r="D7" s="160">
        <v>
16264</v>
      </c>
      <c r="E7" s="161"/>
      <c r="F7" s="162">
        <v>
40879</v>
      </c>
      <c r="G7" s="163"/>
      <c r="H7" s="164"/>
    </row>
    <row r="8" spans="1:8" x14ac:dyDescent="0.15">
      <c r="A8" s="165"/>
      <c r="B8" s="166"/>
      <c r="C8" s="167"/>
      <c r="D8" s="168">
        <v>
9602</v>
      </c>
      <c r="E8" s="169"/>
      <c r="F8" s="170">
        <v>
24087</v>
      </c>
      <c r="G8" s="171"/>
      <c r="H8" s="172"/>
    </row>
    <row r="9" spans="1:8" x14ac:dyDescent="0.15">
      <c r="A9" s="153" t="s">
        <v>
545</v>
      </c>
      <c r="B9" s="158"/>
      <c r="C9" s="159"/>
      <c r="D9" s="160">
        <v>
13609</v>
      </c>
      <c r="E9" s="161"/>
      <c r="F9" s="162">
        <v>
42651</v>
      </c>
      <c r="G9" s="163"/>
      <c r="H9" s="164"/>
    </row>
    <row r="10" spans="1:8" x14ac:dyDescent="0.15">
      <c r="A10" s="165"/>
      <c r="B10" s="166"/>
      <c r="C10" s="167"/>
      <c r="D10" s="168">
        <v>
9845</v>
      </c>
      <c r="E10" s="169"/>
      <c r="F10" s="170">
        <v>
22675</v>
      </c>
      <c r="G10" s="171"/>
      <c r="H10" s="172"/>
    </row>
    <row r="11" spans="1:8" x14ac:dyDescent="0.15">
      <c r="A11" s="153" t="s">
        <v>
546</v>
      </c>
      <c r="B11" s="158"/>
      <c r="C11" s="159"/>
      <c r="D11" s="160">
        <v>
24332</v>
      </c>
      <c r="E11" s="161"/>
      <c r="F11" s="162">
        <v>
43226</v>
      </c>
      <c r="G11" s="163"/>
      <c r="H11" s="164"/>
    </row>
    <row r="12" spans="1:8" x14ac:dyDescent="0.15">
      <c r="A12" s="165"/>
      <c r="B12" s="166"/>
      <c r="C12" s="173"/>
      <c r="D12" s="168">
        <v>
15687</v>
      </c>
      <c r="E12" s="169"/>
      <c r="F12" s="170">
        <v>
22622</v>
      </c>
      <c r="G12" s="171"/>
      <c r="H12" s="172"/>
    </row>
    <row r="13" spans="1:8" x14ac:dyDescent="0.15">
      <c r="A13" s="153"/>
      <c r="B13" s="158"/>
      <c r="C13" s="174"/>
      <c r="D13" s="175">
        <v>
17067</v>
      </c>
      <c r="E13" s="176"/>
      <c r="F13" s="177">
        <v>
43280</v>
      </c>
      <c r="G13" s="178"/>
      <c r="H13" s="164"/>
    </row>
    <row r="14" spans="1:8" x14ac:dyDescent="0.15">
      <c r="A14" s="165"/>
      <c r="B14" s="166"/>
      <c r="C14" s="167"/>
      <c r="D14" s="168">
        <v>
10764</v>
      </c>
      <c r="E14" s="169"/>
      <c r="F14" s="170">
        <v>
24314</v>
      </c>
      <c r="G14" s="171"/>
      <c r="H14" s="172"/>
    </row>
    <row r="17" spans="1:11" x14ac:dyDescent="0.15">
      <c r="A17" s="149" t="s">
        <v>
52</v>
      </c>
    </row>
    <row r="18" spans="1:11" x14ac:dyDescent="0.15">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15">
      <c r="A19" s="179" t="s">
        <v>
53</v>
      </c>
      <c r="B19" s="179">
        <f>
ROUND(VALUE(SUBSTITUTE(実質収支比率等に係る経年分析!F$48,"▲","-")),2)</f>
        <v>
3.21</v>
      </c>
      <c r="C19" s="179">
        <f>
ROUND(VALUE(SUBSTITUTE(実質収支比率等に係る経年分析!G$48,"▲","-")),2)</f>
        <v>
2.77</v>
      </c>
      <c r="D19" s="179">
        <f>
ROUND(VALUE(SUBSTITUTE(実質収支比率等に係る経年分析!H$48,"▲","-")),2)</f>
        <v>
3.02</v>
      </c>
      <c r="E19" s="179">
        <f>
ROUND(VALUE(SUBSTITUTE(実質収支比率等に係る経年分析!I$48,"▲","-")),2)</f>
        <v>
5.77</v>
      </c>
      <c r="F19" s="179">
        <f>
ROUND(VALUE(SUBSTITUTE(実質収支比率等に係る経年分析!J$48,"▲","-")),2)</f>
        <v>
3.15</v>
      </c>
    </row>
    <row r="20" spans="1:11" x14ac:dyDescent="0.15">
      <c r="A20" s="179" t="s">
        <v>
54</v>
      </c>
      <c r="B20" s="179">
        <f>
ROUND(VALUE(SUBSTITUTE(実質収支比率等に係る経年分析!F$47,"▲","-")),2)</f>
        <v>
11.51</v>
      </c>
      <c r="C20" s="179">
        <f>
ROUND(VALUE(SUBSTITUTE(実質収支比率等に係る経年分析!G$47,"▲","-")),2)</f>
        <v>
10.87</v>
      </c>
      <c r="D20" s="179">
        <f>
ROUND(VALUE(SUBSTITUTE(実質収支比率等に係る経年分析!H$47,"▲","-")),2)</f>
        <v>
10.3</v>
      </c>
      <c r="E20" s="179">
        <f>
ROUND(VALUE(SUBSTITUTE(実質収支比率等に係る経年分析!I$47,"▲","-")),2)</f>
        <v>
11.74</v>
      </c>
      <c r="F20" s="179">
        <f>
ROUND(VALUE(SUBSTITUTE(実質収支比率等に係る経年分析!J$47,"▲","-")),2)</f>
        <v>
13.83</v>
      </c>
    </row>
    <row r="21" spans="1:11" x14ac:dyDescent="0.15">
      <c r="A21" s="179" t="s">
        <v>
55</v>
      </c>
      <c r="B21" s="179">
        <f>
IF(ISNUMBER(VALUE(SUBSTITUTE(実質収支比率等に係る経年分析!F$49,"▲","-"))),ROUND(VALUE(SUBSTITUTE(実質収支比率等に係る経年分析!F$49,"▲","-")),2),NA())</f>
        <v>
-0.45</v>
      </c>
      <c r="C21" s="179">
        <f>
IF(ISNUMBER(VALUE(SUBSTITUTE(実質収支比率等に係る経年分析!G$49,"▲","-"))),ROUND(VALUE(SUBSTITUTE(実質収支比率等に係る経年分析!G$49,"▲","-")),2),NA())</f>
        <v>
-0.91</v>
      </c>
      <c r="D21" s="179">
        <f>
IF(ISNUMBER(VALUE(SUBSTITUTE(実質収支比率等に係る経年分析!H$49,"▲","-"))),ROUND(VALUE(SUBSTITUTE(実質収支比率等に係る経年分析!H$49,"▲","-")),2),NA())</f>
        <v>
-0.26</v>
      </c>
      <c r="E21" s="179">
        <f>
IF(ISNUMBER(VALUE(SUBSTITUTE(実質収支比率等に係る経年分析!I$49,"▲","-"))),ROUND(VALUE(SUBSTITUTE(実質収支比率等に係る経年分析!I$49,"▲","-")),2),NA())</f>
        <v>
4.28</v>
      </c>
      <c r="F21" s="179">
        <f>
IF(ISNUMBER(VALUE(SUBSTITUTE(実質収支比率等に係る経年分析!J$49,"▲","-"))),ROUND(VALUE(SUBSTITUTE(実質収支比率等に係る経年分析!J$49,"▲","-")),2),NA())</f>
        <v>
-0.48</v>
      </c>
    </row>
    <row r="24" spans="1:11" x14ac:dyDescent="0.15">
      <c r="A24" s="149" t="s">
        <v>
56</v>
      </c>
    </row>
    <row r="25" spans="1:11" x14ac:dyDescent="0.15">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15">
      <c r="A26" s="180"/>
      <c r="B26" s="180" t="s">
        <v>
57</v>
      </c>
      <c r="C26" s="180" t="s">
        <v>
58</v>
      </c>
      <c r="D26" s="180" t="s">
        <v>
57</v>
      </c>
      <c r="E26" s="180" t="s">
        <v>
58</v>
      </c>
      <c r="F26" s="180" t="s">
        <v>
57</v>
      </c>
      <c r="G26" s="180" t="s">
        <v>
58</v>
      </c>
      <c r="H26" s="180" t="s">
        <v>
57</v>
      </c>
      <c r="I26" s="180" t="s">
        <v>
58</v>
      </c>
      <c r="J26" s="180" t="s">
        <v>
57</v>
      </c>
      <c r="K26" s="180" t="s">
        <v>
58</v>
      </c>
    </row>
    <row r="27" spans="1:11" x14ac:dyDescent="0.15">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#N/A</v>
      </c>
      <c r="C27" s="180">
        <f>
IF(ROUND(VALUE(SUBSTITUTE(連結実質赤字比率に係る赤字・黒字の構成分析!F$43,"▲", "-")), 2) &gt;= 0, ABS(ROUND(VALUE(SUBSTITUTE(連結実質赤字比率に係る赤字・黒字の構成分析!F$43,"▲", "-")), 2)), NA())</f>
        <v>
2.42</v>
      </c>
      <c r="D27" s="180" t="e">
        <f>
IF(ROUND(VALUE(SUBSTITUTE(連結実質赤字比率に係る赤字・黒字の構成分析!G$43,"▲", "-")), 2) &lt; 0, ABS(ROUND(VALUE(SUBSTITUTE(連結実質赤字比率に係る赤字・黒字の構成分析!G$43,"▲", "-")), 2)), NA())</f>
        <v>
#N/A</v>
      </c>
      <c r="E27" s="180">
        <f>
IF(ROUND(VALUE(SUBSTITUTE(連結実質赤字比率に係る赤字・黒字の構成分析!G$43,"▲", "-")), 2) &gt;= 0, ABS(ROUND(VALUE(SUBSTITUTE(連結実質赤字比率に係る赤字・黒字の構成分析!G$43,"▲", "-")), 2)), NA())</f>
        <v>
3.94</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15">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15">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15">
      <c r="A30" s="180" t="str">
        <f>
IF(連結実質赤字比率に係る赤字・黒字の構成分析!C$40="",NA(),連結実質赤字比率に係る赤字・黒字の構成分析!C$40)</f>
        <v>
下水道事業特別会計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0.02</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v>
      </c>
      <c r="F30" s="180" t="e">
        <f>
IF(ROUND(VALUE(SUBSTITUTE(連結実質赤字比率に係る赤字・黒字の構成分析!H$40,"▲", "-")), 2) &lt; 0, ABS(ROUND(VALUE(SUBSTITUTE(連結実質赤字比率に係る赤字・黒字の構成分析!H$40,"▲", "-")), 2)), NA())</f>
        <v>
#N/A</v>
      </c>
      <c r="G30" s="180">
        <f>
IF(ROUND(VALUE(SUBSTITUTE(連結実質赤字比率に係る赤字・黒字の構成分析!H$40,"▲", "-")), 2) &gt;= 0, ABS(ROUND(VALUE(SUBSTITUTE(連結実質赤字比率に係る赤字・黒字の構成分析!H$40,"▲", "-")), 2)), NA())</f>
        <v>
0</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0</v>
      </c>
    </row>
    <row r="31" spans="1:11" x14ac:dyDescent="0.15">
      <c r="A31" s="180" t="str">
        <f>
IF(連結実質赤字比率に係る赤字・黒字の構成分析!C$39="",NA(),連結実質赤字比率に係る赤字・黒字の構成分析!C$39)</f>
        <v>
後期高齢者医療事業</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0.01</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0.02</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0.02</v>
      </c>
    </row>
    <row r="32" spans="1:11" x14ac:dyDescent="0.15">
      <c r="A32" s="180" t="str">
        <f>
IF(連結実質赤字比率に係る赤字・黒字の構成分析!C$38="",NA(),連結実質赤字比率に係る赤字・黒字の構成分析!C$38)</f>
        <v>
国民健康保険事業</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0.55000000000000004</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0.41</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0.41</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0.87</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0.22</v>
      </c>
    </row>
    <row r="33" spans="1:16" x14ac:dyDescent="0.15">
      <c r="A33" s="180" t="str">
        <f>
IF(連結実質赤字比率に係る赤字・黒字の構成分析!C$37="",NA(),連結実質赤字比率に係る赤字・黒字の構成分析!C$37)</f>
        <v>
介護保険事業</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0.05</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0.2</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0.37</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0.39</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0.31</v>
      </c>
    </row>
    <row r="34" spans="1:16" x14ac:dyDescent="0.15">
      <c r="A34" s="180" t="str">
        <f>
IF(連結実質赤字比率に係る赤字・黒字の構成分析!C$36="",NA(),連結実質赤字比率に係る赤字・黒字の構成分析!C$36)</f>
        <v>
一般会計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3.2</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2.76</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3.01</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5.77</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3.15</v>
      </c>
    </row>
    <row r="35" spans="1:16" x14ac:dyDescent="0.15">
      <c r="A35" s="180" t="str">
        <f>
IF(連結実質赤字比率に係る赤字・黒字の構成分析!C$35="",NA(),連結実質赤字比率に係る赤字・黒字の構成分析!C$35)</f>
        <v>
モーターボート競走事業会計</v>
      </c>
      <c r="B35" s="180" t="e">
        <f>
IF(ROUND(VALUE(SUBSTITUTE(連結実質赤字比率に係る赤字・黒字の構成分析!F$35,"▲", "-")), 2) &lt; 0, ABS(ROUND(VALUE(SUBSTITUTE(連結実質赤字比率に係る赤字・黒字の構成分析!F$35,"▲", "-")), 2)), NA())</f>
        <v>
#VALUE!</v>
      </c>
      <c r="C35" s="180" t="e">
        <f>
IF(ROUND(VALUE(SUBSTITUTE(連結実質赤字比率に係る赤字・黒字の構成分析!F$35,"▲", "-")), 2) &gt;= 0, ABS(ROUND(VALUE(SUBSTITUTE(連結実質赤字比率に係る赤字・黒字の構成分析!F$35,"▲", "-")), 2)), NA())</f>
        <v>
#VALUE!</v>
      </c>
      <c r="D35" s="180" t="e">
        <f>
IF(ROUND(VALUE(SUBSTITUTE(連結実質赤字比率に係る赤字・黒字の構成分析!G$35,"▲", "-")), 2) &lt; 0, ABS(ROUND(VALUE(SUBSTITUTE(連結実質赤字比率に係る赤字・黒字の構成分析!G$35,"▲", "-")), 2)), NA())</f>
        <v>
#VALUE!</v>
      </c>
      <c r="E35" s="180" t="e">
        <f>
IF(ROUND(VALUE(SUBSTITUTE(連結実質赤字比率に係る赤字・黒字の構成分析!G$35,"▲", "-")), 2) &gt;= 0, ABS(ROUND(VALUE(SUBSTITUTE(連結実質赤字比率に係る赤字・黒字の構成分析!G$35,"▲", "-")), 2)), NA())</f>
        <v>
#VALUE!</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10.17</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10.55</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8.5299999999999994</v>
      </c>
    </row>
    <row r="36" spans="1:16" x14ac:dyDescent="0.15">
      <c r="A36" s="180" t="str">
        <f>
IF(連結実質赤字比率に係る赤字・黒字の構成分析!C$34="",NA(),連結実質赤字比率に係る赤字・黒字の構成分析!C$34)</f>
        <v>
病院事業会計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24.71</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25.68</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26.79</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25.18</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25.56</v>
      </c>
    </row>
    <row r="39" spans="1:16" x14ac:dyDescent="0.15">
      <c r="A39" s="149" t="s">
        <v>
59</v>
      </c>
    </row>
    <row r="40" spans="1:16" x14ac:dyDescent="0.15">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15">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15">
      <c r="A42" s="181" t="s">
        <v>
62</v>
      </c>
      <c r="B42" s="181"/>
      <c r="C42" s="181"/>
      <c r="D42" s="181">
        <f>
'実質公債費比率（分子）の構造'!K$52</f>
        <v>
4353</v>
      </c>
      <c r="E42" s="181"/>
      <c r="F42" s="181"/>
      <c r="G42" s="181">
        <f>
'実質公債費比率（分子）の構造'!L$52</f>
        <v>
4067</v>
      </c>
      <c r="H42" s="181"/>
      <c r="I42" s="181"/>
      <c r="J42" s="181">
        <f>
'実質公債費比率（分子）の構造'!M$52</f>
        <v>
4056</v>
      </c>
      <c r="K42" s="181"/>
      <c r="L42" s="181"/>
      <c r="M42" s="181">
        <f>
'実質公債費比率（分子）の構造'!N$52</f>
        <v>
4122</v>
      </c>
      <c r="N42" s="181"/>
      <c r="O42" s="181"/>
      <c r="P42" s="181">
        <f>
'実質公債費比率（分子）の構造'!O$52</f>
        <v>
4061</v>
      </c>
    </row>
    <row r="43" spans="1:16" x14ac:dyDescent="0.15">
      <c r="A43" s="181" t="s">
        <v>
63</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15">
      <c r="A44" s="181" t="s">
        <v>
64</v>
      </c>
      <c r="B44" s="181">
        <f>
'実質公債費比率（分子）の構造'!K$50</f>
        <v>
145</v>
      </c>
      <c r="C44" s="181"/>
      <c r="D44" s="181"/>
      <c r="E44" s="181">
        <f>
'実質公債費比率（分子）の構造'!L$50</f>
        <v>
71</v>
      </c>
      <c r="F44" s="181"/>
      <c r="G44" s="181"/>
      <c r="H44" s="181" t="str">
        <f>
'実質公債費比率（分子）の構造'!M$50</f>
        <v>
-</v>
      </c>
      <c r="I44" s="181"/>
      <c r="J44" s="181"/>
      <c r="K44" s="181" t="str">
        <f>
'実質公債費比率（分子）の構造'!N$50</f>
        <v>
-</v>
      </c>
      <c r="L44" s="181"/>
      <c r="M44" s="181"/>
      <c r="N44" s="181" t="str">
        <f>
'実質公債費比率（分子）の構造'!O$50</f>
        <v>
-</v>
      </c>
      <c r="O44" s="181"/>
      <c r="P44" s="181"/>
    </row>
    <row r="45" spans="1:16" x14ac:dyDescent="0.15">
      <c r="A45" s="181" t="s">
        <v>
65</v>
      </c>
      <c r="B45" s="181">
        <f>
'実質公債費比率（分子）の構造'!K$49</f>
        <v>
102</v>
      </c>
      <c r="C45" s="181"/>
      <c r="D45" s="181"/>
      <c r="E45" s="181">
        <f>
'実質公債費比率（分子）の構造'!L$49</f>
        <v>
110</v>
      </c>
      <c r="F45" s="181"/>
      <c r="G45" s="181"/>
      <c r="H45" s="181">
        <f>
'実質公債費比率（分子）の構造'!M$49</f>
        <v>
114</v>
      </c>
      <c r="I45" s="181"/>
      <c r="J45" s="181"/>
      <c r="K45" s="181">
        <f>
'実質公債費比率（分子）の構造'!N$49</f>
        <v>
121</v>
      </c>
      <c r="L45" s="181"/>
      <c r="M45" s="181"/>
      <c r="N45" s="181">
        <f>
'実質公債費比率（分子）の構造'!O$49</f>
        <v>
115</v>
      </c>
      <c r="O45" s="181"/>
      <c r="P45" s="181"/>
    </row>
    <row r="46" spans="1:16" x14ac:dyDescent="0.15">
      <c r="A46" s="181" t="s">
        <v>
66</v>
      </c>
      <c r="B46" s="181">
        <f>
'実質公債費比率（分子）の構造'!K$48</f>
        <v>
1523</v>
      </c>
      <c r="C46" s="181"/>
      <c r="D46" s="181"/>
      <c r="E46" s="181">
        <f>
'実質公債費比率（分子）の構造'!L$48</f>
        <v>
1454</v>
      </c>
      <c r="F46" s="181"/>
      <c r="G46" s="181"/>
      <c r="H46" s="181">
        <f>
'実質公債費比率（分子）の構造'!M$48</f>
        <v>
1492</v>
      </c>
      <c r="I46" s="181"/>
      <c r="J46" s="181"/>
      <c r="K46" s="181">
        <f>
'実質公債費比率（分子）の構造'!N$48</f>
        <v>
1461</v>
      </c>
      <c r="L46" s="181"/>
      <c r="M46" s="181"/>
      <c r="N46" s="181">
        <f>
'実質公債費比率（分子）の構造'!O$48</f>
        <v>
1399</v>
      </c>
      <c r="O46" s="181"/>
      <c r="P46" s="181"/>
    </row>
    <row r="47" spans="1:16" x14ac:dyDescent="0.15">
      <c r="A47" s="181" t="s">
        <v>
67</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15">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15">
      <c r="A49" s="181" t="s">
        <v>
69</v>
      </c>
      <c r="B49" s="181">
        <f>
'実質公債費比率（分子）の構造'!K$45</f>
        <v>
3014</v>
      </c>
      <c r="C49" s="181"/>
      <c r="D49" s="181"/>
      <c r="E49" s="181">
        <f>
'実質公債費比率（分子）の構造'!L$45</f>
        <v>
2920</v>
      </c>
      <c r="F49" s="181"/>
      <c r="G49" s="181"/>
      <c r="H49" s="181">
        <f>
'実質公債費比率（分子）の構造'!M$45</f>
        <v>
3060</v>
      </c>
      <c r="I49" s="181"/>
      <c r="J49" s="181"/>
      <c r="K49" s="181">
        <f>
'実質公債費比率（分子）の構造'!N$45</f>
        <v>
3172</v>
      </c>
      <c r="L49" s="181"/>
      <c r="M49" s="181"/>
      <c r="N49" s="181">
        <f>
'実質公債費比率（分子）の構造'!O$45</f>
        <v>
3219</v>
      </c>
      <c r="O49" s="181"/>
      <c r="P49" s="181"/>
    </row>
    <row r="50" spans="1:16" x14ac:dyDescent="0.15">
      <c r="A50" s="181" t="s">
        <v>
70</v>
      </c>
      <c r="B50" s="181" t="e">
        <f>
NA()</f>
        <v>
#N/A</v>
      </c>
      <c r="C50" s="181">
        <f>
IF(ISNUMBER('実質公債費比率（分子）の構造'!K$53),'実質公債費比率（分子）の構造'!K$53,NA())</f>
        <v>
431</v>
      </c>
      <c r="D50" s="181" t="e">
        <f>
NA()</f>
        <v>
#N/A</v>
      </c>
      <c r="E50" s="181" t="e">
        <f>
NA()</f>
        <v>
#N/A</v>
      </c>
      <c r="F50" s="181">
        <f>
IF(ISNUMBER('実質公債費比率（分子）の構造'!L$53),'実質公債費比率（分子）の構造'!L$53,NA())</f>
        <v>
488</v>
      </c>
      <c r="G50" s="181" t="e">
        <f>
NA()</f>
        <v>
#N/A</v>
      </c>
      <c r="H50" s="181" t="e">
        <f>
NA()</f>
        <v>
#N/A</v>
      </c>
      <c r="I50" s="181">
        <f>
IF(ISNUMBER('実質公債費比率（分子）の構造'!M$53),'実質公債費比率（分子）の構造'!M$53,NA())</f>
        <v>
610</v>
      </c>
      <c r="J50" s="181" t="e">
        <f>
NA()</f>
        <v>
#N/A</v>
      </c>
      <c r="K50" s="181" t="e">
        <f>
NA()</f>
        <v>
#N/A</v>
      </c>
      <c r="L50" s="181">
        <f>
IF(ISNUMBER('実質公債費比率（分子）の構造'!N$53),'実質公債費比率（分子）の構造'!N$53,NA())</f>
        <v>
632</v>
      </c>
      <c r="M50" s="181" t="e">
        <f>
NA()</f>
        <v>
#N/A</v>
      </c>
      <c r="N50" s="181" t="e">
        <f>
NA()</f>
        <v>
#N/A</v>
      </c>
      <c r="O50" s="181">
        <f>
IF(ISNUMBER('実質公債費比率（分子）の構造'!O$53),'実質公債費比率（分子）の構造'!O$53,NA())</f>
        <v>
672</v>
      </c>
      <c r="P50" s="181" t="e">
        <f>
NA()</f>
        <v>
#N/A</v>
      </c>
    </row>
    <row r="53" spans="1:16" x14ac:dyDescent="0.15">
      <c r="A53" s="149" t="s">
        <v>
71</v>
      </c>
    </row>
    <row r="54" spans="1:16" x14ac:dyDescent="0.15">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15">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15">
      <c r="A56" s="180" t="s">
        <v>
42</v>
      </c>
      <c r="B56" s="180"/>
      <c r="C56" s="180"/>
      <c r="D56" s="180">
        <f>
'将来負担比率（分子）の構造'!I$52</f>
        <v>
36878</v>
      </c>
      <c r="E56" s="180"/>
      <c r="F56" s="180"/>
      <c r="G56" s="180">
        <f>
'将来負担比率（分子）の構造'!J$52</f>
        <v>
36853</v>
      </c>
      <c r="H56" s="180"/>
      <c r="I56" s="180"/>
      <c r="J56" s="180">
        <f>
'将来負担比率（分子）の構造'!K$52</f>
        <v>
36435</v>
      </c>
      <c r="K56" s="180"/>
      <c r="L56" s="180"/>
      <c r="M56" s="180">
        <f>
'将来負担比率（分子）の構造'!L$52</f>
        <v>
36127</v>
      </c>
      <c r="N56" s="180"/>
      <c r="O56" s="180"/>
      <c r="P56" s="180">
        <f>
'将来負担比率（分子）の構造'!M$52</f>
        <v>
36527</v>
      </c>
    </row>
    <row r="57" spans="1:16" x14ac:dyDescent="0.15">
      <c r="A57" s="180" t="s">
        <v>
41</v>
      </c>
      <c r="B57" s="180"/>
      <c r="C57" s="180"/>
      <c r="D57" s="180">
        <f>
'将来負担比率（分子）の構造'!I$51</f>
        <v>
10484</v>
      </c>
      <c r="E57" s="180"/>
      <c r="F57" s="180"/>
      <c r="G57" s="180">
        <f>
'将来負担比率（分子）の構造'!J$51</f>
        <v>
10424</v>
      </c>
      <c r="H57" s="180"/>
      <c r="I57" s="180"/>
      <c r="J57" s="180">
        <f>
'将来負担比率（分子）の構造'!K$51</f>
        <v>
10110</v>
      </c>
      <c r="K57" s="180"/>
      <c r="L57" s="180"/>
      <c r="M57" s="180">
        <f>
'将来負担比率（分子）の構造'!L$51</f>
        <v>
9789</v>
      </c>
      <c r="N57" s="180"/>
      <c r="O57" s="180"/>
      <c r="P57" s="180">
        <f>
'将来負担比率（分子）の構造'!M$51</f>
        <v>
9529</v>
      </c>
    </row>
    <row r="58" spans="1:16" x14ac:dyDescent="0.15">
      <c r="A58" s="180" t="s">
        <v>
40</v>
      </c>
      <c r="B58" s="180"/>
      <c r="C58" s="180"/>
      <c r="D58" s="180">
        <f>
'将来負担比率（分子）の構造'!I$50</f>
        <v>
9220</v>
      </c>
      <c r="E58" s="180"/>
      <c r="F58" s="180"/>
      <c r="G58" s="180">
        <f>
'将来負担比率（分子）の構造'!J$50</f>
        <v>
8797</v>
      </c>
      <c r="H58" s="180"/>
      <c r="I58" s="180"/>
      <c r="J58" s="180">
        <f>
'将来負担比率（分子）の構造'!K$50</f>
        <v>
6880</v>
      </c>
      <c r="K58" s="180"/>
      <c r="L58" s="180"/>
      <c r="M58" s="180">
        <f>
'将来負担比率（分子）の構造'!L$50</f>
        <v>
7425</v>
      </c>
      <c r="N58" s="180"/>
      <c r="O58" s="180"/>
      <c r="P58" s="180">
        <f>
'将来負担比率（分子）の構造'!M$50</f>
        <v>
7955</v>
      </c>
    </row>
    <row r="59" spans="1:16" x14ac:dyDescent="0.15">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15">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15">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15">
      <c r="A62" s="180" t="s">
        <v>
34</v>
      </c>
      <c r="B62" s="180">
        <f>
'将来負担比率（分子）の構造'!I$45</f>
        <v>
7211</v>
      </c>
      <c r="C62" s="180"/>
      <c r="D62" s="180"/>
      <c r="E62" s="180">
        <f>
'将来負担比率（分子）の構造'!J$45</f>
        <v>
6863</v>
      </c>
      <c r="F62" s="180"/>
      <c r="G62" s="180"/>
      <c r="H62" s="180">
        <f>
'将来負担比率（分子）の構造'!K$45</f>
        <v>
6678</v>
      </c>
      <c r="I62" s="180"/>
      <c r="J62" s="180"/>
      <c r="K62" s="180">
        <f>
'将来負担比率（分子）の構造'!L$45</f>
        <v>
6369</v>
      </c>
      <c r="L62" s="180"/>
      <c r="M62" s="180"/>
      <c r="N62" s="180">
        <f>
'将来負担比率（分子）の構造'!M$45</f>
        <v>
6138</v>
      </c>
      <c r="O62" s="180"/>
      <c r="P62" s="180"/>
    </row>
    <row r="63" spans="1:16" x14ac:dyDescent="0.15">
      <c r="A63" s="180" t="s">
        <v>
33</v>
      </c>
      <c r="B63" s="180">
        <f>
'将来負担比率（分子）の構造'!I$44</f>
        <v>
845</v>
      </c>
      <c r="C63" s="180"/>
      <c r="D63" s="180"/>
      <c r="E63" s="180">
        <f>
'将来負担比率（分子）の構造'!J$44</f>
        <v>
756</v>
      </c>
      <c r="F63" s="180"/>
      <c r="G63" s="180"/>
      <c r="H63" s="180">
        <f>
'将来負担比率（分子）の構造'!K$44</f>
        <v>
799</v>
      </c>
      <c r="I63" s="180"/>
      <c r="J63" s="180"/>
      <c r="K63" s="180">
        <f>
'将来負担比率（分子）の構造'!L$44</f>
        <v>
674</v>
      </c>
      <c r="L63" s="180"/>
      <c r="M63" s="180"/>
      <c r="N63" s="180">
        <f>
'将来負担比率（分子）の構造'!M$44</f>
        <v>
595</v>
      </c>
      <c r="O63" s="180"/>
      <c r="P63" s="180"/>
    </row>
    <row r="64" spans="1:16" x14ac:dyDescent="0.15">
      <c r="A64" s="180" t="s">
        <v>
32</v>
      </c>
      <c r="B64" s="180">
        <f>
'将来負担比率（分子）の構造'!I$43</f>
        <v>
13800</v>
      </c>
      <c r="C64" s="180"/>
      <c r="D64" s="180"/>
      <c r="E64" s="180">
        <f>
'将来負担比率（分子）の構造'!J$43</f>
        <v>
13903</v>
      </c>
      <c r="F64" s="180"/>
      <c r="G64" s="180"/>
      <c r="H64" s="180">
        <f>
'将来負担比率（分子）の構造'!K$43</f>
        <v>
13460</v>
      </c>
      <c r="I64" s="180"/>
      <c r="J64" s="180"/>
      <c r="K64" s="180">
        <f>
'将来負担比率（分子）の構造'!L$43</f>
        <v>
12875</v>
      </c>
      <c r="L64" s="180"/>
      <c r="M64" s="180"/>
      <c r="N64" s="180">
        <f>
'将来負担比率（分子）の構造'!M$43</f>
        <v>
12406</v>
      </c>
      <c r="O64" s="180"/>
      <c r="P64" s="180"/>
    </row>
    <row r="65" spans="1:16" x14ac:dyDescent="0.15">
      <c r="A65" s="180" t="s">
        <v>
31</v>
      </c>
      <c r="B65" s="180">
        <f>
'将来負担比率（分子）の構造'!I$42</f>
        <v>
71</v>
      </c>
      <c r="C65" s="180"/>
      <c r="D65" s="180"/>
      <c r="E65" s="180" t="str">
        <f>
'将来負担比率（分子）の構造'!J$42</f>
        <v>
-</v>
      </c>
      <c r="F65" s="180"/>
      <c r="G65" s="180"/>
      <c r="H65" s="180" t="str">
        <f>
'将来負担比率（分子）の構造'!K$42</f>
        <v>
-</v>
      </c>
      <c r="I65" s="180"/>
      <c r="J65" s="180"/>
      <c r="K65" s="180" t="str">
        <f>
'将来負担比率（分子）の構造'!L$42</f>
        <v>
-</v>
      </c>
      <c r="L65" s="180"/>
      <c r="M65" s="180"/>
      <c r="N65" s="180" t="str">
        <f>
'将来負担比率（分子）の構造'!M$42</f>
        <v>
-</v>
      </c>
      <c r="O65" s="180"/>
      <c r="P65" s="180"/>
    </row>
    <row r="66" spans="1:16" x14ac:dyDescent="0.15">
      <c r="A66" s="180" t="s">
        <v>
30</v>
      </c>
      <c r="B66" s="180">
        <f>
'将来負担比率（分子）の構造'!I$41</f>
        <v>
34298</v>
      </c>
      <c r="C66" s="180"/>
      <c r="D66" s="180"/>
      <c r="E66" s="180">
        <f>
'将来負担比率（分子）の構造'!J$41</f>
        <v>
34246</v>
      </c>
      <c r="F66" s="180"/>
      <c r="G66" s="180"/>
      <c r="H66" s="180">
        <f>
'将来負担比率（分子）の構造'!K$41</f>
        <v>
33742</v>
      </c>
      <c r="I66" s="180"/>
      <c r="J66" s="180"/>
      <c r="K66" s="180">
        <f>
'将来負担比率（分子）の構造'!L$41</f>
        <v>
33430</v>
      </c>
      <c r="L66" s="180"/>
      <c r="M66" s="180"/>
      <c r="N66" s="180">
        <f>
'将来負担比率（分子）の構造'!M$41</f>
        <v>
34075</v>
      </c>
      <c r="O66" s="180"/>
      <c r="P66" s="180"/>
    </row>
    <row r="67" spans="1:16" x14ac:dyDescent="0.15">
      <c r="A67" s="180" t="s">
        <v>
74</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1255</v>
      </c>
      <c r="J67" s="180" t="e">
        <f>
NA()</f>
        <v>
#N/A</v>
      </c>
      <c r="K67" s="180" t="e">
        <f>
NA()</f>
        <v>
#N/A</v>
      </c>
      <c r="L67" s="180">
        <f>
IF(ISNUMBER('将来負担比率（分子）の構造'!L$53), IF('将来負担比率（分子）の構造'!L$53 &lt; 0, 0, '将来負担比率（分子）の構造'!L$53), NA())</f>
        <v>
7</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15">
      <c r="A70" s="182" t="s">
        <v>
75</v>
      </c>
      <c r="B70" s="182"/>
      <c r="C70" s="182"/>
      <c r="D70" s="182"/>
      <c r="E70" s="182"/>
      <c r="F70" s="182"/>
    </row>
    <row r="71" spans="1:16" x14ac:dyDescent="0.15">
      <c r="A71" s="183"/>
      <c r="B71" s="183" t="str">
        <f>
基金残高に係る経年分析!F54</f>
        <v>
H28</v>
      </c>
      <c r="C71" s="183" t="str">
        <f>
基金残高に係る経年分析!G54</f>
        <v>
H29</v>
      </c>
      <c r="D71" s="183" t="str">
        <f>
基金残高に係る経年分析!H54</f>
        <v>
H30</v>
      </c>
    </row>
    <row r="72" spans="1:16" x14ac:dyDescent="0.15">
      <c r="A72" s="183" t="s">
        <v>
76</v>
      </c>
      <c r="B72" s="184">
        <f>
基金残高に係る経年分析!F55</f>
        <v>
2715</v>
      </c>
      <c r="C72" s="184">
        <f>
基金残高に係る経年分析!G55</f>
        <v>
3113</v>
      </c>
      <c r="D72" s="184">
        <f>
基金残高に係る経年分析!H55</f>
        <v>
3679</v>
      </c>
    </row>
    <row r="73" spans="1:16" x14ac:dyDescent="0.15">
      <c r="A73" s="183" t="s">
        <v>
77</v>
      </c>
      <c r="B73" s="184" t="str">
        <f>
基金残高に係る経年分析!F56</f>
        <v>
-</v>
      </c>
      <c r="C73" s="184" t="str">
        <f>
基金残高に係る経年分析!G56</f>
        <v>
-</v>
      </c>
      <c r="D73" s="184" t="str">
        <f>
基金残高に係る経年分析!H56</f>
        <v>
-</v>
      </c>
    </row>
    <row r="74" spans="1:16" x14ac:dyDescent="0.15">
      <c r="A74" s="183" t="s">
        <v>
78</v>
      </c>
      <c r="B74" s="184">
        <f>
基金残高に係る経年分析!F57</f>
        <v>
3211</v>
      </c>
      <c r="C74" s="184">
        <f>
基金残高に係る経年分析!G57</f>
        <v>
3239</v>
      </c>
      <c r="D74" s="184">
        <f>
基金残高に係る経年分析!H57</f>
        <v>
3190</v>
      </c>
    </row>
  </sheetData>
  <sheetProtection algorithmName="SHA-512" hashValue="39skeZCSrqmImgeC/SCVxPnN5HhTPWvCuHFdUo5jdfuSRjBuD7irz1kjXp6UNkIc6D9odm846QVmACQ7L+mfwg==" saltValue="52PC5Po6Ehav5NUv4PFJn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214</v>
      </c>
      <c r="DI1" s="794"/>
      <c r="DJ1" s="794"/>
      <c r="DK1" s="794"/>
      <c r="DL1" s="794"/>
      <c r="DM1" s="794"/>
      <c r="DN1" s="795"/>
      <c r="DO1" s="225"/>
      <c r="DP1" s="793" t="s">
        <v>
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
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
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
1</v>
      </c>
      <c r="C4" s="736"/>
      <c r="D4" s="736"/>
      <c r="E4" s="736"/>
      <c r="F4" s="736"/>
      <c r="G4" s="736"/>
      <c r="H4" s="736"/>
      <c r="I4" s="736"/>
      <c r="J4" s="736"/>
      <c r="K4" s="736"/>
      <c r="L4" s="736"/>
      <c r="M4" s="736"/>
      <c r="N4" s="736"/>
      <c r="O4" s="736"/>
      <c r="P4" s="736"/>
      <c r="Q4" s="737"/>
      <c r="R4" s="735" t="s">
        <v>
220</v>
      </c>
      <c r="S4" s="736"/>
      <c r="T4" s="736"/>
      <c r="U4" s="736"/>
      <c r="V4" s="736"/>
      <c r="W4" s="736"/>
      <c r="X4" s="736"/>
      <c r="Y4" s="737"/>
      <c r="Z4" s="735" t="s">
        <v>
221</v>
      </c>
      <c r="AA4" s="736"/>
      <c r="AB4" s="736"/>
      <c r="AC4" s="737"/>
      <c r="AD4" s="735" t="s">
        <v>
222</v>
      </c>
      <c r="AE4" s="736"/>
      <c r="AF4" s="736"/>
      <c r="AG4" s="736"/>
      <c r="AH4" s="736"/>
      <c r="AI4" s="736"/>
      <c r="AJ4" s="736"/>
      <c r="AK4" s="737"/>
      <c r="AL4" s="735" t="s">
        <v>
221</v>
      </c>
      <c r="AM4" s="736"/>
      <c r="AN4" s="736"/>
      <c r="AO4" s="737"/>
      <c r="AP4" s="796" t="s">
        <v>
223</v>
      </c>
      <c r="AQ4" s="796"/>
      <c r="AR4" s="796"/>
      <c r="AS4" s="796"/>
      <c r="AT4" s="796"/>
      <c r="AU4" s="796"/>
      <c r="AV4" s="796"/>
      <c r="AW4" s="796"/>
      <c r="AX4" s="796"/>
      <c r="AY4" s="796"/>
      <c r="AZ4" s="796"/>
      <c r="BA4" s="796"/>
      <c r="BB4" s="796"/>
      <c r="BC4" s="796"/>
      <c r="BD4" s="796"/>
      <c r="BE4" s="796"/>
      <c r="BF4" s="796"/>
      <c r="BG4" s="796" t="s">
        <v>
224</v>
      </c>
      <c r="BH4" s="796"/>
      <c r="BI4" s="796"/>
      <c r="BJ4" s="796"/>
      <c r="BK4" s="796"/>
      <c r="BL4" s="796"/>
      <c r="BM4" s="796"/>
      <c r="BN4" s="796"/>
      <c r="BO4" s="796" t="s">
        <v>
221</v>
      </c>
      <c r="BP4" s="796"/>
      <c r="BQ4" s="796"/>
      <c r="BR4" s="796"/>
      <c r="BS4" s="796" t="s">
        <v>
225</v>
      </c>
      <c r="BT4" s="796"/>
      <c r="BU4" s="796"/>
      <c r="BV4" s="796"/>
      <c r="BW4" s="796"/>
      <c r="BX4" s="796"/>
      <c r="BY4" s="796"/>
      <c r="BZ4" s="796"/>
      <c r="CA4" s="796"/>
      <c r="CB4" s="796"/>
      <c r="CD4" s="778" t="s">
        <v>
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
227</v>
      </c>
      <c r="C5" s="761"/>
      <c r="D5" s="761"/>
      <c r="E5" s="761"/>
      <c r="F5" s="761"/>
      <c r="G5" s="761"/>
      <c r="H5" s="761"/>
      <c r="I5" s="761"/>
      <c r="J5" s="761"/>
      <c r="K5" s="761"/>
      <c r="L5" s="761"/>
      <c r="M5" s="761"/>
      <c r="N5" s="761"/>
      <c r="O5" s="761"/>
      <c r="P5" s="761"/>
      <c r="Q5" s="762"/>
      <c r="R5" s="726">
        <v>
19841468</v>
      </c>
      <c r="S5" s="727"/>
      <c r="T5" s="727"/>
      <c r="U5" s="727"/>
      <c r="V5" s="727"/>
      <c r="W5" s="727"/>
      <c r="X5" s="727"/>
      <c r="Y5" s="773"/>
      <c r="Z5" s="791">
        <v>
38.6</v>
      </c>
      <c r="AA5" s="791"/>
      <c r="AB5" s="791"/>
      <c r="AC5" s="791"/>
      <c r="AD5" s="792">
        <v>
18325682</v>
      </c>
      <c r="AE5" s="792"/>
      <c r="AF5" s="792"/>
      <c r="AG5" s="792"/>
      <c r="AH5" s="792"/>
      <c r="AI5" s="792"/>
      <c r="AJ5" s="792"/>
      <c r="AK5" s="792"/>
      <c r="AL5" s="774">
        <v>
74.5</v>
      </c>
      <c r="AM5" s="743"/>
      <c r="AN5" s="743"/>
      <c r="AO5" s="775"/>
      <c r="AP5" s="760" t="s">
        <v>
228</v>
      </c>
      <c r="AQ5" s="761"/>
      <c r="AR5" s="761"/>
      <c r="AS5" s="761"/>
      <c r="AT5" s="761"/>
      <c r="AU5" s="761"/>
      <c r="AV5" s="761"/>
      <c r="AW5" s="761"/>
      <c r="AX5" s="761"/>
      <c r="AY5" s="761"/>
      <c r="AZ5" s="761"/>
      <c r="BA5" s="761"/>
      <c r="BB5" s="761"/>
      <c r="BC5" s="761"/>
      <c r="BD5" s="761"/>
      <c r="BE5" s="761"/>
      <c r="BF5" s="762"/>
      <c r="BG5" s="661">
        <v>
18318938</v>
      </c>
      <c r="BH5" s="664"/>
      <c r="BI5" s="664"/>
      <c r="BJ5" s="664"/>
      <c r="BK5" s="664"/>
      <c r="BL5" s="664"/>
      <c r="BM5" s="664"/>
      <c r="BN5" s="665"/>
      <c r="BO5" s="723">
        <v>
92.3</v>
      </c>
      <c r="BP5" s="723"/>
      <c r="BQ5" s="723"/>
      <c r="BR5" s="723"/>
      <c r="BS5" s="724">
        <v>
84320</v>
      </c>
      <c r="BT5" s="724"/>
      <c r="BU5" s="724"/>
      <c r="BV5" s="724"/>
      <c r="BW5" s="724"/>
      <c r="BX5" s="724"/>
      <c r="BY5" s="724"/>
      <c r="BZ5" s="724"/>
      <c r="CA5" s="724"/>
      <c r="CB5" s="765"/>
      <c r="CD5" s="778" t="s">
        <v>
223</v>
      </c>
      <c r="CE5" s="779"/>
      <c r="CF5" s="779"/>
      <c r="CG5" s="779"/>
      <c r="CH5" s="779"/>
      <c r="CI5" s="779"/>
      <c r="CJ5" s="779"/>
      <c r="CK5" s="779"/>
      <c r="CL5" s="779"/>
      <c r="CM5" s="779"/>
      <c r="CN5" s="779"/>
      <c r="CO5" s="779"/>
      <c r="CP5" s="779"/>
      <c r="CQ5" s="780"/>
      <c r="CR5" s="778" t="s">
        <v>
229</v>
      </c>
      <c r="CS5" s="779"/>
      <c r="CT5" s="779"/>
      <c r="CU5" s="779"/>
      <c r="CV5" s="779"/>
      <c r="CW5" s="779"/>
      <c r="CX5" s="779"/>
      <c r="CY5" s="780"/>
      <c r="CZ5" s="778" t="s">
        <v>
221</v>
      </c>
      <c r="DA5" s="779"/>
      <c r="DB5" s="779"/>
      <c r="DC5" s="780"/>
      <c r="DD5" s="778" t="s">
        <v>
230</v>
      </c>
      <c r="DE5" s="779"/>
      <c r="DF5" s="779"/>
      <c r="DG5" s="779"/>
      <c r="DH5" s="779"/>
      <c r="DI5" s="779"/>
      <c r="DJ5" s="779"/>
      <c r="DK5" s="779"/>
      <c r="DL5" s="779"/>
      <c r="DM5" s="779"/>
      <c r="DN5" s="779"/>
      <c r="DO5" s="779"/>
      <c r="DP5" s="780"/>
      <c r="DQ5" s="778" t="s">
        <v>
231</v>
      </c>
      <c r="DR5" s="779"/>
      <c r="DS5" s="779"/>
      <c r="DT5" s="779"/>
      <c r="DU5" s="779"/>
      <c r="DV5" s="779"/>
      <c r="DW5" s="779"/>
      <c r="DX5" s="779"/>
      <c r="DY5" s="779"/>
      <c r="DZ5" s="779"/>
      <c r="EA5" s="779"/>
      <c r="EB5" s="779"/>
      <c r="EC5" s="780"/>
    </row>
    <row r="6" spans="2:143" ht="11.25" customHeight="1" x14ac:dyDescent="0.15">
      <c r="B6" s="658" t="s">
        <v>
232</v>
      </c>
      <c r="C6" s="659"/>
      <c r="D6" s="659"/>
      <c r="E6" s="659"/>
      <c r="F6" s="659"/>
      <c r="G6" s="659"/>
      <c r="H6" s="659"/>
      <c r="I6" s="659"/>
      <c r="J6" s="659"/>
      <c r="K6" s="659"/>
      <c r="L6" s="659"/>
      <c r="M6" s="659"/>
      <c r="N6" s="659"/>
      <c r="O6" s="659"/>
      <c r="P6" s="659"/>
      <c r="Q6" s="660"/>
      <c r="R6" s="661">
        <v>
269175</v>
      </c>
      <c r="S6" s="664"/>
      <c r="T6" s="664"/>
      <c r="U6" s="664"/>
      <c r="V6" s="664"/>
      <c r="W6" s="664"/>
      <c r="X6" s="664"/>
      <c r="Y6" s="665"/>
      <c r="Z6" s="723">
        <v>
0.5</v>
      </c>
      <c r="AA6" s="723"/>
      <c r="AB6" s="723"/>
      <c r="AC6" s="723"/>
      <c r="AD6" s="724">
        <v>
269175</v>
      </c>
      <c r="AE6" s="724"/>
      <c r="AF6" s="724"/>
      <c r="AG6" s="724"/>
      <c r="AH6" s="724"/>
      <c r="AI6" s="724"/>
      <c r="AJ6" s="724"/>
      <c r="AK6" s="724"/>
      <c r="AL6" s="666">
        <v>
1.1000000000000001</v>
      </c>
      <c r="AM6" s="667"/>
      <c r="AN6" s="667"/>
      <c r="AO6" s="725"/>
      <c r="AP6" s="658" t="s">
        <v>
233</v>
      </c>
      <c r="AQ6" s="659"/>
      <c r="AR6" s="659"/>
      <c r="AS6" s="659"/>
      <c r="AT6" s="659"/>
      <c r="AU6" s="659"/>
      <c r="AV6" s="659"/>
      <c r="AW6" s="659"/>
      <c r="AX6" s="659"/>
      <c r="AY6" s="659"/>
      <c r="AZ6" s="659"/>
      <c r="BA6" s="659"/>
      <c r="BB6" s="659"/>
      <c r="BC6" s="659"/>
      <c r="BD6" s="659"/>
      <c r="BE6" s="659"/>
      <c r="BF6" s="660"/>
      <c r="BG6" s="661">
        <v>
18318938</v>
      </c>
      <c r="BH6" s="664"/>
      <c r="BI6" s="664"/>
      <c r="BJ6" s="664"/>
      <c r="BK6" s="664"/>
      <c r="BL6" s="664"/>
      <c r="BM6" s="664"/>
      <c r="BN6" s="665"/>
      <c r="BO6" s="723">
        <v>
92.3</v>
      </c>
      <c r="BP6" s="723"/>
      <c r="BQ6" s="723"/>
      <c r="BR6" s="723"/>
      <c r="BS6" s="724">
        <v>
84320</v>
      </c>
      <c r="BT6" s="724"/>
      <c r="BU6" s="724"/>
      <c r="BV6" s="724"/>
      <c r="BW6" s="724"/>
      <c r="BX6" s="724"/>
      <c r="BY6" s="724"/>
      <c r="BZ6" s="724"/>
      <c r="CA6" s="724"/>
      <c r="CB6" s="765"/>
      <c r="CD6" s="732" t="s">
        <v>
234</v>
      </c>
      <c r="CE6" s="733"/>
      <c r="CF6" s="733"/>
      <c r="CG6" s="733"/>
      <c r="CH6" s="733"/>
      <c r="CI6" s="733"/>
      <c r="CJ6" s="733"/>
      <c r="CK6" s="733"/>
      <c r="CL6" s="733"/>
      <c r="CM6" s="733"/>
      <c r="CN6" s="733"/>
      <c r="CO6" s="733"/>
      <c r="CP6" s="733"/>
      <c r="CQ6" s="734"/>
      <c r="CR6" s="661">
        <v>
410371</v>
      </c>
      <c r="CS6" s="664"/>
      <c r="CT6" s="664"/>
      <c r="CU6" s="664"/>
      <c r="CV6" s="664"/>
      <c r="CW6" s="664"/>
      <c r="CX6" s="664"/>
      <c r="CY6" s="665"/>
      <c r="CZ6" s="774">
        <v>
0.8</v>
      </c>
      <c r="DA6" s="743"/>
      <c r="DB6" s="743"/>
      <c r="DC6" s="777"/>
      <c r="DD6" s="669" t="s">
        <v>
137</v>
      </c>
      <c r="DE6" s="664"/>
      <c r="DF6" s="664"/>
      <c r="DG6" s="664"/>
      <c r="DH6" s="664"/>
      <c r="DI6" s="664"/>
      <c r="DJ6" s="664"/>
      <c r="DK6" s="664"/>
      <c r="DL6" s="664"/>
      <c r="DM6" s="664"/>
      <c r="DN6" s="664"/>
      <c r="DO6" s="664"/>
      <c r="DP6" s="665"/>
      <c r="DQ6" s="669">
        <v>
410302</v>
      </c>
      <c r="DR6" s="664"/>
      <c r="DS6" s="664"/>
      <c r="DT6" s="664"/>
      <c r="DU6" s="664"/>
      <c r="DV6" s="664"/>
      <c r="DW6" s="664"/>
      <c r="DX6" s="664"/>
      <c r="DY6" s="664"/>
      <c r="DZ6" s="664"/>
      <c r="EA6" s="664"/>
      <c r="EB6" s="664"/>
      <c r="EC6" s="704"/>
    </row>
    <row r="7" spans="2:143" ht="11.25" customHeight="1" x14ac:dyDescent="0.15">
      <c r="B7" s="658" t="s">
        <v>
235</v>
      </c>
      <c r="C7" s="659"/>
      <c r="D7" s="659"/>
      <c r="E7" s="659"/>
      <c r="F7" s="659"/>
      <c r="G7" s="659"/>
      <c r="H7" s="659"/>
      <c r="I7" s="659"/>
      <c r="J7" s="659"/>
      <c r="K7" s="659"/>
      <c r="L7" s="659"/>
      <c r="M7" s="659"/>
      <c r="N7" s="659"/>
      <c r="O7" s="659"/>
      <c r="P7" s="659"/>
      <c r="Q7" s="660"/>
      <c r="R7" s="661">
        <v>
35096</v>
      </c>
      <c r="S7" s="664"/>
      <c r="T7" s="664"/>
      <c r="U7" s="664"/>
      <c r="V7" s="664"/>
      <c r="W7" s="664"/>
      <c r="X7" s="664"/>
      <c r="Y7" s="665"/>
      <c r="Z7" s="723">
        <v>
0.1</v>
      </c>
      <c r="AA7" s="723"/>
      <c r="AB7" s="723"/>
      <c r="AC7" s="723"/>
      <c r="AD7" s="724">
        <v>
35096</v>
      </c>
      <c r="AE7" s="724"/>
      <c r="AF7" s="724"/>
      <c r="AG7" s="724"/>
      <c r="AH7" s="724"/>
      <c r="AI7" s="724"/>
      <c r="AJ7" s="724"/>
      <c r="AK7" s="724"/>
      <c r="AL7" s="666">
        <v>
0.1</v>
      </c>
      <c r="AM7" s="667"/>
      <c r="AN7" s="667"/>
      <c r="AO7" s="725"/>
      <c r="AP7" s="658" t="s">
        <v>
236</v>
      </c>
      <c r="AQ7" s="659"/>
      <c r="AR7" s="659"/>
      <c r="AS7" s="659"/>
      <c r="AT7" s="659"/>
      <c r="AU7" s="659"/>
      <c r="AV7" s="659"/>
      <c r="AW7" s="659"/>
      <c r="AX7" s="659"/>
      <c r="AY7" s="659"/>
      <c r="AZ7" s="659"/>
      <c r="BA7" s="659"/>
      <c r="BB7" s="659"/>
      <c r="BC7" s="659"/>
      <c r="BD7" s="659"/>
      <c r="BE7" s="659"/>
      <c r="BF7" s="660"/>
      <c r="BG7" s="661">
        <v>
8817782</v>
      </c>
      <c r="BH7" s="664"/>
      <c r="BI7" s="664"/>
      <c r="BJ7" s="664"/>
      <c r="BK7" s="664"/>
      <c r="BL7" s="664"/>
      <c r="BM7" s="664"/>
      <c r="BN7" s="665"/>
      <c r="BO7" s="723">
        <v>
44.4</v>
      </c>
      <c r="BP7" s="723"/>
      <c r="BQ7" s="723"/>
      <c r="BR7" s="723"/>
      <c r="BS7" s="724">
        <v>
84320</v>
      </c>
      <c r="BT7" s="724"/>
      <c r="BU7" s="724"/>
      <c r="BV7" s="724"/>
      <c r="BW7" s="724"/>
      <c r="BX7" s="724"/>
      <c r="BY7" s="724"/>
      <c r="BZ7" s="724"/>
      <c r="CA7" s="724"/>
      <c r="CB7" s="765"/>
      <c r="CD7" s="705" t="s">
        <v>
237</v>
      </c>
      <c r="CE7" s="702"/>
      <c r="CF7" s="702"/>
      <c r="CG7" s="702"/>
      <c r="CH7" s="702"/>
      <c r="CI7" s="702"/>
      <c r="CJ7" s="702"/>
      <c r="CK7" s="702"/>
      <c r="CL7" s="702"/>
      <c r="CM7" s="702"/>
      <c r="CN7" s="702"/>
      <c r="CO7" s="702"/>
      <c r="CP7" s="702"/>
      <c r="CQ7" s="703"/>
      <c r="CR7" s="661">
        <v>
5712158</v>
      </c>
      <c r="CS7" s="664"/>
      <c r="CT7" s="664"/>
      <c r="CU7" s="664"/>
      <c r="CV7" s="664"/>
      <c r="CW7" s="664"/>
      <c r="CX7" s="664"/>
      <c r="CY7" s="665"/>
      <c r="CZ7" s="723">
        <v>
11.3</v>
      </c>
      <c r="DA7" s="723"/>
      <c r="DB7" s="723"/>
      <c r="DC7" s="723"/>
      <c r="DD7" s="669">
        <v>
93622</v>
      </c>
      <c r="DE7" s="664"/>
      <c r="DF7" s="664"/>
      <c r="DG7" s="664"/>
      <c r="DH7" s="664"/>
      <c r="DI7" s="664"/>
      <c r="DJ7" s="664"/>
      <c r="DK7" s="664"/>
      <c r="DL7" s="664"/>
      <c r="DM7" s="664"/>
      <c r="DN7" s="664"/>
      <c r="DO7" s="664"/>
      <c r="DP7" s="665"/>
      <c r="DQ7" s="669">
        <v>
5057031</v>
      </c>
      <c r="DR7" s="664"/>
      <c r="DS7" s="664"/>
      <c r="DT7" s="664"/>
      <c r="DU7" s="664"/>
      <c r="DV7" s="664"/>
      <c r="DW7" s="664"/>
      <c r="DX7" s="664"/>
      <c r="DY7" s="664"/>
      <c r="DZ7" s="664"/>
      <c r="EA7" s="664"/>
      <c r="EB7" s="664"/>
      <c r="EC7" s="704"/>
    </row>
    <row r="8" spans="2:143" ht="11.25" customHeight="1" x14ac:dyDescent="0.15">
      <c r="B8" s="658" t="s">
        <v>
238</v>
      </c>
      <c r="C8" s="659"/>
      <c r="D8" s="659"/>
      <c r="E8" s="659"/>
      <c r="F8" s="659"/>
      <c r="G8" s="659"/>
      <c r="H8" s="659"/>
      <c r="I8" s="659"/>
      <c r="J8" s="659"/>
      <c r="K8" s="659"/>
      <c r="L8" s="659"/>
      <c r="M8" s="659"/>
      <c r="N8" s="659"/>
      <c r="O8" s="659"/>
      <c r="P8" s="659"/>
      <c r="Q8" s="660"/>
      <c r="R8" s="661">
        <v>
116674</v>
      </c>
      <c r="S8" s="664"/>
      <c r="T8" s="664"/>
      <c r="U8" s="664"/>
      <c r="V8" s="664"/>
      <c r="W8" s="664"/>
      <c r="X8" s="664"/>
      <c r="Y8" s="665"/>
      <c r="Z8" s="723">
        <v>
0.2</v>
      </c>
      <c r="AA8" s="723"/>
      <c r="AB8" s="723"/>
      <c r="AC8" s="723"/>
      <c r="AD8" s="724">
        <v>
116674</v>
      </c>
      <c r="AE8" s="724"/>
      <c r="AF8" s="724"/>
      <c r="AG8" s="724"/>
      <c r="AH8" s="724"/>
      <c r="AI8" s="724"/>
      <c r="AJ8" s="724"/>
      <c r="AK8" s="724"/>
      <c r="AL8" s="666">
        <v>
0.5</v>
      </c>
      <c r="AM8" s="667"/>
      <c r="AN8" s="667"/>
      <c r="AO8" s="725"/>
      <c r="AP8" s="658" t="s">
        <v>
239</v>
      </c>
      <c r="AQ8" s="659"/>
      <c r="AR8" s="659"/>
      <c r="AS8" s="659"/>
      <c r="AT8" s="659"/>
      <c r="AU8" s="659"/>
      <c r="AV8" s="659"/>
      <c r="AW8" s="659"/>
      <c r="AX8" s="659"/>
      <c r="AY8" s="659"/>
      <c r="AZ8" s="659"/>
      <c r="BA8" s="659"/>
      <c r="BB8" s="659"/>
      <c r="BC8" s="659"/>
      <c r="BD8" s="659"/>
      <c r="BE8" s="659"/>
      <c r="BF8" s="660"/>
      <c r="BG8" s="661">
        <v>
235232</v>
      </c>
      <c r="BH8" s="664"/>
      <c r="BI8" s="664"/>
      <c r="BJ8" s="664"/>
      <c r="BK8" s="664"/>
      <c r="BL8" s="664"/>
      <c r="BM8" s="664"/>
      <c r="BN8" s="665"/>
      <c r="BO8" s="723">
        <v>
1.2</v>
      </c>
      <c r="BP8" s="723"/>
      <c r="BQ8" s="723"/>
      <c r="BR8" s="723"/>
      <c r="BS8" s="669" t="s">
        <v>
137</v>
      </c>
      <c r="BT8" s="664"/>
      <c r="BU8" s="664"/>
      <c r="BV8" s="664"/>
      <c r="BW8" s="664"/>
      <c r="BX8" s="664"/>
      <c r="BY8" s="664"/>
      <c r="BZ8" s="664"/>
      <c r="CA8" s="664"/>
      <c r="CB8" s="704"/>
      <c r="CD8" s="705" t="s">
        <v>
240</v>
      </c>
      <c r="CE8" s="702"/>
      <c r="CF8" s="702"/>
      <c r="CG8" s="702"/>
      <c r="CH8" s="702"/>
      <c r="CI8" s="702"/>
      <c r="CJ8" s="702"/>
      <c r="CK8" s="702"/>
      <c r="CL8" s="702"/>
      <c r="CM8" s="702"/>
      <c r="CN8" s="702"/>
      <c r="CO8" s="702"/>
      <c r="CP8" s="702"/>
      <c r="CQ8" s="703"/>
      <c r="CR8" s="661">
        <v>
24214433</v>
      </c>
      <c r="CS8" s="664"/>
      <c r="CT8" s="664"/>
      <c r="CU8" s="664"/>
      <c r="CV8" s="664"/>
      <c r="CW8" s="664"/>
      <c r="CX8" s="664"/>
      <c r="CY8" s="665"/>
      <c r="CZ8" s="723">
        <v>
48</v>
      </c>
      <c r="DA8" s="723"/>
      <c r="DB8" s="723"/>
      <c r="DC8" s="723"/>
      <c r="DD8" s="669">
        <v>
56888</v>
      </c>
      <c r="DE8" s="664"/>
      <c r="DF8" s="664"/>
      <c r="DG8" s="664"/>
      <c r="DH8" s="664"/>
      <c r="DI8" s="664"/>
      <c r="DJ8" s="664"/>
      <c r="DK8" s="664"/>
      <c r="DL8" s="664"/>
      <c r="DM8" s="664"/>
      <c r="DN8" s="664"/>
      <c r="DO8" s="664"/>
      <c r="DP8" s="665"/>
      <c r="DQ8" s="669">
        <v>
10529842</v>
      </c>
      <c r="DR8" s="664"/>
      <c r="DS8" s="664"/>
      <c r="DT8" s="664"/>
      <c r="DU8" s="664"/>
      <c r="DV8" s="664"/>
      <c r="DW8" s="664"/>
      <c r="DX8" s="664"/>
      <c r="DY8" s="664"/>
      <c r="DZ8" s="664"/>
      <c r="EA8" s="664"/>
      <c r="EB8" s="664"/>
      <c r="EC8" s="704"/>
    </row>
    <row r="9" spans="2:143" ht="11.25" customHeight="1" x14ac:dyDescent="0.15">
      <c r="B9" s="658" t="s">
        <v>
241</v>
      </c>
      <c r="C9" s="659"/>
      <c r="D9" s="659"/>
      <c r="E9" s="659"/>
      <c r="F9" s="659"/>
      <c r="G9" s="659"/>
      <c r="H9" s="659"/>
      <c r="I9" s="659"/>
      <c r="J9" s="659"/>
      <c r="K9" s="659"/>
      <c r="L9" s="659"/>
      <c r="M9" s="659"/>
      <c r="N9" s="659"/>
      <c r="O9" s="659"/>
      <c r="P9" s="659"/>
      <c r="Q9" s="660"/>
      <c r="R9" s="661">
        <v>
94607</v>
      </c>
      <c r="S9" s="664"/>
      <c r="T9" s="664"/>
      <c r="U9" s="664"/>
      <c r="V9" s="664"/>
      <c r="W9" s="664"/>
      <c r="X9" s="664"/>
      <c r="Y9" s="665"/>
      <c r="Z9" s="723">
        <v>
0.2</v>
      </c>
      <c r="AA9" s="723"/>
      <c r="AB9" s="723"/>
      <c r="AC9" s="723"/>
      <c r="AD9" s="724">
        <v>
94607</v>
      </c>
      <c r="AE9" s="724"/>
      <c r="AF9" s="724"/>
      <c r="AG9" s="724"/>
      <c r="AH9" s="724"/>
      <c r="AI9" s="724"/>
      <c r="AJ9" s="724"/>
      <c r="AK9" s="724"/>
      <c r="AL9" s="666">
        <v>
0.4</v>
      </c>
      <c r="AM9" s="667"/>
      <c r="AN9" s="667"/>
      <c r="AO9" s="725"/>
      <c r="AP9" s="658" t="s">
        <v>
242</v>
      </c>
      <c r="AQ9" s="659"/>
      <c r="AR9" s="659"/>
      <c r="AS9" s="659"/>
      <c r="AT9" s="659"/>
      <c r="AU9" s="659"/>
      <c r="AV9" s="659"/>
      <c r="AW9" s="659"/>
      <c r="AX9" s="659"/>
      <c r="AY9" s="659"/>
      <c r="AZ9" s="659"/>
      <c r="BA9" s="659"/>
      <c r="BB9" s="659"/>
      <c r="BC9" s="659"/>
      <c r="BD9" s="659"/>
      <c r="BE9" s="659"/>
      <c r="BF9" s="660"/>
      <c r="BG9" s="661">
        <v>
7505513</v>
      </c>
      <c r="BH9" s="664"/>
      <c r="BI9" s="664"/>
      <c r="BJ9" s="664"/>
      <c r="BK9" s="664"/>
      <c r="BL9" s="664"/>
      <c r="BM9" s="664"/>
      <c r="BN9" s="665"/>
      <c r="BO9" s="723">
        <v>
37.799999999999997</v>
      </c>
      <c r="BP9" s="723"/>
      <c r="BQ9" s="723"/>
      <c r="BR9" s="723"/>
      <c r="BS9" s="669" t="s">
        <v>
137</v>
      </c>
      <c r="BT9" s="664"/>
      <c r="BU9" s="664"/>
      <c r="BV9" s="664"/>
      <c r="BW9" s="664"/>
      <c r="BX9" s="664"/>
      <c r="BY9" s="664"/>
      <c r="BZ9" s="664"/>
      <c r="CA9" s="664"/>
      <c r="CB9" s="704"/>
      <c r="CD9" s="705" t="s">
        <v>
243</v>
      </c>
      <c r="CE9" s="702"/>
      <c r="CF9" s="702"/>
      <c r="CG9" s="702"/>
      <c r="CH9" s="702"/>
      <c r="CI9" s="702"/>
      <c r="CJ9" s="702"/>
      <c r="CK9" s="702"/>
      <c r="CL9" s="702"/>
      <c r="CM9" s="702"/>
      <c r="CN9" s="702"/>
      <c r="CO9" s="702"/>
      <c r="CP9" s="702"/>
      <c r="CQ9" s="703"/>
      <c r="CR9" s="661">
        <v>
5056752</v>
      </c>
      <c r="CS9" s="664"/>
      <c r="CT9" s="664"/>
      <c r="CU9" s="664"/>
      <c r="CV9" s="664"/>
      <c r="CW9" s="664"/>
      <c r="CX9" s="664"/>
      <c r="CY9" s="665"/>
      <c r="CZ9" s="723">
        <v>
10</v>
      </c>
      <c r="DA9" s="723"/>
      <c r="DB9" s="723"/>
      <c r="DC9" s="723"/>
      <c r="DD9" s="669">
        <v>
546638</v>
      </c>
      <c r="DE9" s="664"/>
      <c r="DF9" s="664"/>
      <c r="DG9" s="664"/>
      <c r="DH9" s="664"/>
      <c r="DI9" s="664"/>
      <c r="DJ9" s="664"/>
      <c r="DK9" s="664"/>
      <c r="DL9" s="664"/>
      <c r="DM9" s="664"/>
      <c r="DN9" s="664"/>
      <c r="DO9" s="664"/>
      <c r="DP9" s="665"/>
      <c r="DQ9" s="669">
        <v>
3134252</v>
      </c>
      <c r="DR9" s="664"/>
      <c r="DS9" s="664"/>
      <c r="DT9" s="664"/>
      <c r="DU9" s="664"/>
      <c r="DV9" s="664"/>
      <c r="DW9" s="664"/>
      <c r="DX9" s="664"/>
      <c r="DY9" s="664"/>
      <c r="DZ9" s="664"/>
      <c r="EA9" s="664"/>
      <c r="EB9" s="664"/>
      <c r="EC9" s="704"/>
    </row>
    <row r="10" spans="2:143" ht="11.25" customHeight="1" x14ac:dyDescent="0.15">
      <c r="B10" s="658" t="s">
        <v>
244</v>
      </c>
      <c r="C10" s="659"/>
      <c r="D10" s="659"/>
      <c r="E10" s="659"/>
      <c r="F10" s="659"/>
      <c r="G10" s="659"/>
      <c r="H10" s="659"/>
      <c r="I10" s="659"/>
      <c r="J10" s="659"/>
      <c r="K10" s="659"/>
      <c r="L10" s="659"/>
      <c r="M10" s="659"/>
      <c r="N10" s="659"/>
      <c r="O10" s="659"/>
      <c r="P10" s="659"/>
      <c r="Q10" s="660"/>
      <c r="R10" s="661" t="s">
        <v>
137</v>
      </c>
      <c r="S10" s="664"/>
      <c r="T10" s="664"/>
      <c r="U10" s="664"/>
      <c r="V10" s="664"/>
      <c r="W10" s="664"/>
      <c r="X10" s="664"/>
      <c r="Y10" s="665"/>
      <c r="Z10" s="723" t="s">
        <v>
137</v>
      </c>
      <c r="AA10" s="723"/>
      <c r="AB10" s="723"/>
      <c r="AC10" s="723"/>
      <c r="AD10" s="724" t="s">
        <v>
137</v>
      </c>
      <c r="AE10" s="724"/>
      <c r="AF10" s="724"/>
      <c r="AG10" s="724"/>
      <c r="AH10" s="724"/>
      <c r="AI10" s="724"/>
      <c r="AJ10" s="724"/>
      <c r="AK10" s="724"/>
      <c r="AL10" s="666" t="s">
        <v>
137</v>
      </c>
      <c r="AM10" s="667"/>
      <c r="AN10" s="667"/>
      <c r="AO10" s="725"/>
      <c r="AP10" s="658" t="s">
        <v>
245</v>
      </c>
      <c r="AQ10" s="659"/>
      <c r="AR10" s="659"/>
      <c r="AS10" s="659"/>
      <c r="AT10" s="659"/>
      <c r="AU10" s="659"/>
      <c r="AV10" s="659"/>
      <c r="AW10" s="659"/>
      <c r="AX10" s="659"/>
      <c r="AY10" s="659"/>
      <c r="AZ10" s="659"/>
      <c r="BA10" s="659"/>
      <c r="BB10" s="659"/>
      <c r="BC10" s="659"/>
      <c r="BD10" s="659"/>
      <c r="BE10" s="659"/>
      <c r="BF10" s="660"/>
      <c r="BG10" s="661">
        <v>
310392</v>
      </c>
      <c r="BH10" s="664"/>
      <c r="BI10" s="664"/>
      <c r="BJ10" s="664"/>
      <c r="BK10" s="664"/>
      <c r="BL10" s="664"/>
      <c r="BM10" s="664"/>
      <c r="BN10" s="665"/>
      <c r="BO10" s="723">
        <v>
1.6</v>
      </c>
      <c r="BP10" s="723"/>
      <c r="BQ10" s="723"/>
      <c r="BR10" s="723"/>
      <c r="BS10" s="669" t="s">
        <v>
137</v>
      </c>
      <c r="BT10" s="664"/>
      <c r="BU10" s="664"/>
      <c r="BV10" s="664"/>
      <c r="BW10" s="664"/>
      <c r="BX10" s="664"/>
      <c r="BY10" s="664"/>
      <c r="BZ10" s="664"/>
      <c r="CA10" s="664"/>
      <c r="CB10" s="704"/>
      <c r="CD10" s="705" t="s">
        <v>
246</v>
      </c>
      <c r="CE10" s="702"/>
      <c r="CF10" s="702"/>
      <c r="CG10" s="702"/>
      <c r="CH10" s="702"/>
      <c r="CI10" s="702"/>
      <c r="CJ10" s="702"/>
      <c r="CK10" s="702"/>
      <c r="CL10" s="702"/>
      <c r="CM10" s="702"/>
      <c r="CN10" s="702"/>
      <c r="CO10" s="702"/>
      <c r="CP10" s="702"/>
      <c r="CQ10" s="703"/>
      <c r="CR10" s="661">
        <v>
10360</v>
      </c>
      <c r="CS10" s="664"/>
      <c r="CT10" s="664"/>
      <c r="CU10" s="664"/>
      <c r="CV10" s="664"/>
      <c r="CW10" s="664"/>
      <c r="CX10" s="664"/>
      <c r="CY10" s="665"/>
      <c r="CZ10" s="723">
        <v>
0</v>
      </c>
      <c r="DA10" s="723"/>
      <c r="DB10" s="723"/>
      <c r="DC10" s="723"/>
      <c r="DD10" s="669" t="s">
        <v>
137</v>
      </c>
      <c r="DE10" s="664"/>
      <c r="DF10" s="664"/>
      <c r="DG10" s="664"/>
      <c r="DH10" s="664"/>
      <c r="DI10" s="664"/>
      <c r="DJ10" s="664"/>
      <c r="DK10" s="664"/>
      <c r="DL10" s="664"/>
      <c r="DM10" s="664"/>
      <c r="DN10" s="664"/>
      <c r="DO10" s="664"/>
      <c r="DP10" s="665"/>
      <c r="DQ10" s="669">
        <v>
10360</v>
      </c>
      <c r="DR10" s="664"/>
      <c r="DS10" s="664"/>
      <c r="DT10" s="664"/>
      <c r="DU10" s="664"/>
      <c r="DV10" s="664"/>
      <c r="DW10" s="664"/>
      <c r="DX10" s="664"/>
      <c r="DY10" s="664"/>
      <c r="DZ10" s="664"/>
      <c r="EA10" s="664"/>
      <c r="EB10" s="664"/>
      <c r="EC10" s="704"/>
    </row>
    <row r="11" spans="2:143" ht="11.25" customHeight="1" x14ac:dyDescent="0.15">
      <c r="B11" s="658" t="s">
        <v>
247</v>
      </c>
      <c r="C11" s="659"/>
      <c r="D11" s="659"/>
      <c r="E11" s="659"/>
      <c r="F11" s="659"/>
      <c r="G11" s="659"/>
      <c r="H11" s="659"/>
      <c r="I11" s="659"/>
      <c r="J11" s="659"/>
      <c r="K11" s="659"/>
      <c r="L11" s="659"/>
      <c r="M11" s="659"/>
      <c r="N11" s="659"/>
      <c r="O11" s="659"/>
      <c r="P11" s="659"/>
      <c r="Q11" s="660"/>
      <c r="R11" s="661" t="s">
        <v>
137</v>
      </c>
      <c r="S11" s="664"/>
      <c r="T11" s="664"/>
      <c r="U11" s="664"/>
      <c r="V11" s="664"/>
      <c r="W11" s="664"/>
      <c r="X11" s="664"/>
      <c r="Y11" s="665"/>
      <c r="Z11" s="723" t="s">
        <v>
137</v>
      </c>
      <c r="AA11" s="723"/>
      <c r="AB11" s="723"/>
      <c r="AC11" s="723"/>
      <c r="AD11" s="724" t="s">
        <v>
137</v>
      </c>
      <c r="AE11" s="724"/>
      <c r="AF11" s="724"/>
      <c r="AG11" s="724"/>
      <c r="AH11" s="724"/>
      <c r="AI11" s="724"/>
      <c r="AJ11" s="724"/>
      <c r="AK11" s="724"/>
      <c r="AL11" s="666" t="s">
        <v>
173</v>
      </c>
      <c r="AM11" s="667"/>
      <c r="AN11" s="667"/>
      <c r="AO11" s="725"/>
      <c r="AP11" s="658" t="s">
        <v>
248</v>
      </c>
      <c r="AQ11" s="659"/>
      <c r="AR11" s="659"/>
      <c r="AS11" s="659"/>
      <c r="AT11" s="659"/>
      <c r="AU11" s="659"/>
      <c r="AV11" s="659"/>
      <c r="AW11" s="659"/>
      <c r="AX11" s="659"/>
      <c r="AY11" s="659"/>
      <c r="AZ11" s="659"/>
      <c r="BA11" s="659"/>
      <c r="BB11" s="659"/>
      <c r="BC11" s="659"/>
      <c r="BD11" s="659"/>
      <c r="BE11" s="659"/>
      <c r="BF11" s="660"/>
      <c r="BG11" s="661">
        <v>
766645</v>
      </c>
      <c r="BH11" s="664"/>
      <c r="BI11" s="664"/>
      <c r="BJ11" s="664"/>
      <c r="BK11" s="664"/>
      <c r="BL11" s="664"/>
      <c r="BM11" s="664"/>
      <c r="BN11" s="665"/>
      <c r="BO11" s="723">
        <v>
3.9</v>
      </c>
      <c r="BP11" s="723"/>
      <c r="BQ11" s="723"/>
      <c r="BR11" s="723"/>
      <c r="BS11" s="669">
        <v>
84320</v>
      </c>
      <c r="BT11" s="664"/>
      <c r="BU11" s="664"/>
      <c r="BV11" s="664"/>
      <c r="BW11" s="664"/>
      <c r="BX11" s="664"/>
      <c r="BY11" s="664"/>
      <c r="BZ11" s="664"/>
      <c r="CA11" s="664"/>
      <c r="CB11" s="704"/>
      <c r="CD11" s="705" t="s">
        <v>
249</v>
      </c>
      <c r="CE11" s="702"/>
      <c r="CF11" s="702"/>
      <c r="CG11" s="702"/>
      <c r="CH11" s="702"/>
      <c r="CI11" s="702"/>
      <c r="CJ11" s="702"/>
      <c r="CK11" s="702"/>
      <c r="CL11" s="702"/>
      <c r="CM11" s="702"/>
      <c r="CN11" s="702"/>
      <c r="CO11" s="702"/>
      <c r="CP11" s="702"/>
      <c r="CQ11" s="703"/>
      <c r="CR11" s="661">
        <v>
370215</v>
      </c>
      <c r="CS11" s="664"/>
      <c r="CT11" s="664"/>
      <c r="CU11" s="664"/>
      <c r="CV11" s="664"/>
      <c r="CW11" s="664"/>
      <c r="CX11" s="664"/>
      <c r="CY11" s="665"/>
      <c r="CZ11" s="723">
        <v>
0.7</v>
      </c>
      <c r="DA11" s="723"/>
      <c r="DB11" s="723"/>
      <c r="DC11" s="723"/>
      <c r="DD11" s="669">
        <v>
10673</v>
      </c>
      <c r="DE11" s="664"/>
      <c r="DF11" s="664"/>
      <c r="DG11" s="664"/>
      <c r="DH11" s="664"/>
      <c r="DI11" s="664"/>
      <c r="DJ11" s="664"/>
      <c r="DK11" s="664"/>
      <c r="DL11" s="664"/>
      <c r="DM11" s="664"/>
      <c r="DN11" s="664"/>
      <c r="DO11" s="664"/>
      <c r="DP11" s="665"/>
      <c r="DQ11" s="669">
        <v>
186079</v>
      </c>
      <c r="DR11" s="664"/>
      <c r="DS11" s="664"/>
      <c r="DT11" s="664"/>
      <c r="DU11" s="664"/>
      <c r="DV11" s="664"/>
      <c r="DW11" s="664"/>
      <c r="DX11" s="664"/>
      <c r="DY11" s="664"/>
      <c r="DZ11" s="664"/>
      <c r="EA11" s="664"/>
      <c r="EB11" s="664"/>
      <c r="EC11" s="704"/>
    </row>
    <row r="12" spans="2:143" ht="11.25" customHeight="1" x14ac:dyDescent="0.15">
      <c r="B12" s="658" t="s">
        <v>
250</v>
      </c>
      <c r="C12" s="659"/>
      <c r="D12" s="659"/>
      <c r="E12" s="659"/>
      <c r="F12" s="659"/>
      <c r="G12" s="659"/>
      <c r="H12" s="659"/>
      <c r="I12" s="659"/>
      <c r="J12" s="659"/>
      <c r="K12" s="659"/>
      <c r="L12" s="659"/>
      <c r="M12" s="659"/>
      <c r="N12" s="659"/>
      <c r="O12" s="659"/>
      <c r="P12" s="659"/>
      <c r="Q12" s="660"/>
      <c r="R12" s="661">
        <v>
2449004</v>
      </c>
      <c r="S12" s="664"/>
      <c r="T12" s="664"/>
      <c r="U12" s="664"/>
      <c r="V12" s="664"/>
      <c r="W12" s="664"/>
      <c r="X12" s="664"/>
      <c r="Y12" s="665"/>
      <c r="Z12" s="723">
        <v>
4.8</v>
      </c>
      <c r="AA12" s="723"/>
      <c r="AB12" s="723"/>
      <c r="AC12" s="723"/>
      <c r="AD12" s="724">
        <v>
2449004</v>
      </c>
      <c r="AE12" s="724"/>
      <c r="AF12" s="724"/>
      <c r="AG12" s="724"/>
      <c r="AH12" s="724"/>
      <c r="AI12" s="724"/>
      <c r="AJ12" s="724"/>
      <c r="AK12" s="724"/>
      <c r="AL12" s="666">
        <v>
10</v>
      </c>
      <c r="AM12" s="667"/>
      <c r="AN12" s="667"/>
      <c r="AO12" s="725"/>
      <c r="AP12" s="658" t="s">
        <v>
251</v>
      </c>
      <c r="AQ12" s="659"/>
      <c r="AR12" s="659"/>
      <c r="AS12" s="659"/>
      <c r="AT12" s="659"/>
      <c r="AU12" s="659"/>
      <c r="AV12" s="659"/>
      <c r="AW12" s="659"/>
      <c r="AX12" s="659"/>
      <c r="AY12" s="659"/>
      <c r="AZ12" s="659"/>
      <c r="BA12" s="659"/>
      <c r="BB12" s="659"/>
      <c r="BC12" s="659"/>
      <c r="BD12" s="659"/>
      <c r="BE12" s="659"/>
      <c r="BF12" s="660"/>
      <c r="BG12" s="661">
        <v>
8406231</v>
      </c>
      <c r="BH12" s="664"/>
      <c r="BI12" s="664"/>
      <c r="BJ12" s="664"/>
      <c r="BK12" s="664"/>
      <c r="BL12" s="664"/>
      <c r="BM12" s="664"/>
      <c r="BN12" s="665"/>
      <c r="BO12" s="723">
        <v>
42.4</v>
      </c>
      <c r="BP12" s="723"/>
      <c r="BQ12" s="723"/>
      <c r="BR12" s="723"/>
      <c r="BS12" s="669" t="s">
        <v>
137</v>
      </c>
      <c r="BT12" s="664"/>
      <c r="BU12" s="664"/>
      <c r="BV12" s="664"/>
      <c r="BW12" s="664"/>
      <c r="BX12" s="664"/>
      <c r="BY12" s="664"/>
      <c r="BZ12" s="664"/>
      <c r="CA12" s="664"/>
      <c r="CB12" s="704"/>
      <c r="CD12" s="705" t="s">
        <v>
252</v>
      </c>
      <c r="CE12" s="702"/>
      <c r="CF12" s="702"/>
      <c r="CG12" s="702"/>
      <c r="CH12" s="702"/>
      <c r="CI12" s="702"/>
      <c r="CJ12" s="702"/>
      <c r="CK12" s="702"/>
      <c r="CL12" s="702"/>
      <c r="CM12" s="702"/>
      <c r="CN12" s="702"/>
      <c r="CO12" s="702"/>
      <c r="CP12" s="702"/>
      <c r="CQ12" s="703"/>
      <c r="CR12" s="661">
        <v>
484057</v>
      </c>
      <c r="CS12" s="664"/>
      <c r="CT12" s="664"/>
      <c r="CU12" s="664"/>
      <c r="CV12" s="664"/>
      <c r="CW12" s="664"/>
      <c r="CX12" s="664"/>
      <c r="CY12" s="665"/>
      <c r="CZ12" s="723">
        <v>
1</v>
      </c>
      <c r="DA12" s="723"/>
      <c r="DB12" s="723"/>
      <c r="DC12" s="723"/>
      <c r="DD12" s="669">
        <v>
53087</v>
      </c>
      <c r="DE12" s="664"/>
      <c r="DF12" s="664"/>
      <c r="DG12" s="664"/>
      <c r="DH12" s="664"/>
      <c r="DI12" s="664"/>
      <c r="DJ12" s="664"/>
      <c r="DK12" s="664"/>
      <c r="DL12" s="664"/>
      <c r="DM12" s="664"/>
      <c r="DN12" s="664"/>
      <c r="DO12" s="664"/>
      <c r="DP12" s="665"/>
      <c r="DQ12" s="669">
        <v>
398219</v>
      </c>
      <c r="DR12" s="664"/>
      <c r="DS12" s="664"/>
      <c r="DT12" s="664"/>
      <c r="DU12" s="664"/>
      <c r="DV12" s="664"/>
      <c r="DW12" s="664"/>
      <c r="DX12" s="664"/>
      <c r="DY12" s="664"/>
      <c r="DZ12" s="664"/>
      <c r="EA12" s="664"/>
      <c r="EB12" s="664"/>
      <c r="EC12" s="704"/>
    </row>
    <row r="13" spans="2:143" ht="11.25" customHeight="1" x14ac:dyDescent="0.15">
      <c r="B13" s="658" t="s">
        <v>
253</v>
      </c>
      <c r="C13" s="659"/>
      <c r="D13" s="659"/>
      <c r="E13" s="659"/>
      <c r="F13" s="659"/>
      <c r="G13" s="659"/>
      <c r="H13" s="659"/>
      <c r="I13" s="659"/>
      <c r="J13" s="659"/>
      <c r="K13" s="659"/>
      <c r="L13" s="659"/>
      <c r="M13" s="659"/>
      <c r="N13" s="659"/>
      <c r="O13" s="659"/>
      <c r="P13" s="659"/>
      <c r="Q13" s="660"/>
      <c r="R13" s="661">
        <v>
52341</v>
      </c>
      <c r="S13" s="664"/>
      <c r="T13" s="664"/>
      <c r="U13" s="664"/>
      <c r="V13" s="664"/>
      <c r="W13" s="664"/>
      <c r="X13" s="664"/>
      <c r="Y13" s="665"/>
      <c r="Z13" s="723">
        <v>
0.1</v>
      </c>
      <c r="AA13" s="723"/>
      <c r="AB13" s="723"/>
      <c r="AC13" s="723"/>
      <c r="AD13" s="724">
        <v>
52341</v>
      </c>
      <c r="AE13" s="724"/>
      <c r="AF13" s="724"/>
      <c r="AG13" s="724"/>
      <c r="AH13" s="724"/>
      <c r="AI13" s="724"/>
      <c r="AJ13" s="724"/>
      <c r="AK13" s="724"/>
      <c r="AL13" s="666">
        <v>
0.2</v>
      </c>
      <c r="AM13" s="667"/>
      <c r="AN13" s="667"/>
      <c r="AO13" s="725"/>
      <c r="AP13" s="658" t="s">
        <v>
254</v>
      </c>
      <c r="AQ13" s="659"/>
      <c r="AR13" s="659"/>
      <c r="AS13" s="659"/>
      <c r="AT13" s="659"/>
      <c r="AU13" s="659"/>
      <c r="AV13" s="659"/>
      <c r="AW13" s="659"/>
      <c r="AX13" s="659"/>
      <c r="AY13" s="659"/>
      <c r="AZ13" s="659"/>
      <c r="BA13" s="659"/>
      <c r="BB13" s="659"/>
      <c r="BC13" s="659"/>
      <c r="BD13" s="659"/>
      <c r="BE13" s="659"/>
      <c r="BF13" s="660"/>
      <c r="BG13" s="661">
        <v>
8366260</v>
      </c>
      <c r="BH13" s="664"/>
      <c r="BI13" s="664"/>
      <c r="BJ13" s="664"/>
      <c r="BK13" s="664"/>
      <c r="BL13" s="664"/>
      <c r="BM13" s="664"/>
      <c r="BN13" s="665"/>
      <c r="BO13" s="723">
        <v>
42.2</v>
      </c>
      <c r="BP13" s="723"/>
      <c r="BQ13" s="723"/>
      <c r="BR13" s="723"/>
      <c r="BS13" s="669" t="s">
        <v>
173</v>
      </c>
      <c r="BT13" s="664"/>
      <c r="BU13" s="664"/>
      <c r="BV13" s="664"/>
      <c r="BW13" s="664"/>
      <c r="BX13" s="664"/>
      <c r="BY13" s="664"/>
      <c r="BZ13" s="664"/>
      <c r="CA13" s="664"/>
      <c r="CB13" s="704"/>
      <c r="CD13" s="705" t="s">
        <v>
255</v>
      </c>
      <c r="CE13" s="702"/>
      <c r="CF13" s="702"/>
      <c r="CG13" s="702"/>
      <c r="CH13" s="702"/>
      <c r="CI13" s="702"/>
      <c r="CJ13" s="702"/>
      <c r="CK13" s="702"/>
      <c r="CL13" s="702"/>
      <c r="CM13" s="702"/>
      <c r="CN13" s="702"/>
      <c r="CO13" s="702"/>
      <c r="CP13" s="702"/>
      <c r="CQ13" s="703"/>
      <c r="CR13" s="661">
        <v>
3301760</v>
      </c>
      <c r="CS13" s="664"/>
      <c r="CT13" s="664"/>
      <c r="CU13" s="664"/>
      <c r="CV13" s="664"/>
      <c r="CW13" s="664"/>
      <c r="CX13" s="664"/>
      <c r="CY13" s="665"/>
      <c r="CZ13" s="723">
        <v>
6.5</v>
      </c>
      <c r="DA13" s="723"/>
      <c r="DB13" s="723"/>
      <c r="DC13" s="723"/>
      <c r="DD13" s="669">
        <v>
714762</v>
      </c>
      <c r="DE13" s="664"/>
      <c r="DF13" s="664"/>
      <c r="DG13" s="664"/>
      <c r="DH13" s="664"/>
      <c r="DI13" s="664"/>
      <c r="DJ13" s="664"/>
      <c r="DK13" s="664"/>
      <c r="DL13" s="664"/>
      <c r="DM13" s="664"/>
      <c r="DN13" s="664"/>
      <c r="DO13" s="664"/>
      <c r="DP13" s="665"/>
      <c r="DQ13" s="669">
        <v>
2564013</v>
      </c>
      <c r="DR13" s="664"/>
      <c r="DS13" s="664"/>
      <c r="DT13" s="664"/>
      <c r="DU13" s="664"/>
      <c r="DV13" s="664"/>
      <c r="DW13" s="664"/>
      <c r="DX13" s="664"/>
      <c r="DY13" s="664"/>
      <c r="DZ13" s="664"/>
      <c r="EA13" s="664"/>
      <c r="EB13" s="664"/>
      <c r="EC13" s="704"/>
    </row>
    <row r="14" spans="2:143" ht="11.25" customHeight="1" x14ac:dyDescent="0.15">
      <c r="B14" s="658" t="s">
        <v>
256</v>
      </c>
      <c r="C14" s="659"/>
      <c r="D14" s="659"/>
      <c r="E14" s="659"/>
      <c r="F14" s="659"/>
      <c r="G14" s="659"/>
      <c r="H14" s="659"/>
      <c r="I14" s="659"/>
      <c r="J14" s="659"/>
      <c r="K14" s="659"/>
      <c r="L14" s="659"/>
      <c r="M14" s="659"/>
      <c r="N14" s="659"/>
      <c r="O14" s="659"/>
      <c r="P14" s="659"/>
      <c r="Q14" s="660"/>
      <c r="R14" s="661" t="s">
        <v>
137</v>
      </c>
      <c r="S14" s="664"/>
      <c r="T14" s="664"/>
      <c r="U14" s="664"/>
      <c r="V14" s="664"/>
      <c r="W14" s="664"/>
      <c r="X14" s="664"/>
      <c r="Y14" s="665"/>
      <c r="Z14" s="723" t="s">
        <v>
137</v>
      </c>
      <c r="AA14" s="723"/>
      <c r="AB14" s="723"/>
      <c r="AC14" s="723"/>
      <c r="AD14" s="724" t="s">
        <v>
173</v>
      </c>
      <c r="AE14" s="724"/>
      <c r="AF14" s="724"/>
      <c r="AG14" s="724"/>
      <c r="AH14" s="724"/>
      <c r="AI14" s="724"/>
      <c r="AJ14" s="724"/>
      <c r="AK14" s="724"/>
      <c r="AL14" s="666" t="s">
        <v>
137</v>
      </c>
      <c r="AM14" s="667"/>
      <c r="AN14" s="667"/>
      <c r="AO14" s="725"/>
      <c r="AP14" s="658" t="s">
        <v>
257</v>
      </c>
      <c r="AQ14" s="659"/>
      <c r="AR14" s="659"/>
      <c r="AS14" s="659"/>
      <c r="AT14" s="659"/>
      <c r="AU14" s="659"/>
      <c r="AV14" s="659"/>
      <c r="AW14" s="659"/>
      <c r="AX14" s="659"/>
      <c r="AY14" s="659"/>
      <c r="AZ14" s="659"/>
      <c r="BA14" s="659"/>
      <c r="BB14" s="659"/>
      <c r="BC14" s="659"/>
      <c r="BD14" s="659"/>
      <c r="BE14" s="659"/>
      <c r="BF14" s="660"/>
      <c r="BG14" s="661">
        <v>
264854</v>
      </c>
      <c r="BH14" s="664"/>
      <c r="BI14" s="664"/>
      <c r="BJ14" s="664"/>
      <c r="BK14" s="664"/>
      <c r="BL14" s="664"/>
      <c r="BM14" s="664"/>
      <c r="BN14" s="665"/>
      <c r="BO14" s="723">
        <v>
1.3</v>
      </c>
      <c r="BP14" s="723"/>
      <c r="BQ14" s="723"/>
      <c r="BR14" s="723"/>
      <c r="BS14" s="669" t="s">
        <v>
137</v>
      </c>
      <c r="BT14" s="664"/>
      <c r="BU14" s="664"/>
      <c r="BV14" s="664"/>
      <c r="BW14" s="664"/>
      <c r="BX14" s="664"/>
      <c r="BY14" s="664"/>
      <c r="BZ14" s="664"/>
      <c r="CA14" s="664"/>
      <c r="CB14" s="704"/>
      <c r="CD14" s="705" t="s">
        <v>
258</v>
      </c>
      <c r="CE14" s="702"/>
      <c r="CF14" s="702"/>
      <c r="CG14" s="702"/>
      <c r="CH14" s="702"/>
      <c r="CI14" s="702"/>
      <c r="CJ14" s="702"/>
      <c r="CK14" s="702"/>
      <c r="CL14" s="702"/>
      <c r="CM14" s="702"/>
      <c r="CN14" s="702"/>
      <c r="CO14" s="702"/>
      <c r="CP14" s="702"/>
      <c r="CQ14" s="703"/>
      <c r="CR14" s="661">
        <v>
1668533</v>
      </c>
      <c r="CS14" s="664"/>
      <c r="CT14" s="664"/>
      <c r="CU14" s="664"/>
      <c r="CV14" s="664"/>
      <c r="CW14" s="664"/>
      <c r="CX14" s="664"/>
      <c r="CY14" s="665"/>
      <c r="CZ14" s="723">
        <v>
3.3</v>
      </c>
      <c r="DA14" s="723"/>
      <c r="DB14" s="723"/>
      <c r="DC14" s="723"/>
      <c r="DD14" s="669">
        <v>
32884</v>
      </c>
      <c r="DE14" s="664"/>
      <c r="DF14" s="664"/>
      <c r="DG14" s="664"/>
      <c r="DH14" s="664"/>
      <c r="DI14" s="664"/>
      <c r="DJ14" s="664"/>
      <c r="DK14" s="664"/>
      <c r="DL14" s="664"/>
      <c r="DM14" s="664"/>
      <c r="DN14" s="664"/>
      <c r="DO14" s="664"/>
      <c r="DP14" s="665"/>
      <c r="DQ14" s="669">
        <v>
1447543</v>
      </c>
      <c r="DR14" s="664"/>
      <c r="DS14" s="664"/>
      <c r="DT14" s="664"/>
      <c r="DU14" s="664"/>
      <c r="DV14" s="664"/>
      <c r="DW14" s="664"/>
      <c r="DX14" s="664"/>
      <c r="DY14" s="664"/>
      <c r="DZ14" s="664"/>
      <c r="EA14" s="664"/>
      <c r="EB14" s="664"/>
      <c r="EC14" s="704"/>
    </row>
    <row r="15" spans="2:143" ht="11.25" customHeight="1" x14ac:dyDescent="0.15">
      <c r="B15" s="658" t="s">
        <v>
259</v>
      </c>
      <c r="C15" s="659"/>
      <c r="D15" s="659"/>
      <c r="E15" s="659"/>
      <c r="F15" s="659"/>
      <c r="G15" s="659"/>
      <c r="H15" s="659"/>
      <c r="I15" s="659"/>
      <c r="J15" s="659"/>
      <c r="K15" s="659"/>
      <c r="L15" s="659"/>
      <c r="M15" s="659"/>
      <c r="N15" s="659"/>
      <c r="O15" s="659"/>
      <c r="P15" s="659"/>
      <c r="Q15" s="660"/>
      <c r="R15" s="661">
        <v>
160430</v>
      </c>
      <c r="S15" s="664"/>
      <c r="T15" s="664"/>
      <c r="U15" s="664"/>
      <c r="V15" s="664"/>
      <c r="W15" s="664"/>
      <c r="X15" s="664"/>
      <c r="Y15" s="665"/>
      <c r="Z15" s="723">
        <v>
0.3</v>
      </c>
      <c r="AA15" s="723"/>
      <c r="AB15" s="723"/>
      <c r="AC15" s="723"/>
      <c r="AD15" s="724">
        <v>
160430</v>
      </c>
      <c r="AE15" s="724"/>
      <c r="AF15" s="724"/>
      <c r="AG15" s="724"/>
      <c r="AH15" s="724"/>
      <c r="AI15" s="724"/>
      <c r="AJ15" s="724"/>
      <c r="AK15" s="724"/>
      <c r="AL15" s="666">
        <v>
0.7</v>
      </c>
      <c r="AM15" s="667"/>
      <c r="AN15" s="667"/>
      <c r="AO15" s="725"/>
      <c r="AP15" s="658" t="s">
        <v>
260</v>
      </c>
      <c r="AQ15" s="659"/>
      <c r="AR15" s="659"/>
      <c r="AS15" s="659"/>
      <c r="AT15" s="659"/>
      <c r="AU15" s="659"/>
      <c r="AV15" s="659"/>
      <c r="AW15" s="659"/>
      <c r="AX15" s="659"/>
      <c r="AY15" s="659"/>
      <c r="AZ15" s="659"/>
      <c r="BA15" s="659"/>
      <c r="BB15" s="659"/>
      <c r="BC15" s="659"/>
      <c r="BD15" s="659"/>
      <c r="BE15" s="659"/>
      <c r="BF15" s="660"/>
      <c r="BG15" s="661">
        <v>
830069</v>
      </c>
      <c r="BH15" s="664"/>
      <c r="BI15" s="664"/>
      <c r="BJ15" s="664"/>
      <c r="BK15" s="664"/>
      <c r="BL15" s="664"/>
      <c r="BM15" s="664"/>
      <c r="BN15" s="665"/>
      <c r="BO15" s="723">
        <v>
4.2</v>
      </c>
      <c r="BP15" s="723"/>
      <c r="BQ15" s="723"/>
      <c r="BR15" s="723"/>
      <c r="BS15" s="669" t="s">
        <v>
173</v>
      </c>
      <c r="BT15" s="664"/>
      <c r="BU15" s="664"/>
      <c r="BV15" s="664"/>
      <c r="BW15" s="664"/>
      <c r="BX15" s="664"/>
      <c r="BY15" s="664"/>
      <c r="BZ15" s="664"/>
      <c r="CA15" s="664"/>
      <c r="CB15" s="704"/>
      <c r="CD15" s="705" t="s">
        <v>
261</v>
      </c>
      <c r="CE15" s="702"/>
      <c r="CF15" s="702"/>
      <c r="CG15" s="702"/>
      <c r="CH15" s="702"/>
      <c r="CI15" s="702"/>
      <c r="CJ15" s="702"/>
      <c r="CK15" s="702"/>
      <c r="CL15" s="702"/>
      <c r="CM15" s="702"/>
      <c r="CN15" s="702"/>
      <c r="CO15" s="702"/>
      <c r="CP15" s="702"/>
      <c r="CQ15" s="703"/>
      <c r="CR15" s="661">
        <v>
5949870</v>
      </c>
      <c r="CS15" s="664"/>
      <c r="CT15" s="664"/>
      <c r="CU15" s="664"/>
      <c r="CV15" s="664"/>
      <c r="CW15" s="664"/>
      <c r="CX15" s="664"/>
      <c r="CY15" s="665"/>
      <c r="CZ15" s="723">
        <v>
11.8</v>
      </c>
      <c r="DA15" s="723"/>
      <c r="DB15" s="723"/>
      <c r="DC15" s="723"/>
      <c r="DD15" s="669">
        <v>
1754068</v>
      </c>
      <c r="DE15" s="664"/>
      <c r="DF15" s="664"/>
      <c r="DG15" s="664"/>
      <c r="DH15" s="664"/>
      <c r="DI15" s="664"/>
      <c r="DJ15" s="664"/>
      <c r="DK15" s="664"/>
      <c r="DL15" s="664"/>
      <c r="DM15" s="664"/>
      <c r="DN15" s="664"/>
      <c r="DO15" s="664"/>
      <c r="DP15" s="665"/>
      <c r="DQ15" s="669">
        <v>
4302614</v>
      </c>
      <c r="DR15" s="664"/>
      <c r="DS15" s="664"/>
      <c r="DT15" s="664"/>
      <c r="DU15" s="664"/>
      <c r="DV15" s="664"/>
      <c r="DW15" s="664"/>
      <c r="DX15" s="664"/>
      <c r="DY15" s="664"/>
      <c r="DZ15" s="664"/>
      <c r="EA15" s="664"/>
      <c r="EB15" s="664"/>
      <c r="EC15" s="704"/>
    </row>
    <row r="16" spans="2:143" ht="11.25" customHeight="1" x14ac:dyDescent="0.15">
      <c r="B16" s="658" t="s">
        <v>
262</v>
      </c>
      <c r="C16" s="659"/>
      <c r="D16" s="659"/>
      <c r="E16" s="659"/>
      <c r="F16" s="659"/>
      <c r="G16" s="659"/>
      <c r="H16" s="659"/>
      <c r="I16" s="659"/>
      <c r="J16" s="659"/>
      <c r="K16" s="659"/>
      <c r="L16" s="659"/>
      <c r="M16" s="659"/>
      <c r="N16" s="659"/>
      <c r="O16" s="659"/>
      <c r="P16" s="659"/>
      <c r="Q16" s="660"/>
      <c r="R16" s="661" t="s">
        <v>
173</v>
      </c>
      <c r="S16" s="664"/>
      <c r="T16" s="664"/>
      <c r="U16" s="664"/>
      <c r="V16" s="664"/>
      <c r="W16" s="664"/>
      <c r="X16" s="664"/>
      <c r="Y16" s="665"/>
      <c r="Z16" s="723" t="s">
        <v>
137</v>
      </c>
      <c r="AA16" s="723"/>
      <c r="AB16" s="723"/>
      <c r="AC16" s="723"/>
      <c r="AD16" s="724" t="s">
        <v>
137</v>
      </c>
      <c r="AE16" s="724"/>
      <c r="AF16" s="724"/>
      <c r="AG16" s="724"/>
      <c r="AH16" s="724"/>
      <c r="AI16" s="724"/>
      <c r="AJ16" s="724"/>
      <c r="AK16" s="724"/>
      <c r="AL16" s="666" t="s">
        <v>
173</v>
      </c>
      <c r="AM16" s="667"/>
      <c r="AN16" s="667"/>
      <c r="AO16" s="725"/>
      <c r="AP16" s="658" t="s">
        <v>
263</v>
      </c>
      <c r="AQ16" s="659"/>
      <c r="AR16" s="659"/>
      <c r="AS16" s="659"/>
      <c r="AT16" s="659"/>
      <c r="AU16" s="659"/>
      <c r="AV16" s="659"/>
      <c r="AW16" s="659"/>
      <c r="AX16" s="659"/>
      <c r="AY16" s="659"/>
      <c r="AZ16" s="659"/>
      <c r="BA16" s="659"/>
      <c r="BB16" s="659"/>
      <c r="BC16" s="659"/>
      <c r="BD16" s="659"/>
      <c r="BE16" s="659"/>
      <c r="BF16" s="660"/>
      <c r="BG16" s="661">
        <v>
2</v>
      </c>
      <c r="BH16" s="664"/>
      <c r="BI16" s="664"/>
      <c r="BJ16" s="664"/>
      <c r="BK16" s="664"/>
      <c r="BL16" s="664"/>
      <c r="BM16" s="664"/>
      <c r="BN16" s="665"/>
      <c r="BO16" s="723">
        <v>
0</v>
      </c>
      <c r="BP16" s="723"/>
      <c r="BQ16" s="723"/>
      <c r="BR16" s="723"/>
      <c r="BS16" s="669" t="s">
        <v>
137</v>
      </c>
      <c r="BT16" s="664"/>
      <c r="BU16" s="664"/>
      <c r="BV16" s="664"/>
      <c r="BW16" s="664"/>
      <c r="BX16" s="664"/>
      <c r="BY16" s="664"/>
      <c r="BZ16" s="664"/>
      <c r="CA16" s="664"/>
      <c r="CB16" s="704"/>
      <c r="CD16" s="705" t="s">
        <v>
264</v>
      </c>
      <c r="CE16" s="702"/>
      <c r="CF16" s="702"/>
      <c r="CG16" s="702"/>
      <c r="CH16" s="702"/>
      <c r="CI16" s="702"/>
      <c r="CJ16" s="702"/>
      <c r="CK16" s="702"/>
      <c r="CL16" s="702"/>
      <c r="CM16" s="702"/>
      <c r="CN16" s="702"/>
      <c r="CO16" s="702"/>
      <c r="CP16" s="702"/>
      <c r="CQ16" s="703"/>
      <c r="CR16" s="661">
        <v>
95870</v>
      </c>
      <c r="CS16" s="664"/>
      <c r="CT16" s="664"/>
      <c r="CU16" s="664"/>
      <c r="CV16" s="664"/>
      <c r="CW16" s="664"/>
      <c r="CX16" s="664"/>
      <c r="CY16" s="665"/>
      <c r="CZ16" s="723">
        <v>
0.2</v>
      </c>
      <c r="DA16" s="723"/>
      <c r="DB16" s="723"/>
      <c r="DC16" s="723"/>
      <c r="DD16" s="669" t="s">
        <v>
137</v>
      </c>
      <c r="DE16" s="664"/>
      <c r="DF16" s="664"/>
      <c r="DG16" s="664"/>
      <c r="DH16" s="664"/>
      <c r="DI16" s="664"/>
      <c r="DJ16" s="664"/>
      <c r="DK16" s="664"/>
      <c r="DL16" s="664"/>
      <c r="DM16" s="664"/>
      <c r="DN16" s="664"/>
      <c r="DO16" s="664"/>
      <c r="DP16" s="665"/>
      <c r="DQ16" s="669">
        <v>
49733</v>
      </c>
      <c r="DR16" s="664"/>
      <c r="DS16" s="664"/>
      <c r="DT16" s="664"/>
      <c r="DU16" s="664"/>
      <c r="DV16" s="664"/>
      <c r="DW16" s="664"/>
      <c r="DX16" s="664"/>
      <c r="DY16" s="664"/>
      <c r="DZ16" s="664"/>
      <c r="EA16" s="664"/>
      <c r="EB16" s="664"/>
      <c r="EC16" s="704"/>
    </row>
    <row r="17" spans="2:133" ht="11.25" customHeight="1" x14ac:dyDescent="0.15">
      <c r="B17" s="658" t="s">
        <v>
265</v>
      </c>
      <c r="C17" s="659"/>
      <c r="D17" s="659"/>
      <c r="E17" s="659"/>
      <c r="F17" s="659"/>
      <c r="G17" s="659"/>
      <c r="H17" s="659"/>
      <c r="I17" s="659"/>
      <c r="J17" s="659"/>
      <c r="K17" s="659"/>
      <c r="L17" s="659"/>
      <c r="M17" s="659"/>
      <c r="N17" s="659"/>
      <c r="O17" s="659"/>
      <c r="P17" s="659"/>
      <c r="Q17" s="660"/>
      <c r="R17" s="661">
        <v>
111188</v>
      </c>
      <c r="S17" s="664"/>
      <c r="T17" s="664"/>
      <c r="U17" s="664"/>
      <c r="V17" s="664"/>
      <c r="W17" s="664"/>
      <c r="X17" s="664"/>
      <c r="Y17" s="665"/>
      <c r="Z17" s="723">
        <v>
0.2</v>
      </c>
      <c r="AA17" s="723"/>
      <c r="AB17" s="723"/>
      <c r="AC17" s="723"/>
      <c r="AD17" s="724">
        <v>
111188</v>
      </c>
      <c r="AE17" s="724"/>
      <c r="AF17" s="724"/>
      <c r="AG17" s="724"/>
      <c r="AH17" s="724"/>
      <c r="AI17" s="724"/>
      <c r="AJ17" s="724"/>
      <c r="AK17" s="724"/>
      <c r="AL17" s="666">
        <v>
0.5</v>
      </c>
      <c r="AM17" s="667"/>
      <c r="AN17" s="667"/>
      <c r="AO17" s="725"/>
      <c r="AP17" s="658" t="s">
        <v>
266</v>
      </c>
      <c r="AQ17" s="659"/>
      <c r="AR17" s="659"/>
      <c r="AS17" s="659"/>
      <c r="AT17" s="659"/>
      <c r="AU17" s="659"/>
      <c r="AV17" s="659"/>
      <c r="AW17" s="659"/>
      <c r="AX17" s="659"/>
      <c r="AY17" s="659"/>
      <c r="AZ17" s="659"/>
      <c r="BA17" s="659"/>
      <c r="BB17" s="659"/>
      <c r="BC17" s="659"/>
      <c r="BD17" s="659"/>
      <c r="BE17" s="659"/>
      <c r="BF17" s="660"/>
      <c r="BG17" s="661" t="s">
        <v>
137</v>
      </c>
      <c r="BH17" s="664"/>
      <c r="BI17" s="664"/>
      <c r="BJ17" s="664"/>
      <c r="BK17" s="664"/>
      <c r="BL17" s="664"/>
      <c r="BM17" s="664"/>
      <c r="BN17" s="665"/>
      <c r="BO17" s="723" t="s">
        <v>
173</v>
      </c>
      <c r="BP17" s="723"/>
      <c r="BQ17" s="723"/>
      <c r="BR17" s="723"/>
      <c r="BS17" s="669" t="s">
        <v>
137</v>
      </c>
      <c r="BT17" s="664"/>
      <c r="BU17" s="664"/>
      <c r="BV17" s="664"/>
      <c r="BW17" s="664"/>
      <c r="BX17" s="664"/>
      <c r="BY17" s="664"/>
      <c r="BZ17" s="664"/>
      <c r="CA17" s="664"/>
      <c r="CB17" s="704"/>
      <c r="CD17" s="705" t="s">
        <v>
267</v>
      </c>
      <c r="CE17" s="702"/>
      <c r="CF17" s="702"/>
      <c r="CG17" s="702"/>
      <c r="CH17" s="702"/>
      <c r="CI17" s="702"/>
      <c r="CJ17" s="702"/>
      <c r="CK17" s="702"/>
      <c r="CL17" s="702"/>
      <c r="CM17" s="702"/>
      <c r="CN17" s="702"/>
      <c r="CO17" s="702"/>
      <c r="CP17" s="702"/>
      <c r="CQ17" s="703"/>
      <c r="CR17" s="661">
        <v>
3219355</v>
      </c>
      <c r="CS17" s="664"/>
      <c r="CT17" s="664"/>
      <c r="CU17" s="664"/>
      <c r="CV17" s="664"/>
      <c r="CW17" s="664"/>
      <c r="CX17" s="664"/>
      <c r="CY17" s="665"/>
      <c r="CZ17" s="723">
        <v>
6.4</v>
      </c>
      <c r="DA17" s="723"/>
      <c r="DB17" s="723"/>
      <c r="DC17" s="723"/>
      <c r="DD17" s="669" t="s">
        <v>
137</v>
      </c>
      <c r="DE17" s="664"/>
      <c r="DF17" s="664"/>
      <c r="DG17" s="664"/>
      <c r="DH17" s="664"/>
      <c r="DI17" s="664"/>
      <c r="DJ17" s="664"/>
      <c r="DK17" s="664"/>
      <c r="DL17" s="664"/>
      <c r="DM17" s="664"/>
      <c r="DN17" s="664"/>
      <c r="DO17" s="664"/>
      <c r="DP17" s="665"/>
      <c r="DQ17" s="669">
        <v>
3210299</v>
      </c>
      <c r="DR17" s="664"/>
      <c r="DS17" s="664"/>
      <c r="DT17" s="664"/>
      <c r="DU17" s="664"/>
      <c r="DV17" s="664"/>
      <c r="DW17" s="664"/>
      <c r="DX17" s="664"/>
      <c r="DY17" s="664"/>
      <c r="DZ17" s="664"/>
      <c r="EA17" s="664"/>
      <c r="EB17" s="664"/>
      <c r="EC17" s="704"/>
    </row>
    <row r="18" spans="2:133" ht="11.25" customHeight="1" x14ac:dyDescent="0.15">
      <c r="B18" s="658" t="s">
        <v>
268</v>
      </c>
      <c r="C18" s="659"/>
      <c r="D18" s="659"/>
      <c r="E18" s="659"/>
      <c r="F18" s="659"/>
      <c r="G18" s="659"/>
      <c r="H18" s="659"/>
      <c r="I18" s="659"/>
      <c r="J18" s="659"/>
      <c r="K18" s="659"/>
      <c r="L18" s="659"/>
      <c r="M18" s="659"/>
      <c r="N18" s="659"/>
      <c r="O18" s="659"/>
      <c r="P18" s="659"/>
      <c r="Q18" s="660"/>
      <c r="R18" s="661">
        <v>
2926777</v>
      </c>
      <c r="S18" s="664"/>
      <c r="T18" s="664"/>
      <c r="U18" s="664"/>
      <c r="V18" s="664"/>
      <c r="W18" s="664"/>
      <c r="X18" s="664"/>
      <c r="Y18" s="665"/>
      <c r="Z18" s="723">
        <v>
5.7</v>
      </c>
      <c r="AA18" s="723"/>
      <c r="AB18" s="723"/>
      <c r="AC18" s="723"/>
      <c r="AD18" s="724">
        <v>
2691528</v>
      </c>
      <c r="AE18" s="724"/>
      <c r="AF18" s="724"/>
      <c r="AG18" s="724"/>
      <c r="AH18" s="724"/>
      <c r="AI18" s="724"/>
      <c r="AJ18" s="724"/>
      <c r="AK18" s="724"/>
      <c r="AL18" s="666">
        <v>
10.9</v>
      </c>
      <c r="AM18" s="667"/>
      <c r="AN18" s="667"/>
      <c r="AO18" s="725"/>
      <c r="AP18" s="658" t="s">
        <v>
269</v>
      </c>
      <c r="AQ18" s="659"/>
      <c r="AR18" s="659"/>
      <c r="AS18" s="659"/>
      <c r="AT18" s="659"/>
      <c r="AU18" s="659"/>
      <c r="AV18" s="659"/>
      <c r="AW18" s="659"/>
      <c r="AX18" s="659"/>
      <c r="AY18" s="659"/>
      <c r="AZ18" s="659"/>
      <c r="BA18" s="659"/>
      <c r="BB18" s="659"/>
      <c r="BC18" s="659"/>
      <c r="BD18" s="659"/>
      <c r="BE18" s="659"/>
      <c r="BF18" s="660"/>
      <c r="BG18" s="661" t="s">
        <v>
173</v>
      </c>
      <c r="BH18" s="664"/>
      <c r="BI18" s="664"/>
      <c r="BJ18" s="664"/>
      <c r="BK18" s="664"/>
      <c r="BL18" s="664"/>
      <c r="BM18" s="664"/>
      <c r="BN18" s="665"/>
      <c r="BO18" s="723" t="s">
        <v>
137</v>
      </c>
      <c r="BP18" s="723"/>
      <c r="BQ18" s="723"/>
      <c r="BR18" s="723"/>
      <c r="BS18" s="669" t="s">
        <v>
137</v>
      </c>
      <c r="BT18" s="664"/>
      <c r="BU18" s="664"/>
      <c r="BV18" s="664"/>
      <c r="BW18" s="664"/>
      <c r="BX18" s="664"/>
      <c r="BY18" s="664"/>
      <c r="BZ18" s="664"/>
      <c r="CA18" s="664"/>
      <c r="CB18" s="704"/>
      <c r="CD18" s="705" t="s">
        <v>
270</v>
      </c>
      <c r="CE18" s="702"/>
      <c r="CF18" s="702"/>
      <c r="CG18" s="702"/>
      <c r="CH18" s="702"/>
      <c r="CI18" s="702"/>
      <c r="CJ18" s="702"/>
      <c r="CK18" s="702"/>
      <c r="CL18" s="702"/>
      <c r="CM18" s="702"/>
      <c r="CN18" s="702"/>
      <c r="CO18" s="702"/>
      <c r="CP18" s="702"/>
      <c r="CQ18" s="703"/>
      <c r="CR18" s="661" t="s">
        <v>
137</v>
      </c>
      <c r="CS18" s="664"/>
      <c r="CT18" s="664"/>
      <c r="CU18" s="664"/>
      <c r="CV18" s="664"/>
      <c r="CW18" s="664"/>
      <c r="CX18" s="664"/>
      <c r="CY18" s="665"/>
      <c r="CZ18" s="723" t="s">
        <v>
137</v>
      </c>
      <c r="DA18" s="723"/>
      <c r="DB18" s="723"/>
      <c r="DC18" s="723"/>
      <c r="DD18" s="669" t="s">
        <v>
137</v>
      </c>
      <c r="DE18" s="664"/>
      <c r="DF18" s="664"/>
      <c r="DG18" s="664"/>
      <c r="DH18" s="664"/>
      <c r="DI18" s="664"/>
      <c r="DJ18" s="664"/>
      <c r="DK18" s="664"/>
      <c r="DL18" s="664"/>
      <c r="DM18" s="664"/>
      <c r="DN18" s="664"/>
      <c r="DO18" s="664"/>
      <c r="DP18" s="665"/>
      <c r="DQ18" s="669" t="s">
        <v>
137</v>
      </c>
      <c r="DR18" s="664"/>
      <c r="DS18" s="664"/>
      <c r="DT18" s="664"/>
      <c r="DU18" s="664"/>
      <c r="DV18" s="664"/>
      <c r="DW18" s="664"/>
      <c r="DX18" s="664"/>
      <c r="DY18" s="664"/>
      <c r="DZ18" s="664"/>
      <c r="EA18" s="664"/>
      <c r="EB18" s="664"/>
      <c r="EC18" s="704"/>
    </row>
    <row r="19" spans="2:133" ht="11.25" customHeight="1" x14ac:dyDescent="0.15">
      <c r="B19" s="658" t="s">
        <v>
271</v>
      </c>
      <c r="C19" s="659"/>
      <c r="D19" s="659"/>
      <c r="E19" s="659"/>
      <c r="F19" s="659"/>
      <c r="G19" s="659"/>
      <c r="H19" s="659"/>
      <c r="I19" s="659"/>
      <c r="J19" s="659"/>
      <c r="K19" s="659"/>
      <c r="L19" s="659"/>
      <c r="M19" s="659"/>
      <c r="N19" s="659"/>
      <c r="O19" s="659"/>
      <c r="P19" s="659"/>
      <c r="Q19" s="660"/>
      <c r="R19" s="661">
        <v>
2691528</v>
      </c>
      <c r="S19" s="664"/>
      <c r="T19" s="664"/>
      <c r="U19" s="664"/>
      <c r="V19" s="664"/>
      <c r="W19" s="664"/>
      <c r="X19" s="664"/>
      <c r="Y19" s="665"/>
      <c r="Z19" s="723">
        <v>
5.2</v>
      </c>
      <c r="AA19" s="723"/>
      <c r="AB19" s="723"/>
      <c r="AC19" s="723"/>
      <c r="AD19" s="724">
        <v>
2691528</v>
      </c>
      <c r="AE19" s="724"/>
      <c r="AF19" s="724"/>
      <c r="AG19" s="724"/>
      <c r="AH19" s="724"/>
      <c r="AI19" s="724"/>
      <c r="AJ19" s="724"/>
      <c r="AK19" s="724"/>
      <c r="AL19" s="666">
        <v>
10.9</v>
      </c>
      <c r="AM19" s="667"/>
      <c r="AN19" s="667"/>
      <c r="AO19" s="725"/>
      <c r="AP19" s="658" t="s">
        <v>
272</v>
      </c>
      <c r="AQ19" s="659"/>
      <c r="AR19" s="659"/>
      <c r="AS19" s="659"/>
      <c r="AT19" s="659"/>
      <c r="AU19" s="659"/>
      <c r="AV19" s="659"/>
      <c r="AW19" s="659"/>
      <c r="AX19" s="659"/>
      <c r="AY19" s="659"/>
      <c r="AZ19" s="659"/>
      <c r="BA19" s="659"/>
      <c r="BB19" s="659"/>
      <c r="BC19" s="659"/>
      <c r="BD19" s="659"/>
      <c r="BE19" s="659"/>
      <c r="BF19" s="660"/>
      <c r="BG19" s="661">
        <v>
1522530</v>
      </c>
      <c r="BH19" s="664"/>
      <c r="BI19" s="664"/>
      <c r="BJ19" s="664"/>
      <c r="BK19" s="664"/>
      <c r="BL19" s="664"/>
      <c r="BM19" s="664"/>
      <c r="BN19" s="665"/>
      <c r="BO19" s="723">
        <v>
7.7</v>
      </c>
      <c r="BP19" s="723"/>
      <c r="BQ19" s="723"/>
      <c r="BR19" s="723"/>
      <c r="BS19" s="669" t="s">
        <v>
137</v>
      </c>
      <c r="BT19" s="664"/>
      <c r="BU19" s="664"/>
      <c r="BV19" s="664"/>
      <c r="BW19" s="664"/>
      <c r="BX19" s="664"/>
      <c r="BY19" s="664"/>
      <c r="BZ19" s="664"/>
      <c r="CA19" s="664"/>
      <c r="CB19" s="704"/>
      <c r="CD19" s="705" t="s">
        <v>
273</v>
      </c>
      <c r="CE19" s="702"/>
      <c r="CF19" s="702"/>
      <c r="CG19" s="702"/>
      <c r="CH19" s="702"/>
      <c r="CI19" s="702"/>
      <c r="CJ19" s="702"/>
      <c r="CK19" s="702"/>
      <c r="CL19" s="702"/>
      <c r="CM19" s="702"/>
      <c r="CN19" s="702"/>
      <c r="CO19" s="702"/>
      <c r="CP19" s="702"/>
      <c r="CQ19" s="703"/>
      <c r="CR19" s="661" t="s">
        <v>
137</v>
      </c>
      <c r="CS19" s="664"/>
      <c r="CT19" s="664"/>
      <c r="CU19" s="664"/>
      <c r="CV19" s="664"/>
      <c r="CW19" s="664"/>
      <c r="CX19" s="664"/>
      <c r="CY19" s="665"/>
      <c r="CZ19" s="723" t="s">
        <v>
173</v>
      </c>
      <c r="DA19" s="723"/>
      <c r="DB19" s="723"/>
      <c r="DC19" s="723"/>
      <c r="DD19" s="669" t="s">
        <v>
137</v>
      </c>
      <c r="DE19" s="664"/>
      <c r="DF19" s="664"/>
      <c r="DG19" s="664"/>
      <c r="DH19" s="664"/>
      <c r="DI19" s="664"/>
      <c r="DJ19" s="664"/>
      <c r="DK19" s="664"/>
      <c r="DL19" s="664"/>
      <c r="DM19" s="664"/>
      <c r="DN19" s="664"/>
      <c r="DO19" s="664"/>
      <c r="DP19" s="665"/>
      <c r="DQ19" s="669" t="s">
        <v>
137</v>
      </c>
      <c r="DR19" s="664"/>
      <c r="DS19" s="664"/>
      <c r="DT19" s="664"/>
      <c r="DU19" s="664"/>
      <c r="DV19" s="664"/>
      <c r="DW19" s="664"/>
      <c r="DX19" s="664"/>
      <c r="DY19" s="664"/>
      <c r="DZ19" s="664"/>
      <c r="EA19" s="664"/>
      <c r="EB19" s="664"/>
      <c r="EC19" s="704"/>
    </row>
    <row r="20" spans="2:133" ht="11.25" customHeight="1" x14ac:dyDescent="0.15">
      <c r="B20" s="658" t="s">
        <v>
274</v>
      </c>
      <c r="C20" s="659"/>
      <c r="D20" s="659"/>
      <c r="E20" s="659"/>
      <c r="F20" s="659"/>
      <c r="G20" s="659"/>
      <c r="H20" s="659"/>
      <c r="I20" s="659"/>
      <c r="J20" s="659"/>
      <c r="K20" s="659"/>
      <c r="L20" s="659"/>
      <c r="M20" s="659"/>
      <c r="N20" s="659"/>
      <c r="O20" s="659"/>
      <c r="P20" s="659"/>
      <c r="Q20" s="660"/>
      <c r="R20" s="661">
        <v>
235046</v>
      </c>
      <c r="S20" s="664"/>
      <c r="T20" s="664"/>
      <c r="U20" s="664"/>
      <c r="V20" s="664"/>
      <c r="W20" s="664"/>
      <c r="X20" s="664"/>
      <c r="Y20" s="665"/>
      <c r="Z20" s="723">
        <v>
0.5</v>
      </c>
      <c r="AA20" s="723"/>
      <c r="AB20" s="723"/>
      <c r="AC20" s="723"/>
      <c r="AD20" s="724" t="s">
        <v>
137</v>
      </c>
      <c r="AE20" s="724"/>
      <c r="AF20" s="724"/>
      <c r="AG20" s="724"/>
      <c r="AH20" s="724"/>
      <c r="AI20" s="724"/>
      <c r="AJ20" s="724"/>
      <c r="AK20" s="724"/>
      <c r="AL20" s="666" t="s">
        <v>
137</v>
      </c>
      <c r="AM20" s="667"/>
      <c r="AN20" s="667"/>
      <c r="AO20" s="725"/>
      <c r="AP20" s="658" t="s">
        <v>
275</v>
      </c>
      <c r="AQ20" s="659"/>
      <c r="AR20" s="659"/>
      <c r="AS20" s="659"/>
      <c r="AT20" s="659"/>
      <c r="AU20" s="659"/>
      <c r="AV20" s="659"/>
      <c r="AW20" s="659"/>
      <c r="AX20" s="659"/>
      <c r="AY20" s="659"/>
      <c r="AZ20" s="659"/>
      <c r="BA20" s="659"/>
      <c r="BB20" s="659"/>
      <c r="BC20" s="659"/>
      <c r="BD20" s="659"/>
      <c r="BE20" s="659"/>
      <c r="BF20" s="660"/>
      <c r="BG20" s="661">
        <v>
1522530</v>
      </c>
      <c r="BH20" s="664"/>
      <c r="BI20" s="664"/>
      <c r="BJ20" s="664"/>
      <c r="BK20" s="664"/>
      <c r="BL20" s="664"/>
      <c r="BM20" s="664"/>
      <c r="BN20" s="665"/>
      <c r="BO20" s="723">
        <v>
7.7</v>
      </c>
      <c r="BP20" s="723"/>
      <c r="BQ20" s="723"/>
      <c r="BR20" s="723"/>
      <c r="BS20" s="669" t="s">
        <v>
173</v>
      </c>
      <c r="BT20" s="664"/>
      <c r="BU20" s="664"/>
      <c r="BV20" s="664"/>
      <c r="BW20" s="664"/>
      <c r="BX20" s="664"/>
      <c r="BY20" s="664"/>
      <c r="BZ20" s="664"/>
      <c r="CA20" s="664"/>
      <c r="CB20" s="704"/>
      <c r="CD20" s="705" t="s">
        <v>
276</v>
      </c>
      <c r="CE20" s="702"/>
      <c r="CF20" s="702"/>
      <c r="CG20" s="702"/>
      <c r="CH20" s="702"/>
      <c r="CI20" s="702"/>
      <c r="CJ20" s="702"/>
      <c r="CK20" s="702"/>
      <c r="CL20" s="702"/>
      <c r="CM20" s="702"/>
      <c r="CN20" s="702"/>
      <c r="CO20" s="702"/>
      <c r="CP20" s="702"/>
      <c r="CQ20" s="703"/>
      <c r="CR20" s="661">
        <v>
50493734</v>
      </c>
      <c r="CS20" s="664"/>
      <c r="CT20" s="664"/>
      <c r="CU20" s="664"/>
      <c r="CV20" s="664"/>
      <c r="CW20" s="664"/>
      <c r="CX20" s="664"/>
      <c r="CY20" s="665"/>
      <c r="CZ20" s="723">
        <v>
100</v>
      </c>
      <c r="DA20" s="723"/>
      <c r="DB20" s="723"/>
      <c r="DC20" s="723"/>
      <c r="DD20" s="669">
        <v>
3262622</v>
      </c>
      <c r="DE20" s="664"/>
      <c r="DF20" s="664"/>
      <c r="DG20" s="664"/>
      <c r="DH20" s="664"/>
      <c r="DI20" s="664"/>
      <c r="DJ20" s="664"/>
      <c r="DK20" s="664"/>
      <c r="DL20" s="664"/>
      <c r="DM20" s="664"/>
      <c r="DN20" s="664"/>
      <c r="DO20" s="664"/>
      <c r="DP20" s="665"/>
      <c r="DQ20" s="669">
        <v>
31300287</v>
      </c>
      <c r="DR20" s="664"/>
      <c r="DS20" s="664"/>
      <c r="DT20" s="664"/>
      <c r="DU20" s="664"/>
      <c r="DV20" s="664"/>
      <c r="DW20" s="664"/>
      <c r="DX20" s="664"/>
      <c r="DY20" s="664"/>
      <c r="DZ20" s="664"/>
      <c r="EA20" s="664"/>
      <c r="EB20" s="664"/>
      <c r="EC20" s="704"/>
    </row>
    <row r="21" spans="2:133" ht="11.25" customHeight="1" x14ac:dyDescent="0.15">
      <c r="B21" s="658" t="s">
        <v>
277</v>
      </c>
      <c r="C21" s="659"/>
      <c r="D21" s="659"/>
      <c r="E21" s="659"/>
      <c r="F21" s="659"/>
      <c r="G21" s="659"/>
      <c r="H21" s="659"/>
      <c r="I21" s="659"/>
      <c r="J21" s="659"/>
      <c r="K21" s="659"/>
      <c r="L21" s="659"/>
      <c r="M21" s="659"/>
      <c r="N21" s="659"/>
      <c r="O21" s="659"/>
      <c r="P21" s="659"/>
      <c r="Q21" s="660"/>
      <c r="R21" s="661">
        <v>
203</v>
      </c>
      <c r="S21" s="664"/>
      <c r="T21" s="664"/>
      <c r="U21" s="664"/>
      <c r="V21" s="664"/>
      <c r="W21" s="664"/>
      <c r="X21" s="664"/>
      <c r="Y21" s="665"/>
      <c r="Z21" s="723">
        <v>
0</v>
      </c>
      <c r="AA21" s="723"/>
      <c r="AB21" s="723"/>
      <c r="AC21" s="723"/>
      <c r="AD21" s="724" t="s">
        <v>
137</v>
      </c>
      <c r="AE21" s="724"/>
      <c r="AF21" s="724"/>
      <c r="AG21" s="724"/>
      <c r="AH21" s="724"/>
      <c r="AI21" s="724"/>
      <c r="AJ21" s="724"/>
      <c r="AK21" s="724"/>
      <c r="AL21" s="666" t="s">
        <v>
137</v>
      </c>
      <c r="AM21" s="667"/>
      <c r="AN21" s="667"/>
      <c r="AO21" s="725"/>
      <c r="AP21" s="769" t="s">
        <v>
278</v>
      </c>
      <c r="AQ21" s="776"/>
      <c r="AR21" s="776"/>
      <c r="AS21" s="776"/>
      <c r="AT21" s="776"/>
      <c r="AU21" s="776"/>
      <c r="AV21" s="776"/>
      <c r="AW21" s="776"/>
      <c r="AX21" s="776"/>
      <c r="AY21" s="776"/>
      <c r="AZ21" s="776"/>
      <c r="BA21" s="776"/>
      <c r="BB21" s="776"/>
      <c r="BC21" s="776"/>
      <c r="BD21" s="776"/>
      <c r="BE21" s="776"/>
      <c r="BF21" s="771"/>
      <c r="BG21" s="661">
        <v>
6744</v>
      </c>
      <c r="BH21" s="664"/>
      <c r="BI21" s="664"/>
      <c r="BJ21" s="664"/>
      <c r="BK21" s="664"/>
      <c r="BL21" s="664"/>
      <c r="BM21" s="664"/>
      <c r="BN21" s="665"/>
      <c r="BO21" s="723">
        <v>
0</v>
      </c>
      <c r="BP21" s="723"/>
      <c r="BQ21" s="723"/>
      <c r="BR21" s="723"/>
      <c r="BS21" s="669" t="s">
        <v>
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
279</v>
      </c>
      <c r="C22" s="659"/>
      <c r="D22" s="659"/>
      <c r="E22" s="659"/>
      <c r="F22" s="659"/>
      <c r="G22" s="659"/>
      <c r="H22" s="659"/>
      <c r="I22" s="659"/>
      <c r="J22" s="659"/>
      <c r="K22" s="659"/>
      <c r="L22" s="659"/>
      <c r="M22" s="659"/>
      <c r="N22" s="659"/>
      <c r="O22" s="659"/>
      <c r="P22" s="659"/>
      <c r="Q22" s="660"/>
      <c r="R22" s="661">
        <v>
26056760</v>
      </c>
      <c r="S22" s="664"/>
      <c r="T22" s="664"/>
      <c r="U22" s="664"/>
      <c r="V22" s="664"/>
      <c r="W22" s="664"/>
      <c r="X22" s="664"/>
      <c r="Y22" s="665"/>
      <c r="Z22" s="723">
        <v>
50.7</v>
      </c>
      <c r="AA22" s="723"/>
      <c r="AB22" s="723"/>
      <c r="AC22" s="723"/>
      <c r="AD22" s="724">
        <v>
24305725</v>
      </c>
      <c r="AE22" s="724"/>
      <c r="AF22" s="724"/>
      <c r="AG22" s="724"/>
      <c r="AH22" s="724"/>
      <c r="AI22" s="724"/>
      <c r="AJ22" s="724"/>
      <c r="AK22" s="724"/>
      <c r="AL22" s="666">
        <v>
98.8</v>
      </c>
      <c r="AM22" s="667"/>
      <c r="AN22" s="667"/>
      <c r="AO22" s="725"/>
      <c r="AP22" s="769" t="s">
        <v>
280</v>
      </c>
      <c r="AQ22" s="776"/>
      <c r="AR22" s="776"/>
      <c r="AS22" s="776"/>
      <c r="AT22" s="776"/>
      <c r="AU22" s="776"/>
      <c r="AV22" s="776"/>
      <c r="AW22" s="776"/>
      <c r="AX22" s="776"/>
      <c r="AY22" s="776"/>
      <c r="AZ22" s="776"/>
      <c r="BA22" s="776"/>
      <c r="BB22" s="776"/>
      <c r="BC22" s="776"/>
      <c r="BD22" s="776"/>
      <c r="BE22" s="776"/>
      <c r="BF22" s="771"/>
      <c r="BG22" s="661" t="s">
        <v>
137</v>
      </c>
      <c r="BH22" s="664"/>
      <c r="BI22" s="664"/>
      <c r="BJ22" s="664"/>
      <c r="BK22" s="664"/>
      <c r="BL22" s="664"/>
      <c r="BM22" s="664"/>
      <c r="BN22" s="665"/>
      <c r="BO22" s="723" t="s">
        <v>
173</v>
      </c>
      <c r="BP22" s="723"/>
      <c r="BQ22" s="723"/>
      <c r="BR22" s="723"/>
      <c r="BS22" s="669" t="s">
        <v>
137</v>
      </c>
      <c r="BT22" s="664"/>
      <c r="BU22" s="664"/>
      <c r="BV22" s="664"/>
      <c r="BW22" s="664"/>
      <c r="BX22" s="664"/>
      <c r="BY22" s="664"/>
      <c r="BZ22" s="664"/>
      <c r="CA22" s="664"/>
      <c r="CB22" s="704"/>
      <c r="CD22" s="778" t="s">
        <v>
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
282</v>
      </c>
      <c r="C23" s="659"/>
      <c r="D23" s="659"/>
      <c r="E23" s="659"/>
      <c r="F23" s="659"/>
      <c r="G23" s="659"/>
      <c r="H23" s="659"/>
      <c r="I23" s="659"/>
      <c r="J23" s="659"/>
      <c r="K23" s="659"/>
      <c r="L23" s="659"/>
      <c r="M23" s="659"/>
      <c r="N23" s="659"/>
      <c r="O23" s="659"/>
      <c r="P23" s="659"/>
      <c r="Q23" s="660"/>
      <c r="R23" s="661">
        <v>
17651</v>
      </c>
      <c r="S23" s="664"/>
      <c r="T23" s="664"/>
      <c r="U23" s="664"/>
      <c r="V23" s="664"/>
      <c r="W23" s="664"/>
      <c r="X23" s="664"/>
      <c r="Y23" s="665"/>
      <c r="Z23" s="723">
        <v>
0</v>
      </c>
      <c r="AA23" s="723"/>
      <c r="AB23" s="723"/>
      <c r="AC23" s="723"/>
      <c r="AD23" s="724">
        <v>
17651</v>
      </c>
      <c r="AE23" s="724"/>
      <c r="AF23" s="724"/>
      <c r="AG23" s="724"/>
      <c r="AH23" s="724"/>
      <c r="AI23" s="724"/>
      <c r="AJ23" s="724"/>
      <c r="AK23" s="724"/>
      <c r="AL23" s="666">
        <v>
0.1</v>
      </c>
      <c r="AM23" s="667"/>
      <c r="AN23" s="667"/>
      <c r="AO23" s="725"/>
      <c r="AP23" s="769" t="s">
        <v>
283</v>
      </c>
      <c r="AQ23" s="776"/>
      <c r="AR23" s="776"/>
      <c r="AS23" s="776"/>
      <c r="AT23" s="776"/>
      <c r="AU23" s="776"/>
      <c r="AV23" s="776"/>
      <c r="AW23" s="776"/>
      <c r="AX23" s="776"/>
      <c r="AY23" s="776"/>
      <c r="AZ23" s="776"/>
      <c r="BA23" s="776"/>
      <c r="BB23" s="776"/>
      <c r="BC23" s="776"/>
      <c r="BD23" s="776"/>
      <c r="BE23" s="776"/>
      <c r="BF23" s="771"/>
      <c r="BG23" s="661">
        <v>
1515786</v>
      </c>
      <c r="BH23" s="664"/>
      <c r="BI23" s="664"/>
      <c r="BJ23" s="664"/>
      <c r="BK23" s="664"/>
      <c r="BL23" s="664"/>
      <c r="BM23" s="664"/>
      <c r="BN23" s="665"/>
      <c r="BO23" s="723">
        <v>
7.6</v>
      </c>
      <c r="BP23" s="723"/>
      <c r="BQ23" s="723"/>
      <c r="BR23" s="723"/>
      <c r="BS23" s="669" t="s">
        <v>
173</v>
      </c>
      <c r="BT23" s="664"/>
      <c r="BU23" s="664"/>
      <c r="BV23" s="664"/>
      <c r="BW23" s="664"/>
      <c r="BX23" s="664"/>
      <c r="BY23" s="664"/>
      <c r="BZ23" s="664"/>
      <c r="CA23" s="664"/>
      <c r="CB23" s="704"/>
      <c r="CD23" s="778" t="s">
        <v>
223</v>
      </c>
      <c r="CE23" s="779"/>
      <c r="CF23" s="779"/>
      <c r="CG23" s="779"/>
      <c r="CH23" s="779"/>
      <c r="CI23" s="779"/>
      <c r="CJ23" s="779"/>
      <c r="CK23" s="779"/>
      <c r="CL23" s="779"/>
      <c r="CM23" s="779"/>
      <c r="CN23" s="779"/>
      <c r="CO23" s="779"/>
      <c r="CP23" s="779"/>
      <c r="CQ23" s="780"/>
      <c r="CR23" s="778" t="s">
        <v>
284</v>
      </c>
      <c r="CS23" s="779"/>
      <c r="CT23" s="779"/>
      <c r="CU23" s="779"/>
      <c r="CV23" s="779"/>
      <c r="CW23" s="779"/>
      <c r="CX23" s="779"/>
      <c r="CY23" s="780"/>
      <c r="CZ23" s="778" t="s">
        <v>
285</v>
      </c>
      <c r="DA23" s="779"/>
      <c r="DB23" s="779"/>
      <c r="DC23" s="780"/>
      <c r="DD23" s="778" t="s">
        <v>
286</v>
      </c>
      <c r="DE23" s="779"/>
      <c r="DF23" s="779"/>
      <c r="DG23" s="779"/>
      <c r="DH23" s="779"/>
      <c r="DI23" s="779"/>
      <c r="DJ23" s="779"/>
      <c r="DK23" s="780"/>
      <c r="DL23" s="787" t="s">
        <v>
287</v>
      </c>
      <c r="DM23" s="788"/>
      <c r="DN23" s="788"/>
      <c r="DO23" s="788"/>
      <c r="DP23" s="788"/>
      <c r="DQ23" s="788"/>
      <c r="DR23" s="788"/>
      <c r="DS23" s="788"/>
      <c r="DT23" s="788"/>
      <c r="DU23" s="788"/>
      <c r="DV23" s="789"/>
      <c r="DW23" s="778" t="s">
        <v>
288</v>
      </c>
      <c r="DX23" s="779"/>
      <c r="DY23" s="779"/>
      <c r="DZ23" s="779"/>
      <c r="EA23" s="779"/>
      <c r="EB23" s="779"/>
      <c r="EC23" s="780"/>
    </row>
    <row r="24" spans="2:133" ht="11.25" customHeight="1" x14ac:dyDescent="0.15">
      <c r="B24" s="658" t="s">
        <v>
289</v>
      </c>
      <c r="C24" s="659"/>
      <c r="D24" s="659"/>
      <c r="E24" s="659"/>
      <c r="F24" s="659"/>
      <c r="G24" s="659"/>
      <c r="H24" s="659"/>
      <c r="I24" s="659"/>
      <c r="J24" s="659"/>
      <c r="K24" s="659"/>
      <c r="L24" s="659"/>
      <c r="M24" s="659"/>
      <c r="N24" s="659"/>
      <c r="O24" s="659"/>
      <c r="P24" s="659"/>
      <c r="Q24" s="660"/>
      <c r="R24" s="661">
        <v>
1089564</v>
      </c>
      <c r="S24" s="664"/>
      <c r="T24" s="664"/>
      <c r="U24" s="664"/>
      <c r="V24" s="664"/>
      <c r="W24" s="664"/>
      <c r="X24" s="664"/>
      <c r="Y24" s="665"/>
      <c r="Z24" s="723">
        <v>
2.1</v>
      </c>
      <c r="AA24" s="723"/>
      <c r="AB24" s="723"/>
      <c r="AC24" s="723"/>
      <c r="AD24" s="724" t="s">
        <v>
173</v>
      </c>
      <c r="AE24" s="724"/>
      <c r="AF24" s="724"/>
      <c r="AG24" s="724"/>
      <c r="AH24" s="724"/>
      <c r="AI24" s="724"/>
      <c r="AJ24" s="724"/>
      <c r="AK24" s="724"/>
      <c r="AL24" s="666" t="s">
        <v>
173</v>
      </c>
      <c r="AM24" s="667"/>
      <c r="AN24" s="667"/>
      <c r="AO24" s="725"/>
      <c r="AP24" s="769" t="s">
        <v>
290</v>
      </c>
      <c r="AQ24" s="776"/>
      <c r="AR24" s="776"/>
      <c r="AS24" s="776"/>
      <c r="AT24" s="776"/>
      <c r="AU24" s="776"/>
      <c r="AV24" s="776"/>
      <c r="AW24" s="776"/>
      <c r="AX24" s="776"/>
      <c r="AY24" s="776"/>
      <c r="AZ24" s="776"/>
      <c r="BA24" s="776"/>
      <c r="BB24" s="776"/>
      <c r="BC24" s="776"/>
      <c r="BD24" s="776"/>
      <c r="BE24" s="776"/>
      <c r="BF24" s="771"/>
      <c r="BG24" s="661" t="s">
        <v>
137</v>
      </c>
      <c r="BH24" s="664"/>
      <c r="BI24" s="664"/>
      <c r="BJ24" s="664"/>
      <c r="BK24" s="664"/>
      <c r="BL24" s="664"/>
      <c r="BM24" s="664"/>
      <c r="BN24" s="665"/>
      <c r="BO24" s="723" t="s">
        <v>
137</v>
      </c>
      <c r="BP24" s="723"/>
      <c r="BQ24" s="723"/>
      <c r="BR24" s="723"/>
      <c r="BS24" s="669" t="s">
        <v>
137</v>
      </c>
      <c r="BT24" s="664"/>
      <c r="BU24" s="664"/>
      <c r="BV24" s="664"/>
      <c r="BW24" s="664"/>
      <c r="BX24" s="664"/>
      <c r="BY24" s="664"/>
      <c r="BZ24" s="664"/>
      <c r="CA24" s="664"/>
      <c r="CB24" s="704"/>
      <c r="CD24" s="732" t="s">
        <v>
291</v>
      </c>
      <c r="CE24" s="733"/>
      <c r="CF24" s="733"/>
      <c r="CG24" s="733"/>
      <c r="CH24" s="733"/>
      <c r="CI24" s="733"/>
      <c r="CJ24" s="733"/>
      <c r="CK24" s="733"/>
      <c r="CL24" s="733"/>
      <c r="CM24" s="733"/>
      <c r="CN24" s="733"/>
      <c r="CO24" s="733"/>
      <c r="CP24" s="733"/>
      <c r="CQ24" s="734"/>
      <c r="CR24" s="726">
        <v>
27026152</v>
      </c>
      <c r="CS24" s="727"/>
      <c r="CT24" s="727"/>
      <c r="CU24" s="727"/>
      <c r="CV24" s="727"/>
      <c r="CW24" s="727"/>
      <c r="CX24" s="727"/>
      <c r="CY24" s="773"/>
      <c r="CZ24" s="774">
        <v>
53.5</v>
      </c>
      <c r="DA24" s="743"/>
      <c r="DB24" s="743"/>
      <c r="DC24" s="777"/>
      <c r="DD24" s="772">
        <v>
14493992</v>
      </c>
      <c r="DE24" s="727"/>
      <c r="DF24" s="727"/>
      <c r="DG24" s="727"/>
      <c r="DH24" s="727"/>
      <c r="DI24" s="727"/>
      <c r="DJ24" s="727"/>
      <c r="DK24" s="773"/>
      <c r="DL24" s="772">
        <v>
14484728</v>
      </c>
      <c r="DM24" s="727"/>
      <c r="DN24" s="727"/>
      <c r="DO24" s="727"/>
      <c r="DP24" s="727"/>
      <c r="DQ24" s="727"/>
      <c r="DR24" s="727"/>
      <c r="DS24" s="727"/>
      <c r="DT24" s="727"/>
      <c r="DU24" s="727"/>
      <c r="DV24" s="773"/>
      <c r="DW24" s="774">
        <v>
53.9</v>
      </c>
      <c r="DX24" s="743"/>
      <c r="DY24" s="743"/>
      <c r="DZ24" s="743"/>
      <c r="EA24" s="743"/>
      <c r="EB24" s="743"/>
      <c r="EC24" s="775"/>
    </row>
    <row r="25" spans="2:133" ht="11.25" customHeight="1" x14ac:dyDescent="0.15">
      <c r="B25" s="658" t="s">
        <v>
292</v>
      </c>
      <c r="C25" s="659"/>
      <c r="D25" s="659"/>
      <c r="E25" s="659"/>
      <c r="F25" s="659"/>
      <c r="G25" s="659"/>
      <c r="H25" s="659"/>
      <c r="I25" s="659"/>
      <c r="J25" s="659"/>
      <c r="K25" s="659"/>
      <c r="L25" s="659"/>
      <c r="M25" s="659"/>
      <c r="N25" s="659"/>
      <c r="O25" s="659"/>
      <c r="P25" s="659"/>
      <c r="Q25" s="660"/>
      <c r="R25" s="661">
        <v>
492952</v>
      </c>
      <c r="S25" s="664"/>
      <c r="T25" s="664"/>
      <c r="U25" s="664"/>
      <c r="V25" s="664"/>
      <c r="W25" s="664"/>
      <c r="X25" s="664"/>
      <c r="Y25" s="665"/>
      <c r="Z25" s="723">
        <v>
1</v>
      </c>
      <c r="AA25" s="723"/>
      <c r="AB25" s="723"/>
      <c r="AC25" s="723"/>
      <c r="AD25" s="724">
        <v>
110526</v>
      </c>
      <c r="AE25" s="724"/>
      <c r="AF25" s="724"/>
      <c r="AG25" s="724"/>
      <c r="AH25" s="724"/>
      <c r="AI25" s="724"/>
      <c r="AJ25" s="724"/>
      <c r="AK25" s="724"/>
      <c r="AL25" s="666">
        <v>
0.4</v>
      </c>
      <c r="AM25" s="667"/>
      <c r="AN25" s="667"/>
      <c r="AO25" s="725"/>
      <c r="AP25" s="769" t="s">
        <v>
293</v>
      </c>
      <c r="AQ25" s="776"/>
      <c r="AR25" s="776"/>
      <c r="AS25" s="776"/>
      <c r="AT25" s="776"/>
      <c r="AU25" s="776"/>
      <c r="AV25" s="776"/>
      <c r="AW25" s="776"/>
      <c r="AX25" s="776"/>
      <c r="AY25" s="776"/>
      <c r="AZ25" s="776"/>
      <c r="BA25" s="776"/>
      <c r="BB25" s="776"/>
      <c r="BC25" s="776"/>
      <c r="BD25" s="776"/>
      <c r="BE25" s="776"/>
      <c r="BF25" s="771"/>
      <c r="BG25" s="661" t="s">
        <v>
137</v>
      </c>
      <c r="BH25" s="664"/>
      <c r="BI25" s="664"/>
      <c r="BJ25" s="664"/>
      <c r="BK25" s="664"/>
      <c r="BL25" s="664"/>
      <c r="BM25" s="664"/>
      <c r="BN25" s="665"/>
      <c r="BO25" s="723" t="s">
        <v>
137</v>
      </c>
      <c r="BP25" s="723"/>
      <c r="BQ25" s="723"/>
      <c r="BR25" s="723"/>
      <c r="BS25" s="669" t="s">
        <v>
137</v>
      </c>
      <c r="BT25" s="664"/>
      <c r="BU25" s="664"/>
      <c r="BV25" s="664"/>
      <c r="BW25" s="664"/>
      <c r="BX25" s="664"/>
      <c r="BY25" s="664"/>
      <c r="BZ25" s="664"/>
      <c r="CA25" s="664"/>
      <c r="CB25" s="704"/>
      <c r="CD25" s="705" t="s">
        <v>
294</v>
      </c>
      <c r="CE25" s="702"/>
      <c r="CF25" s="702"/>
      <c r="CG25" s="702"/>
      <c r="CH25" s="702"/>
      <c r="CI25" s="702"/>
      <c r="CJ25" s="702"/>
      <c r="CK25" s="702"/>
      <c r="CL25" s="702"/>
      <c r="CM25" s="702"/>
      <c r="CN25" s="702"/>
      <c r="CO25" s="702"/>
      <c r="CP25" s="702"/>
      <c r="CQ25" s="703"/>
      <c r="CR25" s="661">
        <v>
6575074</v>
      </c>
      <c r="CS25" s="662"/>
      <c r="CT25" s="662"/>
      <c r="CU25" s="662"/>
      <c r="CV25" s="662"/>
      <c r="CW25" s="662"/>
      <c r="CX25" s="662"/>
      <c r="CY25" s="663"/>
      <c r="CZ25" s="666">
        <v>
13</v>
      </c>
      <c r="DA25" s="695"/>
      <c r="DB25" s="695"/>
      <c r="DC25" s="696"/>
      <c r="DD25" s="669">
        <v>
6139487</v>
      </c>
      <c r="DE25" s="662"/>
      <c r="DF25" s="662"/>
      <c r="DG25" s="662"/>
      <c r="DH25" s="662"/>
      <c r="DI25" s="662"/>
      <c r="DJ25" s="662"/>
      <c r="DK25" s="663"/>
      <c r="DL25" s="669">
        <v>
6132397</v>
      </c>
      <c r="DM25" s="662"/>
      <c r="DN25" s="662"/>
      <c r="DO25" s="662"/>
      <c r="DP25" s="662"/>
      <c r="DQ25" s="662"/>
      <c r="DR25" s="662"/>
      <c r="DS25" s="662"/>
      <c r="DT25" s="662"/>
      <c r="DU25" s="662"/>
      <c r="DV25" s="663"/>
      <c r="DW25" s="666">
        <v>
22.8</v>
      </c>
      <c r="DX25" s="695"/>
      <c r="DY25" s="695"/>
      <c r="DZ25" s="695"/>
      <c r="EA25" s="695"/>
      <c r="EB25" s="695"/>
      <c r="EC25" s="697"/>
    </row>
    <row r="26" spans="2:133" ht="11.25" customHeight="1" x14ac:dyDescent="0.15">
      <c r="B26" s="658" t="s">
        <v>
295</v>
      </c>
      <c r="C26" s="659"/>
      <c r="D26" s="659"/>
      <c r="E26" s="659"/>
      <c r="F26" s="659"/>
      <c r="G26" s="659"/>
      <c r="H26" s="659"/>
      <c r="I26" s="659"/>
      <c r="J26" s="659"/>
      <c r="K26" s="659"/>
      <c r="L26" s="659"/>
      <c r="M26" s="659"/>
      <c r="N26" s="659"/>
      <c r="O26" s="659"/>
      <c r="P26" s="659"/>
      <c r="Q26" s="660"/>
      <c r="R26" s="661">
        <v>
556525</v>
      </c>
      <c r="S26" s="664"/>
      <c r="T26" s="664"/>
      <c r="U26" s="664"/>
      <c r="V26" s="664"/>
      <c r="W26" s="664"/>
      <c r="X26" s="664"/>
      <c r="Y26" s="665"/>
      <c r="Z26" s="723">
        <v>
1.1000000000000001</v>
      </c>
      <c r="AA26" s="723"/>
      <c r="AB26" s="723"/>
      <c r="AC26" s="723"/>
      <c r="AD26" s="724" t="s">
        <v>
137</v>
      </c>
      <c r="AE26" s="724"/>
      <c r="AF26" s="724"/>
      <c r="AG26" s="724"/>
      <c r="AH26" s="724"/>
      <c r="AI26" s="724"/>
      <c r="AJ26" s="724"/>
      <c r="AK26" s="724"/>
      <c r="AL26" s="666" t="s">
        <v>
137</v>
      </c>
      <c r="AM26" s="667"/>
      <c r="AN26" s="667"/>
      <c r="AO26" s="725"/>
      <c r="AP26" s="769" t="s">
        <v>
296</v>
      </c>
      <c r="AQ26" s="770"/>
      <c r="AR26" s="770"/>
      <c r="AS26" s="770"/>
      <c r="AT26" s="770"/>
      <c r="AU26" s="770"/>
      <c r="AV26" s="770"/>
      <c r="AW26" s="770"/>
      <c r="AX26" s="770"/>
      <c r="AY26" s="770"/>
      <c r="AZ26" s="770"/>
      <c r="BA26" s="770"/>
      <c r="BB26" s="770"/>
      <c r="BC26" s="770"/>
      <c r="BD26" s="770"/>
      <c r="BE26" s="770"/>
      <c r="BF26" s="771"/>
      <c r="BG26" s="661" t="s">
        <v>
137</v>
      </c>
      <c r="BH26" s="664"/>
      <c r="BI26" s="664"/>
      <c r="BJ26" s="664"/>
      <c r="BK26" s="664"/>
      <c r="BL26" s="664"/>
      <c r="BM26" s="664"/>
      <c r="BN26" s="665"/>
      <c r="BO26" s="723" t="s">
        <v>
137</v>
      </c>
      <c r="BP26" s="723"/>
      <c r="BQ26" s="723"/>
      <c r="BR26" s="723"/>
      <c r="BS26" s="669" t="s">
        <v>
173</v>
      </c>
      <c r="BT26" s="664"/>
      <c r="BU26" s="664"/>
      <c r="BV26" s="664"/>
      <c r="BW26" s="664"/>
      <c r="BX26" s="664"/>
      <c r="BY26" s="664"/>
      <c r="BZ26" s="664"/>
      <c r="CA26" s="664"/>
      <c r="CB26" s="704"/>
      <c r="CD26" s="705" t="s">
        <v>
297</v>
      </c>
      <c r="CE26" s="702"/>
      <c r="CF26" s="702"/>
      <c r="CG26" s="702"/>
      <c r="CH26" s="702"/>
      <c r="CI26" s="702"/>
      <c r="CJ26" s="702"/>
      <c r="CK26" s="702"/>
      <c r="CL26" s="702"/>
      <c r="CM26" s="702"/>
      <c r="CN26" s="702"/>
      <c r="CO26" s="702"/>
      <c r="CP26" s="702"/>
      <c r="CQ26" s="703"/>
      <c r="CR26" s="661">
        <v>
4429394</v>
      </c>
      <c r="CS26" s="664"/>
      <c r="CT26" s="664"/>
      <c r="CU26" s="664"/>
      <c r="CV26" s="664"/>
      <c r="CW26" s="664"/>
      <c r="CX26" s="664"/>
      <c r="CY26" s="665"/>
      <c r="CZ26" s="666">
        <v>
8.8000000000000007</v>
      </c>
      <c r="DA26" s="695"/>
      <c r="DB26" s="695"/>
      <c r="DC26" s="696"/>
      <c r="DD26" s="669">
        <v>
4048462</v>
      </c>
      <c r="DE26" s="664"/>
      <c r="DF26" s="664"/>
      <c r="DG26" s="664"/>
      <c r="DH26" s="664"/>
      <c r="DI26" s="664"/>
      <c r="DJ26" s="664"/>
      <c r="DK26" s="665"/>
      <c r="DL26" s="669" t="s">
        <v>
173</v>
      </c>
      <c r="DM26" s="664"/>
      <c r="DN26" s="664"/>
      <c r="DO26" s="664"/>
      <c r="DP26" s="664"/>
      <c r="DQ26" s="664"/>
      <c r="DR26" s="664"/>
      <c r="DS26" s="664"/>
      <c r="DT26" s="664"/>
      <c r="DU26" s="664"/>
      <c r="DV26" s="665"/>
      <c r="DW26" s="666" t="s">
        <v>
137</v>
      </c>
      <c r="DX26" s="695"/>
      <c r="DY26" s="695"/>
      <c r="DZ26" s="695"/>
      <c r="EA26" s="695"/>
      <c r="EB26" s="695"/>
      <c r="EC26" s="697"/>
    </row>
    <row r="27" spans="2:133" ht="11.25" customHeight="1" x14ac:dyDescent="0.15">
      <c r="B27" s="658" t="s">
        <v>
298</v>
      </c>
      <c r="C27" s="659"/>
      <c r="D27" s="659"/>
      <c r="E27" s="659"/>
      <c r="F27" s="659"/>
      <c r="G27" s="659"/>
      <c r="H27" s="659"/>
      <c r="I27" s="659"/>
      <c r="J27" s="659"/>
      <c r="K27" s="659"/>
      <c r="L27" s="659"/>
      <c r="M27" s="659"/>
      <c r="N27" s="659"/>
      <c r="O27" s="659"/>
      <c r="P27" s="659"/>
      <c r="Q27" s="660"/>
      <c r="R27" s="661">
        <v>
8453051</v>
      </c>
      <c r="S27" s="664"/>
      <c r="T27" s="664"/>
      <c r="U27" s="664"/>
      <c r="V27" s="664"/>
      <c r="W27" s="664"/>
      <c r="X27" s="664"/>
      <c r="Y27" s="665"/>
      <c r="Z27" s="723">
        <v>
16.399999999999999</v>
      </c>
      <c r="AA27" s="723"/>
      <c r="AB27" s="723"/>
      <c r="AC27" s="723"/>
      <c r="AD27" s="724" t="s">
        <v>
137</v>
      </c>
      <c r="AE27" s="724"/>
      <c r="AF27" s="724"/>
      <c r="AG27" s="724"/>
      <c r="AH27" s="724"/>
      <c r="AI27" s="724"/>
      <c r="AJ27" s="724"/>
      <c r="AK27" s="724"/>
      <c r="AL27" s="666" t="s">
        <v>
137</v>
      </c>
      <c r="AM27" s="667"/>
      <c r="AN27" s="667"/>
      <c r="AO27" s="725"/>
      <c r="AP27" s="658" t="s">
        <v>
299</v>
      </c>
      <c r="AQ27" s="659"/>
      <c r="AR27" s="659"/>
      <c r="AS27" s="659"/>
      <c r="AT27" s="659"/>
      <c r="AU27" s="659"/>
      <c r="AV27" s="659"/>
      <c r="AW27" s="659"/>
      <c r="AX27" s="659"/>
      <c r="AY27" s="659"/>
      <c r="AZ27" s="659"/>
      <c r="BA27" s="659"/>
      <c r="BB27" s="659"/>
      <c r="BC27" s="659"/>
      <c r="BD27" s="659"/>
      <c r="BE27" s="659"/>
      <c r="BF27" s="660"/>
      <c r="BG27" s="661">
        <v>
19841468</v>
      </c>
      <c r="BH27" s="664"/>
      <c r="BI27" s="664"/>
      <c r="BJ27" s="664"/>
      <c r="BK27" s="664"/>
      <c r="BL27" s="664"/>
      <c r="BM27" s="664"/>
      <c r="BN27" s="665"/>
      <c r="BO27" s="723">
        <v>
100</v>
      </c>
      <c r="BP27" s="723"/>
      <c r="BQ27" s="723"/>
      <c r="BR27" s="723"/>
      <c r="BS27" s="669">
        <v>
84320</v>
      </c>
      <c r="BT27" s="664"/>
      <c r="BU27" s="664"/>
      <c r="BV27" s="664"/>
      <c r="BW27" s="664"/>
      <c r="BX27" s="664"/>
      <c r="BY27" s="664"/>
      <c r="BZ27" s="664"/>
      <c r="CA27" s="664"/>
      <c r="CB27" s="704"/>
      <c r="CD27" s="705" t="s">
        <v>
300</v>
      </c>
      <c r="CE27" s="702"/>
      <c r="CF27" s="702"/>
      <c r="CG27" s="702"/>
      <c r="CH27" s="702"/>
      <c r="CI27" s="702"/>
      <c r="CJ27" s="702"/>
      <c r="CK27" s="702"/>
      <c r="CL27" s="702"/>
      <c r="CM27" s="702"/>
      <c r="CN27" s="702"/>
      <c r="CO27" s="702"/>
      <c r="CP27" s="702"/>
      <c r="CQ27" s="703"/>
      <c r="CR27" s="661">
        <v>
17231723</v>
      </c>
      <c r="CS27" s="662"/>
      <c r="CT27" s="662"/>
      <c r="CU27" s="662"/>
      <c r="CV27" s="662"/>
      <c r="CW27" s="662"/>
      <c r="CX27" s="662"/>
      <c r="CY27" s="663"/>
      <c r="CZ27" s="666">
        <v>
34.1</v>
      </c>
      <c r="DA27" s="695"/>
      <c r="DB27" s="695"/>
      <c r="DC27" s="696"/>
      <c r="DD27" s="669">
        <v>
5144206</v>
      </c>
      <c r="DE27" s="662"/>
      <c r="DF27" s="662"/>
      <c r="DG27" s="662"/>
      <c r="DH27" s="662"/>
      <c r="DI27" s="662"/>
      <c r="DJ27" s="662"/>
      <c r="DK27" s="663"/>
      <c r="DL27" s="669">
        <v>
5142032</v>
      </c>
      <c r="DM27" s="662"/>
      <c r="DN27" s="662"/>
      <c r="DO27" s="662"/>
      <c r="DP27" s="662"/>
      <c r="DQ27" s="662"/>
      <c r="DR27" s="662"/>
      <c r="DS27" s="662"/>
      <c r="DT27" s="662"/>
      <c r="DU27" s="662"/>
      <c r="DV27" s="663"/>
      <c r="DW27" s="666">
        <v>
19.100000000000001</v>
      </c>
      <c r="DX27" s="695"/>
      <c r="DY27" s="695"/>
      <c r="DZ27" s="695"/>
      <c r="EA27" s="695"/>
      <c r="EB27" s="695"/>
      <c r="EC27" s="697"/>
    </row>
    <row r="28" spans="2:133" ht="11.25" customHeight="1" x14ac:dyDescent="0.15">
      <c r="B28" s="766" t="s">
        <v>
301</v>
      </c>
      <c r="C28" s="767"/>
      <c r="D28" s="767"/>
      <c r="E28" s="767"/>
      <c r="F28" s="767"/>
      <c r="G28" s="767"/>
      <c r="H28" s="767"/>
      <c r="I28" s="767"/>
      <c r="J28" s="767"/>
      <c r="K28" s="767"/>
      <c r="L28" s="767"/>
      <c r="M28" s="767"/>
      <c r="N28" s="767"/>
      <c r="O28" s="767"/>
      <c r="P28" s="767"/>
      <c r="Q28" s="768"/>
      <c r="R28" s="661" t="s">
        <v>
137</v>
      </c>
      <c r="S28" s="664"/>
      <c r="T28" s="664"/>
      <c r="U28" s="664"/>
      <c r="V28" s="664"/>
      <c r="W28" s="664"/>
      <c r="X28" s="664"/>
      <c r="Y28" s="665"/>
      <c r="Z28" s="723" t="s">
        <v>
137</v>
      </c>
      <c r="AA28" s="723"/>
      <c r="AB28" s="723"/>
      <c r="AC28" s="723"/>
      <c r="AD28" s="724" t="s">
        <v>
137</v>
      </c>
      <c r="AE28" s="724"/>
      <c r="AF28" s="724"/>
      <c r="AG28" s="724"/>
      <c r="AH28" s="724"/>
      <c r="AI28" s="724"/>
      <c r="AJ28" s="724"/>
      <c r="AK28" s="724"/>
      <c r="AL28" s="666" t="s">
        <v>
137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302</v>
      </c>
      <c r="CE28" s="702"/>
      <c r="CF28" s="702"/>
      <c r="CG28" s="702"/>
      <c r="CH28" s="702"/>
      <c r="CI28" s="702"/>
      <c r="CJ28" s="702"/>
      <c r="CK28" s="702"/>
      <c r="CL28" s="702"/>
      <c r="CM28" s="702"/>
      <c r="CN28" s="702"/>
      <c r="CO28" s="702"/>
      <c r="CP28" s="702"/>
      <c r="CQ28" s="703"/>
      <c r="CR28" s="661">
        <v>
3219355</v>
      </c>
      <c r="CS28" s="664"/>
      <c r="CT28" s="664"/>
      <c r="CU28" s="664"/>
      <c r="CV28" s="664"/>
      <c r="CW28" s="664"/>
      <c r="CX28" s="664"/>
      <c r="CY28" s="665"/>
      <c r="CZ28" s="666">
        <v>
6.4</v>
      </c>
      <c r="DA28" s="695"/>
      <c r="DB28" s="695"/>
      <c r="DC28" s="696"/>
      <c r="DD28" s="669">
        <v>
3210299</v>
      </c>
      <c r="DE28" s="664"/>
      <c r="DF28" s="664"/>
      <c r="DG28" s="664"/>
      <c r="DH28" s="664"/>
      <c r="DI28" s="664"/>
      <c r="DJ28" s="664"/>
      <c r="DK28" s="665"/>
      <c r="DL28" s="669">
        <v>
3210299</v>
      </c>
      <c r="DM28" s="664"/>
      <c r="DN28" s="664"/>
      <c r="DO28" s="664"/>
      <c r="DP28" s="664"/>
      <c r="DQ28" s="664"/>
      <c r="DR28" s="664"/>
      <c r="DS28" s="664"/>
      <c r="DT28" s="664"/>
      <c r="DU28" s="664"/>
      <c r="DV28" s="665"/>
      <c r="DW28" s="666">
        <v>
12</v>
      </c>
      <c r="DX28" s="695"/>
      <c r="DY28" s="695"/>
      <c r="DZ28" s="695"/>
      <c r="EA28" s="695"/>
      <c r="EB28" s="695"/>
      <c r="EC28" s="697"/>
    </row>
    <row r="29" spans="2:133" ht="11.25" customHeight="1" x14ac:dyDescent="0.15">
      <c r="B29" s="658" t="s">
        <v>
303</v>
      </c>
      <c r="C29" s="659"/>
      <c r="D29" s="659"/>
      <c r="E29" s="659"/>
      <c r="F29" s="659"/>
      <c r="G29" s="659"/>
      <c r="H29" s="659"/>
      <c r="I29" s="659"/>
      <c r="J29" s="659"/>
      <c r="K29" s="659"/>
      <c r="L29" s="659"/>
      <c r="M29" s="659"/>
      <c r="N29" s="659"/>
      <c r="O29" s="659"/>
      <c r="P29" s="659"/>
      <c r="Q29" s="660"/>
      <c r="R29" s="661">
        <v>
7240831</v>
      </c>
      <c r="S29" s="664"/>
      <c r="T29" s="664"/>
      <c r="U29" s="664"/>
      <c r="V29" s="664"/>
      <c r="W29" s="664"/>
      <c r="X29" s="664"/>
      <c r="Y29" s="665"/>
      <c r="Z29" s="723">
        <v>
14.1</v>
      </c>
      <c r="AA29" s="723"/>
      <c r="AB29" s="723"/>
      <c r="AC29" s="723"/>
      <c r="AD29" s="724" t="s">
        <v>
137</v>
      </c>
      <c r="AE29" s="724"/>
      <c r="AF29" s="724"/>
      <c r="AG29" s="724"/>
      <c r="AH29" s="724"/>
      <c r="AI29" s="724"/>
      <c r="AJ29" s="724"/>
      <c r="AK29" s="724"/>
      <c r="AL29" s="666" t="s">
        <v>
173</v>
      </c>
      <c r="AM29" s="667"/>
      <c r="AN29" s="667"/>
      <c r="AO29" s="725"/>
      <c r="AP29" s="735" t="s">
        <v>
223</v>
      </c>
      <c r="AQ29" s="736"/>
      <c r="AR29" s="736"/>
      <c r="AS29" s="736"/>
      <c r="AT29" s="736"/>
      <c r="AU29" s="736"/>
      <c r="AV29" s="736"/>
      <c r="AW29" s="736"/>
      <c r="AX29" s="736"/>
      <c r="AY29" s="736"/>
      <c r="AZ29" s="736"/>
      <c r="BA29" s="736"/>
      <c r="BB29" s="736"/>
      <c r="BC29" s="736"/>
      <c r="BD29" s="736"/>
      <c r="BE29" s="736"/>
      <c r="BF29" s="737"/>
      <c r="BG29" s="735" t="s">
        <v>
304</v>
      </c>
      <c r="BH29" s="763"/>
      <c r="BI29" s="763"/>
      <c r="BJ29" s="763"/>
      <c r="BK29" s="763"/>
      <c r="BL29" s="763"/>
      <c r="BM29" s="763"/>
      <c r="BN29" s="763"/>
      <c r="BO29" s="763"/>
      <c r="BP29" s="763"/>
      <c r="BQ29" s="764"/>
      <c r="BR29" s="735" t="s">
        <v>
305</v>
      </c>
      <c r="BS29" s="763"/>
      <c r="BT29" s="763"/>
      <c r="BU29" s="763"/>
      <c r="BV29" s="763"/>
      <c r="BW29" s="763"/>
      <c r="BX29" s="763"/>
      <c r="BY29" s="763"/>
      <c r="BZ29" s="763"/>
      <c r="CA29" s="763"/>
      <c r="CB29" s="764"/>
      <c r="CD29" s="745" t="s">
        <v>
306</v>
      </c>
      <c r="CE29" s="746"/>
      <c r="CF29" s="705" t="s">
        <v>
307</v>
      </c>
      <c r="CG29" s="702"/>
      <c r="CH29" s="702"/>
      <c r="CI29" s="702"/>
      <c r="CJ29" s="702"/>
      <c r="CK29" s="702"/>
      <c r="CL29" s="702"/>
      <c r="CM29" s="702"/>
      <c r="CN29" s="702"/>
      <c r="CO29" s="702"/>
      <c r="CP29" s="702"/>
      <c r="CQ29" s="703"/>
      <c r="CR29" s="661">
        <v>
3219355</v>
      </c>
      <c r="CS29" s="662"/>
      <c r="CT29" s="662"/>
      <c r="CU29" s="662"/>
      <c r="CV29" s="662"/>
      <c r="CW29" s="662"/>
      <c r="CX29" s="662"/>
      <c r="CY29" s="663"/>
      <c r="CZ29" s="666">
        <v>
6.4</v>
      </c>
      <c r="DA29" s="695"/>
      <c r="DB29" s="695"/>
      <c r="DC29" s="696"/>
      <c r="DD29" s="669">
        <v>
3210299</v>
      </c>
      <c r="DE29" s="662"/>
      <c r="DF29" s="662"/>
      <c r="DG29" s="662"/>
      <c r="DH29" s="662"/>
      <c r="DI29" s="662"/>
      <c r="DJ29" s="662"/>
      <c r="DK29" s="663"/>
      <c r="DL29" s="669">
        <v>
3210299</v>
      </c>
      <c r="DM29" s="662"/>
      <c r="DN29" s="662"/>
      <c r="DO29" s="662"/>
      <c r="DP29" s="662"/>
      <c r="DQ29" s="662"/>
      <c r="DR29" s="662"/>
      <c r="DS29" s="662"/>
      <c r="DT29" s="662"/>
      <c r="DU29" s="662"/>
      <c r="DV29" s="663"/>
      <c r="DW29" s="666">
        <v>
12</v>
      </c>
      <c r="DX29" s="695"/>
      <c r="DY29" s="695"/>
      <c r="DZ29" s="695"/>
      <c r="EA29" s="695"/>
      <c r="EB29" s="695"/>
      <c r="EC29" s="697"/>
    </row>
    <row r="30" spans="2:133" ht="11.25" customHeight="1" x14ac:dyDescent="0.15">
      <c r="B30" s="658" t="s">
        <v>
308</v>
      </c>
      <c r="C30" s="659"/>
      <c r="D30" s="659"/>
      <c r="E30" s="659"/>
      <c r="F30" s="659"/>
      <c r="G30" s="659"/>
      <c r="H30" s="659"/>
      <c r="I30" s="659"/>
      <c r="J30" s="659"/>
      <c r="K30" s="659"/>
      <c r="L30" s="659"/>
      <c r="M30" s="659"/>
      <c r="N30" s="659"/>
      <c r="O30" s="659"/>
      <c r="P30" s="659"/>
      <c r="Q30" s="660"/>
      <c r="R30" s="661">
        <v>
203335</v>
      </c>
      <c r="S30" s="664"/>
      <c r="T30" s="664"/>
      <c r="U30" s="664"/>
      <c r="V30" s="664"/>
      <c r="W30" s="664"/>
      <c r="X30" s="664"/>
      <c r="Y30" s="665"/>
      <c r="Z30" s="723">
        <v>
0.4</v>
      </c>
      <c r="AA30" s="723"/>
      <c r="AB30" s="723"/>
      <c r="AC30" s="723"/>
      <c r="AD30" s="724">
        <v>
47649</v>
      </c>
      <c r="AE30" s="724"/>
      <c r="AF30" s="724"/>
      <c r="AG30" s="724"/>
      <c r="AH30" s="724"/>
      <c r="AI30" s="724"/>
      <c r="AJ30" s="724"/>
      <c r="AK30" s="724"/>
      <c r="AL30" s="666">
        <v>
0.2</v>
      </c>
      <c r="AM30" s="667"/>
      <c r="AN30" s="667"/>
      <c r="AO30" s="725"/>
      <c r="AP30" s="751" t="s">
        <v>
309</v>
      </c>
      <c r="AQ30" s="752"/>
      <c r="AR30" s="752"/>
      <c r="AS30" s="752"/>
      <c r="AT30" s="757" t="s">
        <v>
310</v>
      </c>
      <c r="AU30" s="230"/>
      <c r="AV30" s="230"/>
      <c r="AW30" s="230"/>
      <c r="AX30" s="760" t="s">
        <v>
187</v>
      </c>
      <c r="AY30" s="761"/>
      <c r="AZ30" s="761"/>
      <c r="BA30" s="761"/>
      <c r="BB30" s="761"/>
      <c r="BC30" s="761"/>
      <c r="BD30" s="761"/>
      <c r="BE30" s="761"/>
      <c r="BF30" s="762"/>
      <c r="BG30" s="741">
        <v>
99.1</v>
      </c>
      <c r="BH30" s="742"/>
      <c r="BI30" s="742"/>
      <c r="BJ30" s="742"/>
      <c r="BK30" s="742"/>
      <c r="BL30" s="742"/>
      <c r="BM30" s="743">
        <v>
97.4</v>
      </c>
      <c r="BN30" s="742"/>
      <c r="BO30" s="742"/>
      <c r="BP30" s="742"/>
      <c r="BQ30" s="744"/>
      <c r="BR30" s="741">
        <v>
98.9</v>
      </c>
      <c r="BS30" s="742"/>
      <c r="BT30" s="742"/>
      <c r="BU30" s="742"/>
      <c r="BV30" s="742"/>
      <c r="BW30" s="742"/>
      <c r="BX30" s="743">
        <v>
96.2</v>
      </c>
      <c r="BY30" s="742"/>
      <c r="BZ30" s="742"/>
      <c r="CA30" s="742"/>
      <c r="CB30" s="744"/>
      <c r="CD30" s="747"/>
      <c r="CE30" s="748"/>
      <c r="CF30" s="705" t="s">
        <v>
311</v>
      </c>
      <c r="CG30" s="702"/>
      <c r="CH30" s="702"/>
      <c r="CI30" s="702"/>
      <c r="CJ30" s="702"/>
      <c r="CK30" s="702"/>
      <c r="CL30" s="702"/>
      <c r="CM30" s="702"/>
      <c r="CN30" s="702"/>
      <c r="CO30" s="702"/>
      <c r="CP30" s="702"/>
      <c r="CQ30" s="703"/>
      <c r="CR30" s="661">
        <v>
3006913</v>
      </c>
      <c r="CS30" s="664"/>
      <c r="CT30" s="664"/>
      <c r="CU30" s="664"/>
      <c r="CV30" s="664"/>
      <c r="CW30" s="664"/>
      <c r="CX30" s="664"/>
      <c r="CY30" s="665"/>
      <c r="CZ30" s="666">
        <v>
6</v>
      </c>
      <c r="DA30" s="695"/>
      <c r="DB30" s="695"/>
      <c r="DC30" s="696"/>
      <c r="DD30" s="669">
        <v>
2999195</v>
      </c>
      <c r="DE30" s="664"/>
      <c r="DF30" s="664"/>
      <c r="DG30" s="664"/>
      <c r="DH30" s="664"/>
      <c r="DI30" s="664"/>
      <c r="DJ30" s="664"/>
      <c r="DK30" s="665"/>
      <c r="DL30" s="669">
        <v>
2999195</v>
      </c>
      <c r="DM30" s="664"/>
      <c r="DN30" s="664"/>
      <c r="DO30" s="664"/>
      <c r="DP30" s="664"/>
      <c r="DQ30" s="664"/>
      <c r="DR30" s="664"/>
      <c r="DS30" s="664"/>
      <c r="DT30" s="664"/>
      <c r="DU30" s="664"/>
      <c r="DV30" s="665"/>
      <c r="DW30" s="666">
        <v>
11.2</v>
      </c>
      <c r="DX30" s="695"/>
      <c r="DY30" s="695"/>
      <c r="DZ30" s="695"/>
      <c r="EA30" s="695"/>
      <c r="EB30" s="695"/>
      <c r="EC30" s="697"/>
    </row>
    <row r="31" spans="2:133" ht="11.25" customHeight="1" x14ac:dyDescent="0.15">
      <c r="B31" s="658" t="s">
        <v>
312</v>
      </c>
      <c r="C31" s="659"/>
      <c r="D31" s="659"/>
      <c r="E31" s="659"/>
      <c r="F31" s="659"/>
      <c r="G31" s="659"/>
      <c r="H31" s="659"/>
      <c r="I31" s="659"/>
      <c r="J31" s="659"/>
      <c r="K31" s="659"/>
      <c r="L31" s="659"/>
      <c r="M31" s="659"/>
      <c r="N31" s="659"/>
      <c r="O31" s="659"/>
      <c r="P31" s="659"/>
      <c r="Q31" s="660"/>
      <c r="R31" s="661">
        <v>
44964</v>
      </c>
      <c r="S31" s="664"/>
      <c r="T31" s="664"/>
      <c r="U31" s="664"/>
      <c r="V31" s="664"/>
      <c r="W31" s="664"/>
      <c r="X31" s="664"/>
      <c r="Y31" s="665"/>
      <c r="Z31" s="723">
        <v>
0.1</v>
      </c>
      <c r="AA31" s="723"/>
      <c r="AB31" s="723"/>
      <c r="AC31" s="723"/>
      <c r="AD31" s="724" t="s">
        <v>
173</v>
      </c>
      <c r="AE31" s="724"/>
      <c r="AF31" s="724"/>
      <c r="AG31" s="724"/>
      <c r="AH31" s="724"/>
      <c r="AI31" s="724"/>
      <c r="AJ31" s="724"/>
      <c r="AK31" s="724"/>
      <c r="AL31" s="666" t="s">
        <v>
137</v>
      </c>
      <c r="AM31" s="667"/>
      <c r="AN31" s="667"/>
      <c r="AO31" s="725"/>
      <c r="AP31" s="753"/>
      <c r="AQ31" s="754"/>
      <c r="AR31" s="754"/>
      <c r="AS31" s="754"/>
      <c r="AT31" s="758"/>
      <c r="AU31" s="229" t="s">
        <v>
313</v>
      </c>
      <c r="AV31" s="229"/>
      <c r="AW31" s="229"/>
      <c r="AX31" s="658" t="s">
        <v>
314</v>
      </c>
      <c r="AY31" s="659"/>
      <c r="AZ31" s="659"/>
      <c r="BA31" s="659"/>
      <c r="BB31" s="659"/>
      <c r="BC31" s="659"/>
      <c r="BD31" s="659"/>
      <c r="BE31" s="659"/>
      <c r="BF31" s="660"/>
      <c r="BG31" s="739">
        <v>
98.8</v>
      </c>
      <c r="BH31" s="662"/>
      <c r="BI31" s="662"/>
      <c r="BJ31" s="662"/>
      <c r="BK31" s="662"/>
      <c r="BL31" s="662"/>
      <c r="BM31" s="667">
        <v>
96.8</v>
      </c>
      <c r="BN31" s="740"/>
      <c r="BO31" s="740"/>
      <c r="BP31" s="740"/>
      <c r="BQ31" s="701"/>
      <c r="BR31" s="739">
        <v>
98.7</v>
      </c>
      <c r="BS31" s="662"/>
      <c r="BT31" s="662"/>
      <c r="BU31" s="662"/>
      <c r="BV31" s="662"/>
      <c r="BW31" s="662"/>
      <c r="BX31" s="667">
        <v>
95.4</v>
      </c>
      <c r="BY31" s="740"/>
      <c r="BZ31" s="740"/>
      <c r="CA31" s="740"/>
      <c r="CB31" s="701"/>
      <c r="CD31" s="747"/>
      <c r="CE31" s="748"/>
      <c r="CF31" s="705" t="s">
        <v>
315</v>
      </c>
      <c r="CG31" s="702"/>
      <c r="CH31" s="702"/>
      <c r="CI31" s="702"/>
      <c r="CJ31" s="702"/>
      <c r="CK31" s="702"/>
      <c r="CL31" s="702"/>
      <c r="CM31" s="702"/>
      <c r="CN31" s="702"/>
      <c r="CO31" s="702"/>
      <c r="CP31" s="702"/>
      <c r="CQ31" s="703"/>
      <c r="CR31" s="661">
        <v>
212442</v>
      </c>
      <c r="CS31" s="662"/>
      <c r="CT31" s="662"/>
      <c r="CU31" s="662"/>
      <c r="CV31" s="662"/>
      <c r="CW31" s="662"/>
      <c r="CX31" s="662"/>
      <c r="CY31" s="663"/>
      <c r="CZ31" s="666">
        <v>
0.4</v>
      </c>
      <c r="DA31" s="695"/>
      <c r="DB31" s="695"/>
      <c r="DC31" s="696"/>
      <c r="DD31" s="669">
        <v>
211104</v>
      </c>
      <c r="DE31" s="662"/>
      <c r="DF31" s="662"/>
      <c r="DG31" s="662"/>
      <c r="DH31" s="662"/>
      <c r="DI31" s="662"/>
      <c r="DJ31" s="662"/>
      <c r="DK31" s="663"/>
      <c r="DL31" s="669">
        <v>
211104</v>
      </c>
      <c r="DM31" s="662"/>
      <c r="DN31" s="662"/>
      <c r="DO31" s="662"/>
      <c r="DP31" s="662"/>
      <c r="DQ31" s="662"/>
      <c r="DR31" s="662"/>
      <c r="DS31" s="662"/>
      <c r="DT31" s="662"/>
      <c r="DU31" s="662"/>
      <c r="DV31" s="663"/>
      <c r="DW31" s="666">
        <v>
0.8</v>
      </c>
      <c r="DX31" s="695"/>
      <c r="DY31" s="695"/>
      <c r="DZ31" s="695"/>
      <c r="EA31" s="695"/>
      <c r="EB31" s="695"/>
      <c r="EC31" s="697"/>
    </row>
    <row r="32" spans="2:133" ht="11.25" customHeight="1" x14ac:dyDescent="0.15">
      <c r="B32" s="658" t="s">
        <v>
316</v>
      </c>
      <c r="C32" s="659"/>
      <c r="D32" s="659"/>
      <c r="E32" s="659"/>
      <c r="F32" s="659"/>
      <c r="G32" s="659"/>
      <c r="H32" s="659"/>
      <c r="I32" s="659"/>
      <c r="J32" s="659"/>
      <c r="K32" s="659"/>
      <c r="L32" s="659"/>
      <c r="M32" s="659"/>
      <c r="N32" s="659"/>
      <c r="O32" s="659"/>
      <c r="P32" s="659"/>
      <c r="Q32" s="660"/>
      <c r="R32" s="661">
        <v>
766487</v>
      </c>
      <c r="S32" s="664"/>
      <c r="T32" s="664"/>
      <c r="U32" s="664"/>
      <c r="V32" s="664"/>
      <c r="W32" s="664"/>
      <c r="X32" s="664"/>
      <c r="Y32" s="665"/>
      <c r="Z32" s="723">
        <v>
1.5</v>
      </c>
      <c r="AA32" s="723"/>
      <c r="AB32" s="723"/>
      <c r="AC32" s="723"/>
      <c r="AD32" s="724" t="s">
        <v>
137</v>
      </c>
      <c r="AE32" s="724"/>
      <c r="AF32" s="724"/>
      <c r="AG32" s="724"/>
      <c r="AH32" s="724"/>
      <c r="AI32" s="724"/>
      <c r="AJ32" s="724"/>
      <c r="AK32" s="724"/>
      <c r="AL32" s="666" t="s">
        <v>
173</v>
      </c>
      <c r="AM32" s="667"/>
      <c r="AN32" s="667"/>
      <c r="AO32" s="725"/>
      <c r="AP32" s="755"/>
      <c r="AQ32" s="756"/>
      <c r="AR32" s="756"/>
      <c r="AS32" s="756"/>
      <c r="AT32" s="759"/>
      <c r="AU32" s="231"/>
      <c r="AV32" s="231"/>
      <c r="AW32" s="231"/>
      <c r="AX32" s="673" t="s">
        <v>
317</v>
      </c>
      <c r="AY32" s="674"/>
      <c r="AZ32" s="674"/>
      <c r="BA32" s="674"/>
      <c r="BB32" s="674"/>
      <c r="BC32" s="674"/>
      <c r="BD32" s="674"/>
      <c r="BE32" s="674"/>
      <c r="BF32" s="675"/>
      <c r="BG32" s="738">
        <v>
99.2</v>
      </c>
      <c r="BH32" s="677"/>
      <c r="BI32" s="677"/>
      <c r="BJ32" s="677"/>
      <c r="BK32" s="677"/>
      <c r="BL32" s="677"/>
      <c r="BM32" s="721">
        <v>
98.1</v>
      </c>
      <c r="BN32" s="677"/>
      <c r="BO32" s="677"/>
      <c r="BP32" s="677"/>
      <c r="BQ32" s="714"/>
      <c r="BR32" s="738">
        <v>
99</v>
      </c>
      <c r="BS32" s="677"/>
      <c r="BT32" s="677"/>
      <c r="BU32" s="677"/>
      <c r="BV32" s="677"/>
      <c r="BW32" s="677"/>
      <c r="BX32" s="721">
        <v>
96.9</v>
      </c>
      <c r="BY32" s="677"/>
      <c r="BZ32" s="677"/>
      <c r="CA32" s="677"/>
      <c r="CB32" s="714"/>
      <c r="CD32" s="749"/>
      <c r="CE32" s="750"/>
      <c r="CF32" s="705" t="s">
        <v>
318</v>
      </c>
      <c r="CG32" s="702"/>
      <c r="CH32" s="702"/>
      <c r="CI32" s="702"/>
      <c r="CJ32" s="702"/>
      <c r="CK32" s="702"/>
      <c r="CL32" s="702"/>
      <c r="CM32" s="702"/>
      <c r="CN32" s="702"/>
      <c r="CO32" s="702"/>
      <c r="CP32" s="702"/>
      <c r="CQ32" s="703"/>
      <c r="CR32" s="661" t="s">
        <v>
137</v>
      </c>
      <c r="CS32" s="664"/>
      <c r="CT32" s="664"/>
      <c r="CU32" s="664"/>
      <c r="CV32" s="664"/>
      <c r="CW32" s="664"/>
      <c r="CX32" s="664"/>
      <c r="CY32" s="665"/>
      <c r="CZ32" s="666" t="s">
        <v>
137</v>
      </c>
      <c r="DA32" s="695"/>
      <c r="DB32" s="695"/>
      <c r="DC32" s="696"/>
      <c r="DD32" s="669" t="s">
        <v>
137</v>
      </c>
      <c r="DE32" s="664"/>
      <c r="DF32" s="664"/>
      <c r="DG32" s="664"/>
      <c r="DH32" s="664"/>
      <c r="DI32" s="664"/>
      <c r="DJ32" s="664"/>
      <c r="DK32" s="665"/>
      <c r="DL32" s="669" t="s">
        <v>
137</v>
      </c>
      <c r="DM32" s="664"/>
      <c r="DN32" s="664"/>
      <c r="DO32" s="664"/>
      <c r="DP32" s="664"/>
      <c r="DQ32" s="664"/>
      <c r="DR32" s="664"/>
      <c r="DS32" s="664"/>
      <c r="DT32" s="664"/>
      <c r="DU32" s="664"/>
      <c r="DV32" s="665"/>
      <c r="DW32" s="666" t="s">
        <v>
137</v>
      </c>
      <c r="DX32" s="695"/>
      <c r="DY32" s="695"/>
      <c r="DZ32" s="695"/>
      <c r="EA32" s="695"/>
      <c r="EB32" s="695"/>
      <c r="EC32" s="697"/>
    </row>
    <row r="33" spans="2:133" ht="11.25" customHeight="1" x14ac:dyDescent="0.15">
      <c r="B33" s="658" t="s">
        <v>
319</v>
      </c>
      <c r="C33" s="659"/>
      <c r="D33" s="659"/>
      <c r="E33" s="659"/>
      <c r="F33" s="659"/>
      <c r="G33" s="659"/>
      <c r="H33" s="659"/>
      <c r="I33" s="659"/>
      <c r="J33" s="659"/>
      <c r="K33" s="659"/>
      <c r="L33" s="659"/>
      <c r="M33" s="659"/>
      <c r="N33" s="659"/>
      <c r="O33" s="659"/>
      <c r="P33" s="659"/>
      <c r="Q33" s="660"/>
      <c r="R33" s="661">
        <v>
1561561</v>
      </c>
      <c r="S33" s="664"/>
      <c r="T33" s="664"/>
      <c r="U33" s="664"/>
      <c r="V33" s="664"/>
      <c r="W33" s="664"/>
      <c r="X33" s="664"/>
      <c r="Y33" s="665"/>
      <c r="Z33" s="723">
        <v>
3</v>
      </c>
      <c r="AA33" s="723"/>
      <c r="AB33" s="723"/>
      <c r="AC33" s="723"/>
      <c r="AD33" s="724" t="s">
        <v>
137</v>
      </c>
      <c r="AE33" s="724"/>
      <c r="AF33" s="724"/>
      <c r="AG33" s="724"/>
      <c r="AH33" s="724"/>
      <c r="AI33" s="724"/>
      <c r="AJ33" s="724"/>
      <c r="AK33" s="724"/>
      <c r="AL33" s="666" t="s">
        <v>
137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320</v>
      </c>
      <c r="CE33" s="702"/>
      <c r="CF33" s="702"/>
      <c r="CG33" s="702"/>
      <c r="CH33" s="702"/>
      <c r="CI33" s="702"/>
      <c r="CJ33" s="702"/>
      <c r="CK33" s="702"/>
      <c r="CL33" s="702"/>
      <c r="CM33" s="702"/>
      <c r="CN33" s="702"/>
      <c r="CO33" s="702"/>
      <c r="CP33" s="702"/>
      <c r="CQ33" s="703"/>
      <c r="CR33" s="661">
        <v>
20109090</v>
      </c>
      <c r="CS33" s="662"/>
      <c r="CT33" s="662"/>
      <c r="CU33" s="662"/>
      <c r="CV33" s="662"/>
      <c r="CW33" s="662"/>
      <c r="CX33" s="662"/>
      <c r="CY33" s="663"/>
      <c r="CZ33" s="666">
        <v>
39.799999999999997</v>
      </c>
      <c r="DA33" s="695"/>
      <c r="DB33" s="695"/>
      <c r="DC33" s="696"/>
      <c r="DD33" s="669">
        <v>
15986385</v>
      </c>
      <c r="DE33" s="662"/>
      <c r="DF33" s="662"/>
      <c r="DG33" s="662"/>
      <c r="DH33" s="662"/>
      <c r="DI33" s="662"/>
      <c r="DJ33" s="662"/>
      <c r="DK33" s="663"/>
      <c r="DL33" s="669">
        <v>
12267599</v>
      </c>
      <c r="DM33" s="662"/>
      <c r="DN33" s="662"/>
      <c r="DO33" s="662"/>
      <c r="DP33" s="662"/>
      <c r="DQ33" s="662"/>
      <c r="DR33" s="662"/>
      <c r="DS33" s="662"/>
      <c r="DT33" s="662"/>
      <c r="DU33" s="662"/>
      <c r="DV33" s="663"/>
      <c r="DW33" s="666">
        <v>
45.7</v>
      </c>
      <c r="DX33" s="695"/>
      <c r="DY33" s="695"/>
      <c r="DZ33" s="695"/>
      <c r="EA33" s="695"/>
      <c r="EB33" s="695"/>
      <c r="EC33" s="697"/>
    </row>
    <row r="34" spans="2:133" ht="11.25" customHeight="1" x14ac:dyDescent="0.15">
      <c r="B34" s="658" t="s">
        <v>
321</v>
      </c>
      <c r="C34" s="659"/>
      <c r="D34" s="659"/>
      <c r="E34" s="659"/>
      <c r="F34" s="659"/>
      <c r="G34" s="659"/>
      <c r="H34" s="659"/>
      <c r="I34" s="659"/>
      <c r="J34" s="659"/>
      <c r="K34" s="659"/>
      <c r="L34" s="659"/>
      <c r="M34" s="659"/>
      <c r="N34" s="659"/>
      <c r="O34" s="659"/>
      <c r="P34" s="659"/>
      <c r="Q34" s="660"/>
      <c r="R34" s="661">
        <v>
1284086</v>
      </c>
      <c r="S34" s="664"/>
      <c r="T34" s="664"/>
      <c r="U34" s="664"/>
      <c r="V34" s="664"/>
      <c r="W34" s="664"/>
      <c r="X34" s="664"/>
      <c r="Y34" s="665"/>
      <c r="Z34" s="723">
        <v>
2.5</v>
      </c>
      <c r="AA34" s="723"/>
      <c r="AB34" s="723"/>
      <c r="AC34" s="723"/>
      <c r="AD34" s="724">
        <v>
124764</v>
      </c>
      <c r="AE34" s="724"/>
      <c r="AF34" s="724"/>
      <c r="AG34" s="724"/>
      <c r="AH34" s="724"/>
      <c r="AI34" s="724"/>
      <c r="AJ34" s="724"/>
      <c r="AK34" s="724"/>
      <c r="AL34" s="666">
        <v>
0.5</v>
      </c>
      <c r="AM34" s="667"/>
      <c r="AN34" s="667"/>
      <c r="AO34" s="725"/>
      <c r="AP34" s="234"/>
      <c r="AQ34" s="735" t="s">
        <v>
322</v>
      </c>
      <c r="AR34" s="736"/>
      <c r="AS34" s="736"/>
      <c r="AT34" s="736"/>
      <c r="AU34" s="736"/>
      <c r="AV34" s="736"/>
      <c r="AW34" s="736"/>
      <c r="AX34" s="736"/>
      <c r="AY34" s="736"/>
      <c r="AZ34" s="736"/>
      <c r="BA34" s="736"/>
      <c r="BB34" s="736"/>
      <c r="BC34" s="736"/>
      <c r="BD34" s="736"/>
      <c r="BE34" s="736"/>
      <c r="BF34" s="737"/>
      <c r="BG34" s="735" t="s">
        <v>
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324</v>
      </c>
      <c r="CE34" s="702"/>
      <c r="CF34" s="702"/>
      <c r="CG34" s="702"/>
      <c r="CH34" s="702"/>
      <c r="CI34" s="702"/>
      <c r="CJ34" s="702"/>
      <c r="CK34" s="702"/>
      <c r="CL34" s="702"/>
      <c r="CM34" s="702"/>
      <c r="CN34" s="702"/>
      <c r="CO34" s="702"/>
      <c r="CP34" s="702"/>
      <c r="CQ34" s="703"/>
      <c r="CR34" s="661">
        <v>
7226347</v>
      </c>
      <c r="CS34" s="664"/>
      <c r="CT34" s="664"/>
      <c r="CU34" s="664"/>
      <c r="CV34" s="664"/>
      <c r="CW34" s="664"/>
      <c r="CX34" s="664"/>
      <c r="CY34" s="665"/>
      <c r="CZ34" s="666">
        <v>
14.3</v>
      </c>
      <c r="DA34" s="695"/>
      <c r="DB34" s="695"/>
      <c r="DC34" s="696"/>
      <c r="DD34" s="669">
        <v>
5349256</v>
      </c>
      <c r="DE34" s="664"/>
      <c r="DF34" s="664"/>
      <c r="DG34" s="664"/>
      <c r="DH34" s="664"/>
      <c r="DI34" s="664"/>
      <c r="DJ34" s="664"/>
      <c r="DK34" s="665"/>
      <c r="DL34" s="669">
        <v>
4813704</v>
      </c>
      <c r="DM34" s="664"/>
      <c r="DN34" s="664"/>
      <c r="DO34" s="664"/>
      <c r="DP34" s="664"/>
      <c r="DQ34" s="664"/>
      <c r="DR34" s="664"/>
      <c r="DS34" s="664"/>
      <c r="DT34" s="664"/>
      <c r="DU34" s="664"/>
      <c r="DV34" s="665"/>
      <c r="DW34" s="666">
        <v>
17.899999999999999</v>
      </c>
      <c r="DX34" s="695"/>
      <c r="DY34" s="695"/>
      <c r="DZ34" s="695"/>
      <c r="EA34" s="695"/>
      <c r="EB34" s="695"/>
      <c r="EC34" s="697"/>
    </row>
    <row r="35" spans="2:133" ht="11.25" customHeight="1" x14ac:dyDescent="0.15">
      <c r="B35" s="658" t="s">
        <v>
325</v>
      </c>
      <c r="C35" s="659"/>
      <c r="D35" s="659"/>
      <c r="E35" s="659"/>
      <c r="F35" s="659"/>
      <c r="G35" s="659"/>
      <c r="H35" s="659"/>
      <c r="I35" s="659"/>
      <c r="J35" s="659"/>
      <c r="K35" s="659"/>
      <c r="L35" s="659"/>
      <c r="M35" s="659"/>
      <c r="N35" s="659"/>
      <c r="O35" s="659"/>
      <c r="P35" s="659"/>
      <c r="Q35" s="660"/>
      <c r="R35" s="661">
        <v>
3652378</v>
      </c>
      <c r="S35" s="664"/>
      <c r="T35" s="664"/>
      <c r="U35" s="664"/>
      <c r="V35" s="664"/>
      <c r="W35" s="664"/>
      <c r="X35" s="664"/>
      <c r="Y35" s="665"/>
      <c r="Z35" s="723">
        <v>
7.1</v>
      </c>
      <c r="AA35" s="723"/>
      <c r="AB35" s="723"/>
      <c r="AC35" s="723"/>
      <c r="AD35" s="724" t="s">
        <v>
137</v>
      </c>
      <c r="AE35" s="724"/>
      <c r="AF35" s="724"/>
      <c r="AG35" s="724"/>
      <c r="AH35" s="724"/>
      <c r="AI35" s="724"/>
      <c r="AJ35" s="724"/>
      <c r="AK35" s="724"/>
      <c r="AL35" s="666" t="s">
        <v>
137</v>
      </c>
      <c r="AM35" s="667"/>
      <c r="AN35" s="667"/>
      <c r="AO35" s="725"/>
      <c r="AP35" s="234"/>
      <c r="AQ35" s="729" t="s">
        <v>
326</v>
      </c>
      <c r="AR35" s="730"/>
      <c r="AS35" s="730"/>
      <c r="AT35" s="730"/>
      <c r="AU35" s="730"/>
      <c r="AV35" s="730"/>
      <c r="AW35" s="730"/>
      <c r="AX35" s="730"/>
      <c r="AY35" s="731"/>
      <c r="AZ35" s="726">
        <v>
6610194</v>
      </c>
      <c r="BA35" s="727"/>
      <c r="BB35" s="727"/>
      <c r="BC35" s="727"/>
      <c r="BD35" s="727"/>
      <c r="BE35" s="727"/>
      <c r="BF35" s="728"/>
      <c r="BG35" s="732" t="s">
        <v>
327</v>
      </c>
      <c r="BH35" s="733"/>
      <c r="BI35" s="733"/>
      <c r="BJ35" s="733"/>
      <c r="BK35" s="733"/>
      <c r="BL35" s="733"/>
      <c r="BM35" s="733"/>
      <c r="BN35" s="733"/>
      <c r="BO35" s="733"/>
      <c r="BP35" s="733"/>
      <c r="BQ35" s="733"/>
      <c r="BR35" s="733"/>
      <c r="BS35" s="733"/>
      <c r="BT35" s="733"/>
      <c r="BU35" s="734"/>
      <c r="BV35" s="726">
        <v>
59807</v>
      </c>
      <c r="BW35" s="727"/>
      <c r="BX35" s="727"/>
      <c r="BY35" s="727"/>
      <c r="BZ35" s="727"/>
      <c r="CA35" s="727"/>
      <c r="CB35" s="728"/>
      <c r="CD35" s="705" t="s">
        <v>
328</v>
      </c>
      <c r="CE35" s="702"/>
      <c r="CF35" s="702"/>
      <c r="CG35" s="702"/>
      <c r="CH35" s="702"/>
      <c r="CI35" s="702"/>
      <c r="CJ35" s="702"/>
      <c r="CK35" s="702"/>
      <c r="CL35" s="702"/>
      <c r="CM35" s="702"/>
      <c r="CN35" s="702"/>
      <c r="CO35" s="702"/>
      <c r="CP35" s="702"/>
      <c r="CQ35" s="703"/>
      <c r="CR35" s="661">
        <v>
222300</v>
      </c>
      <c r="CS35" s="662"/>
      <c r="CT35" s="662"/>
      <c r="CU35" s="662"/>
      <c r="CV35" s="662"/>
      <c r="CW35" s="662"/>
      <c r="CX35" s="662"/>
      <c r="CY35" s="663"/>
      <c r="CZ35" s="666">
        <v>
0.4</v>
      </c>
      <c r="DA35" s="695"/>
      <c r="DB35" s="695"/>
      <c r="DC35" s="696"/>
      <c r="DD35" s="669">
        <v>
182927</v>
      </c>
      <c r="DE35" s="662"/>
      <c r="DF35" s="662"/>
      <c r="DG35" s="662"/>
      <c r="DH35" s="662"/>
      <c r="DI35" s="662"/>
      <c r="DJ35" s="662"/>
      <c r="DK35" s="663"/>
      <c r="DL35" s="669">
        <v>
180605</v>
      </c>
      <c r="DM35" s="662"/>
      <c r="DN35" s="662"/>
      <c r="DO35" s="662"/>
      <c r="DP35" s="662"/>
      <c r="DQ35" s="662"/>
      <c r="DR35" s="662"/>
      <c r="DS35" s="662"/>
      <c r="DT35" s="662"/>
      <c r="DU35" s="662"/>
      <c r="DV35" s="663"/>
      <c r="DW35" s="666">
        <v>
0.7</v>
      </c>
      <c r="DX35" s="695"/>
      <c r="DY35" s="695"/>
      <c r="DZ35" s="695"/>
      <c r="EA35" s="695"/>
      <c r="EB35" s="695"/>
      <c r="EC35" s="697"/>
    </row>
    <row r="36" spans="2:133" ht="11.25" customHeight="1" x14ac:dyDescent="0.15">
      <c r="B36" s="658" t="s">
        <v>
329</v>
      </c>
      <c r="C36" s="659"/>
      <c r="D36" s="659"/>
      <c r="E36" s="659"/>
      <c r="F36" s="659"/>
      <c r="G36" s="659"/>
      <c r="H36" s="659"/>
      <c r="I36" s="659"/>
      <c r="J36" s="659"/>
      <c r="K36" s="659"/>
      <c r="L36" s="659"/>
      <c r="M36" s="659"/>
      <c r="N36" s="659"/>
      <c r="O36" s="659"/>
      <c r="P36" s="659"/>
      <c r="Q36" s="660"/>
      <c r="R36" s="661" t="s">
        <v>
137</v>
      </c>
      <c r="S36" s="664"/>
      <c r="T36" s="664"/>
      <c r="U36" s="664"/>
      <c r="V36" s="664"/>
      <c r="W36" s="664"/>
      <c r="X36" s="664"/>
      <c r="Y36" s="665"/>
      <c r="Z36" s="723" t="s">
        <v>
137</v>
      </c>
      <c r="AA36" s="723"/>
      <c r="AB36" s="723"/>
      <c r="AC36" s="723"/>
      <c r="AD36" s="724" t="s">
        <v>
173</v>
      </c>
      <c r="AE36" s="724"/>
      <c r="AF36" s="724"/>
      <c r="AG36" s="724"/>
      <c r="AH36" s="724"/>
      <c r="AI36" s="724"/>
      <c r="AJ36" s="724"/>
      <c r="AK36" s="724"/>
      <c r="AL36" s="666" t="s">
        <v>
173</v>
      </c>
      <c r="AM36" s="667"/>
      <c r="AN36" s="667"/>
      <c r="AO36" s="725"/>
      <c r="AQ36" s="698" t="s">
        <v>
330</v>
      </c>
      <c r="AR36" s="699"/>
      <c r="AS36" s="699"/>
      <c r="AT36" s="699"/>
      <c r="AU36" s="699"/>
      <c r="AV36" s="699"/>
      <c r="AW36" s="699"/>
      <c r="AX36" s="699"/>
      <c r="AY36" s="700"/>
      <c r="AZ36" s="661">
        <v>
1176672</v>
      </c>
      <c r="BA36" s="664"/>
      <c r="BB36" s="664"/>
      <c r="BC36" s="664"/>
      <c r="BD36" s="662"/>
      <c r="BE36" s="662"/>
      <c r="BF36" s="701"/>
      <c r="BG36" s="705" t="s">
        <v>
331</v>
      </c>
      <c r="BH36" s="702"/>
      <c r="BI36" s="702"/>
      <c r="BJ36" s="702"/>
      <c r="BK36" s="702"/>
      <c r="BL36" s="702"/>
      <c r="BM36" s="702"/>
      <c r="BN36" s="702"/>
      <c r="BO36" s="702"/>
      <c r="BP36" s="702"/>
      <c r="BQ36" s="702"/>
      <c r="BR36" s="702"/>
      <c r="BS36" s="702"/>
      <c r="BT36" s="702"/>
      <c r="BU36" s="703"/>
      <c r="BV36" s="661">
        <v>
-887333</v>
      </c>
      <c r="BW36" s="664"/>
      <c r="BX36" s="664"/>
      <c r="BY36" s="664"/>
      <c r="BZ36" s="664"/>
      <c r="CA36" s="664"/>
      <c r="CB36" s="704"/>
      <c r="CD36" s="705" t="s">
        <v>
332</v>
      </c>
      <c r="CE36" s="702"/>
      <c r="CF36" s="702"/>
      <c r="CG36" s="702"/>
      <c r="CH36" s="702"/>
      <c r="CI36" s="702"/>
      <c r="CJ36" s="702"/>
      <c r="CK36" s="702"/>
      <c r="CL36" s="702"/>
      <c r="CM36" s="702"/>
      <c r="CN36" s="702"/>
      <c r="CO36" s="702"/>
      <c r="CP36" s="702"/>
      <c r="CQ36" s="703"/>
      <c r="CR36" s="661">
        <v>
5485625</v>
      </c>
      <c r="CS36" s="664"/>
      <c r="CT36" s="664"/>
      <c r="CU36" s="664"/>
      <c r="CV36" s="664"/>
      <c r="CW36" s="664"/>
      <c r="CX36" s="664"/>
      <c r="CY36" s="665"/>
      <c r="CZ36" s="666">
        <v>
10.9</v>
      </c>
      <c r="DA36" s="695"/>
      <c r="DB36" s="695"/>
      <c r="DC36" s="696"/>
      <c r="DD36" s="669">
        <v>
4234076</v>
      </c>
      <c r="DE36" s="664"/>
      <c r="DF36" s="664"/>
      <c r="DG36" s="664"/>
      <c r="DH36" s="664"/>
      <c r="DI36" s="664"/>
      <c r="DJ36" s="664"/>
      <c r="DK36" s="665"/>
      <c r="DL36" s="669">
        <v>
3712944</v>
      </c>
      <c r="DM36" s="664"/>
      <c r="DN36" s="664"/>
      <c r="DO36" s="664"/>
      <c r="DP36" s="664"/>
      <c r="DQ36" s="664"/>
      <c r="DR36" s="664"/>
      <c r="DS36" s="664"/>
      <c r="DT36" s="664"/>
      <c r="DU36" s="664"/>
      <c r="DV36" s="665"/>
      <c r="DW36" s="666">
        <v>
13.8</v>
      </c>
      <c r="DX36" s="695"/>
      <c r="DY36" s="695"/>
      <c r="DZ36" s="695"/>
      <c r="EA36" s="695"/>
      <c r="EB36" s="695"/>
      <c r="EC36" s="697"/>
    </row>
    <row r="37" spans="2:133" ht="11.25" customHeight="1" x14ac:dyDescent="0.15">
      <c r="B37" s="658" t="s">
        <v>
333</v>
      </c>
      <c r="C37" s="659"/>
      <c r="D37" s="659"/>
      <c r="E37" s="659"/>
      <c r="F37" s="659"/>
      <c r="G37" s="659"/>
      <c r="H37" s="659"/>
      <c r="I37" s="659"/>
      <c r="J37" s="659"/>
      <c r="K37" s="659"/>
      <c r="L37" s="659"/>
      <c r="M37" s="659"/>
      <c r="N37" s="659"/>
      <c r="O37" s="659"/>
      <c r="P37" s="659"/>
      <c r="Q37" s="660"/>
      <c r="R37" s="661">
        <v>
2252178</v>
      </c>
      <c r="S37" s="664"/>
      <c r="T37" s="664"/>
      <c r="U37" s="664"/>
      <c r="V37" s="664"/>
      <c r="W37" s="664"/>
      <c r="X37" s="664"/>
      <c r="Y37" s="665"/>
      <c r="Z37" s="723">
        <v>
4.4000000000000004</v>
      </c>
      <c r="AA37" s="723"/>
      <c r="AB37" s="723"/>
      <c r="AC37" s="723"/>
      <c r="AD37" s="724" t="s">
        <v>
137</v>
      </c>
      <c r="AE37" s="724"/>
      <c r="AF37" s="724"/>
      <c r="AG37" s="724"/>
      <c r="AH37" s="724"/>
      <c r="AI37" s="724"/>
      <c r="AJ37" s="724"/>
      <c r="AK37" s="724"/>
      <c r="AL37" s="666" t="s">
        <v>
173</v>
      </c>
      <c r="AM37" s="667"/>
      <c r="AN37" s="667"/>
      <c r="AO37" s="725"/>
      <c r="AQ37" s="698" t="s">
        <v>
334</v>
      </c>
      <c r="AR37" s="699"/>
      <c r="AS37" s="699"/>
      <c r="AT37" s="699"/>
      <c r="AU37" s="699"/>
      <c r="AV37" s="699"/>
      <c r="AW37" s="699"/>
      <c r="AX37" s="699"/>
      <c r="AY37" s="700"/>
      <c r="AZ37" s="661">
        <v>
740661</v>
      </c>
      <c r="BA37" s="664"/>
      <c r="BB37" s="664"/>
      <c r="BC37" s="664"/>
      <c r="BD37" s="662"/>
      <c r="BE37" s="662"/>
      <c r="BF37" s="701"/>
      <c r="BG37" s="705" t="s">
        <v>
335</v>
      </c>
      <c r="BH37" s="702"/>
      <c r="BI37" s="702"/>
      <c r="BJ37" s="702"/>
      <c r="BK37" s="702"/>
      <c r="BL37" s="702"/>
      <c r="BM37" s="702"/>
      <c r="BN37" s="702"/>
      <c r="BO37" s="702"/>
      <c r="BP37" s="702"/>
      <c r="BQ37" s="702"/>
      <c r="BR37" s="702"/>
      <c r="BS37" s="702"/>
      <c r="BT37" s="702"/>
      <c r="BU37" s="703"/>
      <c r="BV37" s="661">
        <v>
20730</v>
      </c>
      <c r="BW37" s="664"/>
      <c r="BX37" s="664"/>
      <c r="BY37" s="664"/>
      <c r="BZ37" s="664"/>
      <c r="CA37" s="664"/>
      <c r="CB37" s="704"/>
      <c r="CD37" s="705" t="s">
        <v>
336</v>
      </c>
      <c r="CE37" s="702"/>
      <c r="CF37" s="702"/>
      <c r="CG37" s="702"/>
      <c r="CH37" s="702"/>
      <c r="CI37" s="702"/>
      <c r="CJ37" s="702"/>
      <c r="CK37" s="702"/>
      <c r="CL37" s="702"/>
      <c r="CM37" s="702"/>
      <c r="CN37" s="702"/>
      <c r="CO37" s="702"/>
      <c r="CP37" s="702"/>
      <c r="CQ37" s="703"/>
      <c r="CR37" s="661">
        <v>
1057708</v>
      </c>
      <c r="CS37" s="662"/>
      <c r="CT37" s="662"/>
      <c r="CU37" s="662"/>
      <c r="CV37" s="662"/>
      <c r="CW37" s="662"/>
      <c r="CX37" s="662"/>
      <c r="CY37" s="663"/>
      <c r="CZ37" s="666">
        <v>
2.1</v>
      </c>
      <c r="DA37" s="695"/>
      <c r="DB37" s="695"/>
      <c r="DC37" s="696"/>
      <c r="DD37" s="669">
        <v>
869402</v>
      </c>
      <c r="DE37" s="662"/>
      <c r="DF37" s="662"/>
      <c r="DG37" s="662"/>
      <c r="DH37" s="662"/>
      <c r="DI37" s="662"/>
      <c r="DJ37" s="662"/>
      <c r="DK37" s="663"/>
      <c r="DL37" s="669">
        <v>
825661</v>
      </c>
      <c r="DM37" s="662"/>
      <c r="DN37" s="662"/>
      <c r="DO37" s="662"/>
      <c r="DP37" s="662"/>
      <c r="DQ37" s="662"/>
      <c r="DR37" s="662"/>
      <c r="DS37" s="662"/>
      <c r="DT37" s="662"/>
      <c r="DU37" s="662"/>
      <c r="DV37" s="663"/>
      <c r="DW37" s="666">
        <v>
3.1</v>
      </c>
      <c r="DX37" s="695"/>
      <c r="DY37" s="695"/>
      <c r="DZ37" s="695"/>
      <c r="EA37" s="695"/>
      <c r="EB37" s="695"/>
      <c r="EC37" s="697"/>
    </row>
    <row r="38" spans="2:133" ht="11.25" customHeight="1" x14ac:dyDescent="0.15">
      <c r="B38" s="673" t="s">
        <v>
337</v>
      </c>
      <c r="C38" s="674"/>
      <c r="D38" s="674"/>
      <c r="E38" s="674"/>
      <c r="F38" s="674"/>
      <c r="G38" s="674"/>
      <c r="H38" s="674"/>
      <c r="I38" s="674"/>
      <c r="J38" s="674"/>
      <c r="K38" s="674"/>
      <c r="L38" s="674"/>
      <c r="M38" s="674"/>
      <c r="N38" s="674"/>
      <c r="O38" s="674"/>
      <c r="P38" s="674"/>
      <c r="Q38" s="675"/>
      <c r="R38" s="676">
        <v>
51420145</v>
      </c>
      <c r="S38" s="713"/>
      <c r="T38" s="713"/>
      <c r="U38" s="713"/>
      <c r="V38" s="713"/>
      <c r="W38" s="713"/>
      <c r="X38" s="713"/>
      <c r="Y38" s="718"/>
      <c r="Z38" s="719">
        <v>
100</v>
      </c>
      <c r="AA38" s="719"/>
      <c r="AB38" s="719"/>
      <c r="AC38" s="719"/>
      <c r="AD38" s="720">
        <v>
24606315</v>
      </c>
      <c r="AE38" s="720"/>
      <c r="AF38" s="720"/>
      <c r="AG38" s="720"/>
      <c r="AH38" s="720"/>
      <c r="AI38" s="720"/>
      <c r="AJ38" s="720"/>
      <c r="AK38" s="720"/>
      <c r="AL38" s="679">
        <v>
100</v>
      </c>
      <c r="AM38" s="721"/>
      <c r="AN38" s="721"/>
      <c r="AO38" s="722"/>
      <c r="AQ38" s="698" t="s">
        <v>
338</v>
      </c>
      <c r="AR38" s="699"/>
      <c r="AS38" s="699"/>
      <c r="AT38" s="699"/>
      <c r="AU38" s="699"/>
      <c r="AV38" s="699"/>
      <c r="AW38" s="699"/>
      <c r="AX38" s="699"/>
      <c r="AY38" s="700"/>
      <c r="AZ38" s="661" t="s">
        <v>
339</v>
      </c>
      <c r="BA38" s="664"/>
      <c r="BB38" s="664"/>
      <c r="BC38" s="664"/>
      <c r="BD38" s="662"/>
      <c r="BE38" s="662"/>
      <c r="BF38" s="701"/>
      <c r="BG38" s="705" t="s">
        <v>
340</v>
      </c>
      <c r="BH38" s="702"/>
      <c r="BI38" s="702"/>
      <c r="BJ38" s="702"/>
      <c r="BK38" s="702"/>
      <c r="BL38" s="702"/>
      <c r="BM38" s="702"/>
      <c r="BN38" s="702"/>
      <c r="BO38" s="702"/>
      <c r="BP38" s="702"/>
      <c r="BQ38" s="702"/>
      <c r="BR38" s="702"/>
      <c r="BS38" s="702"/>
      <c r="BT38" s="702"/>
      <c r="BU38" s="703"/>
      <c r="BV38" s="661">
        <v>
32063</v>
      </c>
      <c r="BW38" s="664"/>
      <c r="BX38" s="664"/>
      <c r="BY38" s="664"/>
      <c r="BZ38" s="664"/>
      <c r="CA38" s="664"/>
      <c r="CB38" s="704"/>
      <c r="CD38" s="705" t="s">
        <v>
341</v>
      </c>
      <c r="CE38" s="702"/>
      <c r="CF38" s="702"/>
      <c r="CG38" s="702"/>
      <c r="CH38" s="702"/>
      <c r="CI38" s="702"/>
      <c r="CJ38" s="702"/>
      <c r="CK38" s="702"/>
      <c r="CL38" s="702"/>
      <c r="CM38" s="702"/>
      <c r="CN38" s="702"/>
      <c r="CO38" s="702"/>
      <c r="CP38" s="702"/>
      <c r="CQ38" s="703"/>
      <c r="CR38" s="661">
        <v>
5869533</v>
      </c>
      <c r="CS38" s="664"/>
      <c r="CT38" s="664"/>
      <c r="CU38" s="664"/>
      <c r="CV38" s="664"/>
      <c r="CW38" s="664"/>
      <c r="CX38" s="664"/>
      <c r="CY38" s="665"/>
      <c r="CZ38" s="666">
        <v>
11.6</v>
      </c>
      <c r="DA38" s="695"/>
      <c r="DB38" s="695"/>
      <c r="DC38" s="696"/>
      <c r="DD38" s="669">
        <v>
5020116</v>
      </c>
      <c r="DE38" s="664"/>
      <c r="DF38" s="664"/>
      <c r="DG38" s="664"/>
      <c r="DH38" s="664"/>
      <c r="DI38" s="664"/>
      <c r="DJ38" s="664"/>
      <c r="DK38" s="665"/>
      <c r="DL38" s="669">
        <v>
3560346</v>
      </c>
      <c r="DM38" s="664"/>
      <c r="DN38" s="664"/>
      <c r="DO38" s="664"/>
      <c r="DP38" s="664"/>
      <c r="DQ38" s="664"/>
      <c r="DR38" s="664"/>
      <c r="DS38" s="664"/>
      <c r="DT38" s="664"/>
      <c r="DU38" s="664"/>
      <c r="DV38" s="665"/>
      <c r="DW38" s="666">
        <v>
13.3</v>
      </c>
      <c r="DX38" s="695"/>
      <c r="DY38" s="695"/>
      <c r="DZ38" s="695"/>
      <c r="EA38" s="695"/>
      <c r="EB38" s="695"/>
      <c r="EC38" s="697"/>
    </row>
    <row r="39" spans="2:133" ht="11.25" customHeight="1" x14ac:dyDescent="0.15">
      <c r="AQ39" s="698" t="s">
        <v>
342</v>
      </c>
      <c r="AR39" s="699"/>
      <c r="AS39" s="699"/>
      <c r="AT39" s="699"/>
      <c r="AU39" s="699"/>
      <c r="AV39" s="699"/>
      <c r="AW39" s="699"/>
      <c r="AX39" s="699"/>
      <c r="AY39" s="700"/>
      <c r="AZ39" s="661" t="s">
        <v>
173</v>
      </c>
      <c r="BA39" s="664"/>
      <c r="BB39" s="664"/>
      <c r="BC39" s="664"/>
      <c r="BD39" s="662"/>
      <c r="BE39" s="662"/>
      <c r="BF39" s="701"/>
      <c r="BG39" s="706" t="s">
        <v>
343</v>
      </c>
      <c r="BH39" s="707"/>
      <c r="BI39" s="707"/>
      <c r="BJ39" s="707"/>
      <c r="BK39" s="707"/>
      <c r="BL39" s="235"/>
      <c r="BM39" s="702" t="s">
        <v>
344</v>
      </c>
      <c r="BN39" s="702"/>
      <c r="BO39" s="702"/>
      <c r="BP39" s="702"/>
      <c r="BQ39" s="702"/>
      <c r="BR39" s="702"/>
      <c r="BS39" s="702"/>
      <c r="BT39" s="702"/>
      <c r="BU39" s="703"/>
      <c r="BV39" s="661">
        <v>
86</v>
      </c>
      <c r="BW39" s="664"/>
      <c r="BX39" s="664"/>
      <c r="BY39" s="664"/>
      <c r="BZ39" s="664"/>
      <c r="CA39" s="664"/>
      <c r="CB39" s="704"/>
      <c r="CD39" s="705" t="s">
        <v>
345</v>
      </c>
      <c r="CE39" s="702"/>
      <c r="CF39" s="702"/>
      <c r="CG39" s="702"/>
      <c r="CH39" s="702"/>
      <c r="CI39" s="702"/>
      <c r="CJ39" s="702"/>
      <c r="CK39" s="702"/>
      <c r="CL39" s="702"/>
      <c r="CM39" s="702"/>
      <c r="CN39" s="702"/>
      <c r="CO39" s="702"/>
      <c r="CP39" s="702"/>
      <c r="CQ39" s="703"/>
      <c r="CR39" s="661">
        <v>
1222451</v>
      </c>
      <c r="CS39" s="662"/>
      <c r="CT39" s="662"/>
      <c r="CU39" s="662"/>
      <c r="CV39" s="662"/>
      <c r="CW39" s="662"/>
      <c r="CX39" s="662"/>
      <c r="CY39" s="663"/>
      <c r="CZ39" s="666">
        <v>
2.4</v>
      </c>
      <c r="DA39" s="695"/>
      <c r="DB39" s="695"/>
      <c r="DC39" s="696"/>
      <c r="DD39" s="669">
        <v>
1158176</v>
      </c>
      <c r="DE39" s="662"/>
      <c r="DF39" s="662"/>
      <c r="DG39" s="662"/>
      <c r="DH39" s="662"/>
      <c r="DI39" s="662"/>
      <c r="DJ39" s="662"/>
      <c r="DK39" s="663"/>
      <c r="DL39" s="669" t="s">
        <v>
173</v>
      </c>
      <c r="DM39" s="662"/>
      <c r="DN39" s="662"/>
      <c r="DO39" s="662"/>
      <c r="DP39" s="662"/>
      <c r="DQ39" s="662"/>
      <c r="DR39" s="662"/>
      <c r="DS39" s="662"/>
      <c r="DT39" s="662"/>
      <c r="DU39" s="662"/>
      <c r="DV39" s="663"/>
      <c r="DW39" s="666" t="s">
        <v>
339</v>
      </c>
      <c r="DX39" s="695"/>
      <c r="DY39" s="695"/>
      <c r="DZ39" s="695"/>
      <c r="EA39" s="695"/>
      <c r="EB39" s="695"/>
      <c r="EC39" s="697"/>
    </row>
    <row r="40" spans="2:133" ht="11.25" customHeight="1" x14ac:dyDescent="0.15">
      <c r="AQ40" s="698" t="s">
        <v>
346</v>
      </c>
      <c r="AR40" s="699"/>
      <c r="AS40" s="699"/>
      <c r="AT40" s="699"/>
      <c r="AU40" s="699"/>
      <c r="AV40" s="699"/>
      <c r="AW40" s="699"/>
      <c r="AX40" s="699"/>
      <c r="AY40" s="700"/>
      <c r="AZ40" s="661">
        <v>
1742196</v>
      </c>
      <c r="BA40" s="664"/>
      <c r="BB40" s="664"/>
      <c r="BC40" s="664"/>
      <c r="BD40" s="662"/>
      <c r="BE40" s="662"/>
      <c r="BF40" s="701"/>
      <c r="BG40" s="706"/>
      <c r="BH40" s="707"/>
      <c r="BI40" s="707"/>
      <c r="BJ40" s="707"/>
      <c r="BK40" s="707"/>
      <c r="BL40" s="235"/>
      <c r="BM40" s="702" t="s">
        <v>
347</v>
      </c>
      <c r="BN40" s="702"/>
      <c r="BO40" s="702"/>
      <c r="BP40" s="702"/>
      <c r="BQ40" s="702"/>
      <c r="BR40" s="702"/>
      <c r="BS40" s="702"/>
      <c r="BT40" s="702"/>
      <c r="BU40" s="703"/>
      <c r="BV40" s="661" t="s">
        <v>
173</v>
      </c>
      <c r="BW40" s="664"/>
      <c r="BX40" s="664"/>
      <c r="BY40" s="664"/>
      <c r="BZ40" s="664"/>
      <c r="CA40" s="664"/>
      <c r="CB40" s="704"/>
      <c r="CD40" s="705" t="s">
        <v>
348</v>
      </c>
      <c r="CE40" s="702"/>
      <c r="CF40" s="702"/>
      <c r="CG40" s="702"/>
      <c r="CH40" s="702"/>
      <c r="CI40" s="702"/>
      <c r="CJ40" s="702"/>
      <c r="CK40" s="702"/>
      <c r="CL40" s="702"/>
      <c r="CM40" s="702"/>
      <c r="CN40" s="702"/>
      <c r="CO40" s="702"/>
      <c r="CP40" s="702"/>
      <c r="CQ40" s="703"/>
      <c r="CR40" s="661">
        <v>
82834</v>
      </c>
      <c r="CS40" s="664"/>
      <c r="CT40" s="664"/>
      <c r="CU40" s="664"/>
      <c r="CV40" s="664"/>
      <c r="CW40" s="664"/>
      <c r="CX40" s="664"/>
      <c r="CY40" s="665"/>
      <c r="CZ40" s="666">
        <v>
0.2</v>
      </c>
      <c r="DA40" s="695"/>
      <c r="DB40" s="695"/>
      <c r="DC40" s="696"/>
      <c r="DD40" s="669">
        <v>
41834</v>
      </c>
      <c r="DE40" s="664"/>
      <c r="DF40" s="664"/>
      <c r="DG40" s="664"/>
      <c r="DH40" s="664"/>
      <c r="DI40" s="664"/>
      <c r="DJ40" s="664"/>
      <c r="DK40" s="665"/>
      <c r="DL40" s="669" t="s">
        <v>
339</v>
      </c>
      <c r="DM40" s="664"/>
      <c r="DN40" s="664"/>
      <c r="DO40" s="664"/>
      <c r="DP40" s="664"/>
      <c r="DQ40" s="664"/>
      <c r="DR40" s="664"/>
      <c r="DS40" s="664"/>
      <c r="DT40" s="664"/>
      <c r="DU40" s="664"/>
      <c r="DV40" s="665"/>
      <c r="DW40" s="666" t="s">
        <v>
173</v>
      </c>
      <c r="DX40" s="695"/>
      <c r="DY40" s="695"/>
      <c r="DZ40" s="695"/>
      <c r="EA40" s="695"/>
      <c r="EB40" s="695"/>
      <c r="EC40" s="697"/>
    </row>
    <row r="41" spans="2:133" ht="11.25" customHeight="1" x14ac:dyDescent="0.15">
      <c r="AQ41" s="710" t="s">
        <v>
349</v>
      </c>
      <c r="AR41" s="711"/>
      <c r="AS41" s="711"/>
      <c r="AT41" s="711"/>
      <c r="AU41" s="711"/>
      <c r="AV41" s="711"/>
      <c r="AW41" s="711"/>
      <c r="AX41" s="711"/>
      <c r="AY41" s="712"/>
      <c r="AZ41" s="676">
        <v>
2950665</v>
      </c>
      <c r="BA41" s="713"/>
      <c r="BB41" s="713"/>
      <c r="BC41" s="713"/>
      <c r="BD41" s="677"/>
      <c r="BE41" s="677"/>
      <c r="BF41" s="714"/>
      <c r="BG41" s="708"/>
      <c r="BH41" s="709"/>
      <c r="BI41" s="709"/>
      <c r="BJ41" s="709"/>
      <c r="BK41" s="709"/>
      <c r="BL41" s="236"/>
      <c r="BM41" s="715" t="s">
        <v>
350</v>
      </c>
      <c r="BN41" s="715"/>
      <c r="BO41" s="715"/>
      <c r="BP41" s="715"/>
      <c r="BQ41" s="715"/>
      <c r="BR41" s="715"/>
      <c r="BS41" s="715"/>
      <c r="BT41" s="715"/>
      <c r="BU41" s="716"/>
      <c r="BV41" s="676">
        <v>
303</v>
      </c>
      <c r="BW41" s="713"/>
      <c r="BX41" s="713"/>
      <c r="BY41" s="713"/>
      <c r="BZ41" s="713"/>
      <c r="CA41" s="713"/>
      <c r="CB41" s="717"/>
      <c r="CD41" s="705" t="s">
        <v>
351</v>
      </c>
      <c r="CE41" s="702"/>
      <c r="CF41" s="702"/>
      <c r="CG41" s="702"/>
      <c r="CH41" s="702"/>
      <c r="CI41" s="702"/>
      <c r="CJ41" s="702"/>
      <c r="CK41" s="702"/>
      <c r="CL41" s="702"/>
      <c r="CM41" s="702"/>
      <c r="CN41" s="702"/>
      <c r="CO41" s="702"/>
      <c r="CP41" s="702"/>
      <c r="CQ41" s="703"/>
      <c r="CR41" s="661" t="s">
        <v>
173</v>
      </c>
      <c r="CS41" s="662"/>
      <c r="CT41" s="662"/>
      <c r="CU41" s="662"/>
      <c r="CV41" s="662"/>
      <c r="CW41" s="662"/>
      <c r="CX41" s="662"/>
      <c r="CY41" s="663"/>
      <c r="CZ41" s="666" t="s">
        <v>
339</v>
      </c>
      <c r="DA41" s="695"/>
      <c r="DB41" s="695"/>
      <c r="DC41" s="696"/>
      <c r="DD41" s="669" t="s">
        <v>
339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
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353</v>
      </c>
      <c r="CE42" s="659"/>
      <c r="CF42" s="659"/>
      <c r="CG42" s="659"/>
      <c r="CH42" s="659"/>
      <c r="CI42" s="659"/>
      <c r="CJ42" s="659"/>
      <c r="CK42" s="659"/>
      <c r="CL42" s="659"/>
      <c r="CM42" s="659"/>
      <c r="CN42" s="659"/>
      <c r="CO42" s="659"/>
      <c r="CP42" s="659"/>
      <c r="CQ42" s="660"/>
      <c r="CR42" s="661">
        <v>
3358492</v>
      </c>
      <c r="CS42" s="664"/>
      <c r="CT42" s="664"/>
      <c r="CU42" s="664"/>
      <c r="CV42" s="664"/>
      <c r="CW42" s="664"/>
      <c r="CX42" s="664"/>
      <c r="CY42" s="665"/>
      <c r="CZ42" s="666">
        <v>
6.7</v>
      </c>
      <c r="DA42" s="667"/>
      <c r="DB42" s="667"/>
      <c r="DC42" s="668"/>
      <c r="DD42" s="669">
        <v>
819910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
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355</v>
      </c>
      <c r="CE43" s="659"/>
      <c r="CF43" s="659"/>
      <c r="CG43" s="659"/>
      <c r="CH43" s="659"/>
      <c r="CI43" s="659"/>
      <c r="CJ43" s="659"/>
      <c r="CK43" s="659"/>
      <c r="CL43" s="659"/>
      <c r="CM43" s="659"/>
      <c r="CN43" s="659"/>
      <c r="CO43" s="659"/>
      <c r="CP43" s="659"/>
      <c r="CQ43" s="660"/>
      <c r="CR43" s="661">
        <v>
79448</v>
      </c>
      <c r="CS43" s="662"/>
      <c r="CT43" s="662"/>
      <c r="CU43" s="662"/>
      <c r="CV43" s="662"/>
      <c r="CW43" s="662"/>
      <c r="CX43" s="662"/>
      <c r="CY43" s="663"/>
      <c r="CZ43" s="666">
        <v>
0.2</v>
      </c>
      <c r="DA43" s="695"/>
      <c r="DB43" s="695"/>
      <c r="DC43" s="696"/>
      <c r="DD43" s="669">
        <v>
71195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
356</v>
      </c>
      <c r="CD44" s="689" t="s">
        <v>
306</v>
      </c>
      <c r="CE44" s="690"/>
      <c r="CF44" s="658" t="s">
        <v>
357</v>
      </c>
      <c r="CG44" s="659"/>
      <c r="CH44" s="659"/>
      <c r="CI44" s="659"/>
      <c r="CJ44" s="659"/>
      <c r="CK44" s="659"/>
      <c r="CL44" s="659"/>
      <c r="CM44" s="659"/>
      <c r="CN44" s="659"/>
      <c r="CO44" s="659"/>
      <c r="CP44" s="659"/>
      <c r="CQ44" s="660"/>
      <c r="CR44" s="661">
        <v>
3262622</v>
      </c>
      <c r="CS44" s="664"/>
      <c r="CT44" s="664"/>
      <c r="CU44" s="664"/>
      <c r="CV44" s="664"/>
      <c r="CW44" s="664"/>
      <c r="CX44" s="664"/>
      <c r="CY44" s="665"/>
      <c r="CZ44" s="666">
        <v>
6.5</v>
      </c>
      <c r="DA44" s="667"/>
      <c r="DB44" s="667"/>
      <c r="DC44" s="668"/>
      <c r="DD44" s="669">
        <v>
770177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
358</v>
      </c>
      <c r="CG45" s="659"/>
      <c r="CH45" s="659"/>
      <c r="CI45" s="659"/>
      <c r="CJ45" s="659"/>
      <c r="CK45" s="659"/>
      <c r="CL45" s="659"/>
      <c r="CM45" s="659"/>
      <c r="CN45" s="659"/>
      <c r="CO45" s="659"/>
      <c r="CP45" s="659"/>
      <c r="CQ45" s="660"/>
      <c r="CR45" s="661">
        <v>
1140620</v>
      </c>
      <c r="CS45" s="662"/>
      <c r="CT45" s="662"/>
      <c r="CU45" s="662"/>
      <c r="CV45" s="662"/>
      <c r="CW45" s="662"/>
      <c r="CX45" s="662"/>
      <c r="CY45" s="663"/>
      <c r="CZ45" s="666">
        <v>
2.2999999999999998</v>
      </c>
      <c r="DA45" s="695"/>
      <c r="DB45" s="695"/>
      <c r="DC45" s="696"/>
      <c r="DD45" s="669">
        <v>
406500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
359</v>
      </c>
      <c r="CG46" s="659"/>
      <c r="CH46" s="659"/>
      <c r="CI46" s="659"/>
      <c r="CJ46" s="659"/>
      <c r="CK46" s="659"/>
      <c r="CL46" s="659"/>
      <c r="CM46" s="659"/>
      <c r="CN46" s="659"/>
      <c r="CO46" s="659"/>
      <c r="CP46" s="659"/>
      <c r="CQ46" s="660"/>
      <c r="CR46" s="661">
        <v>
2103357</v>
      </c>
      <c r="CS46" s="664"/>
      <c r="CT46" s="664"/>
      <c r="CU46" s="664"/>
      <c r="CV46" s="664"/>
      <c r="CW46" s="664"/>
      <c r="CX46" s="664"/>
      <c r="CY46" s="665"/>
      <c r="CZ46" s="666">
        <v>
4.2</v>
      </c>
      <c r="DA46" s="667"/>
      <c r="DB46" s="667"/>
      <c r="DC46" s="668"/>
      <c r="DD46" s="669">
        <v>
359032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
360</v>
      </c>
      <c r="CG47" s="659"/>
      <c r="CH47" s="659"/>
      <c r="CI47" s="659"/>
      <c r="CJ47" s="659"/>
      <c r="CK47" s="659"/>
      <c r="CL47" s="659"/>
      <c r="CM47" s="659"/>
      <c r="CN47" s="659"/>
      <c r="CO47" s="659"/>
      <c r="CP47" s="659"/>
      <c r="CQ47" s="660"/>
      <c r="CR47" s="661">
        <v>
95870</v>
      </c>
      <c r="CS47" s="662"/>
      <c r="CT47" s="662"/>
      <c r="CU47" s="662"/>
      <c r="CV47" s="662"/>
      <c r="CW47" s="662"/>
      <c r="CX47" s="662"/>
      <c r="CY47" s="663"/>
      <c r="CZ47" s="666">
        <v>
0.2</v>
      </c>
      <c r="DA47" s="695"/>
      <c r="DB47" s="695"/>
      <c r="DC47" s="696"/>
      <c r="DD47" s="669">
        <v>
49733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
361</v>
      </c>
      <c r="CG48" s="659"/>
      <c r="CH48" s="659"/>
      <c r="CI48" s="659"/>
      <c r="CJ48" s="659"/>
      <c r="CK48" s="659"/>
      <c r="CL48" s="659"/>
      <c r="CM48" s="659"/>
      <c r="CN48" s="659"/>
      <c r="CO48" s="659"/>
      <c r="CP48" s="659"/>
      <c r="CQ48" s="660"/>
      <c r="CR48" s="661" t="s">
        <v>
339</v>
      </c>
      <c r="CS48" s="664"/>
      <c r="CT48" s="664"/>
      <c r="CU48" s="664"/>
      <c r="CV48" s="664"/>
      <c r="CW48" s="664"/>
      <c r="CX48" s="664"/>
      <c r="CY48" s="665"/>
      <c r="CZ48" s="666" t="s">
        <v>
173</v>
      </c>
      <c r="DA48" s="667"/>
      <c r="DB48" s="667"/>
      <c r="DC48" s="668"/>
      <c r="DD48" s="669" t="s">
        <v>
339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
362</v>
      </c>
      <c r="CE49" s="674"/>
      <c r="CF49" s="674"/>
      <c r="CG49" s="674"/>
      <c r="CH49" s="674"/>
      <c r="CI49" s="674"/>
      <c r="CJ49" s="674"/>
      <c r="CK49" s="674"/>
      <c r="CL49" s="674"/>
      <c r="CM49" s="674"/>
      <c r="CN49" s="674"/>
      <c r="CO49" s="674"/>
      <c r="CP49" s="674"/>
      <c r="CQ49" s="675"/>
      <c r="CR49" s="676">
        <v>
50493734</v>
      </c>
      <c r="CS49" s="677"/>
      <c r="CT49" s="677"/>
      <c r="CU49" s="677"/>
      <c r="CV49" s="677"/>
      <c r="CW49" s="677"/>
      <c r="CX49" s="677"/>
      <c r="CY49" s="678"/>
      <c r="CZ49" s="679">
        <v>
100</v>
      </c>
      <c r="DA49" s="680"/>
      <c r="DB49" s="680"/>
      <c r="DC49" s="681"/>
      <c r="DD49" s="682">
        <v>
31300287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TiLjEODkXz8wImaspz9QVyg3wqqI1LIHbl81qNvrT+fuyt2m4+YxigGj3+xc2MFAiK7JqyUuSFGEfEP1Xzhu+A==" saltValue="a3xIN3JFAk3qpwOVrlRo6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
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
364</v>
      </c>
      <c r="DK2" s="1200"/>
      <c r="DL2" s="1200"/>
      <c r="DM2" s="1200"/>
      <c r="DN2" s="1200"/>
      <c r="DO2" s="1201"/>
      <c r="DP2" s="249"/>
      <c r="DQ2" s="1199" t="s">
        <v>
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
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
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
368</v>
      </c>
      <c r="B5" s="1085"/>
      <c r="C5" s="1085"/>
      <c r="D5" s="1085"/>
      <c r="E5" s="1085"/>
      <c r="F5" s="1085"/>
      <c r="G5" s="1085"/>
      <c r="H5" s="1085"/>
      <c r="I5" s="1085"/>
      <c r="J5" s="1085"/>
      <c r="K5" s="1085"/>
      <c r="L5" s="1085"/>
      <c r="M5" s="1085"/>
      <c r="N5" s="1085"/>
      <c r="O5" s="1085"/>
      <c r="P5" s="1086"/>
      <c r="Q5" s="1090" t="s">
        <v>
369</v>
      </c>
      <c r="R5" s="1091"/>
      <c r="S5" s="1091"/>
      <c r="T5" s="1091"/>
      <c r="U5" s="1092"/>
      <c r="V5" s="1090" t="s">
        <v>
370</v>
      </c>
      <c r="W5" s="1091"/>
      <c r="X5" s="1091"/>
      <c r="Y5" s="1091"/>
      <c r="Z5" s="1092"/>
      <c r="AA5" s="1090" t="s">
        <v>
371</v>
      </c>
      <c r="AB5" s="1091"/>
      <c r="AC5" s="1091"/>
      <c r="AD5" s="1091"/>
      <c r="AE5" s="1091"/>
      <c r="AF5" s="1202" t="s">
        <v>
372</v>
      </c>
      <c r="AG5" s="1091"/>
      <c r="AH5" s="1091"/>
      <c r="AI5" s="1091"/>
      <c r="AJ5" s="1106"/>
      <c r="AK5" s="1091" t="s">
        <v>
373</v>
      </c>
      <c r="AL5" s="1091"/>
      <c r="AM5" s="1091"/>
      <c r="AN5" s="1091"/>
      <c r="AO5" s="1092"/>
      <c r="AP5" s="1090" t="s">
        <v>
374</v>
      </c>
      <c r="AQ5" s="1091"/>
      <c r="AR5" s="1091"/>
      <c r="AS5" s="1091"/>
      <c r="AT5" s="1092"/>
      <c r="AU5" s="1090" t="s">
        <v>
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
376</v>
      </c>
      <c r="BR5" s="1085"/>
      <c r="BS5" s="1085"/>
      <c r="BT5" s="1085"/>
      <c r="BU5" s="1085"/>
      <c r="BV5" s="1085"/>
      <c r="BW5" s="1085"/>
      <c r="BX5" s="1085"/>
      <c r="BY5" s="1085"/>
      <c r="BZ5" s="1085"/>
      <c r="CA5" s="1085"/>
      <c r="CB5" s="1085"/>
      <c r="CC5" s="1085"/>
      <c r="CD5" s="1085"/>
      <c r="CE5" s="1085"/>
      <c r="CF5" s="1085"/>
      <c r="CG5" s="1086"/>
      <c r="CH5" s="1090" t="s">
        <v>
377</v>
      </c>
      <c r="CI5" s="1091"/>
      <c r="CJ5" s="1091"/>
      <c r="CK5" s="1091"/>
      <c r="CL5" s="1092"/>
      <c r="CM5" s="1090" t="s">
        <v>
378</v>
      </c>
      <c r="CN5" s="1091"/>
      <c r="CO5" s="1091"/>
      <c r="CP5" s="1091"/>
      <c r="CQ5" s="1092"/>
      <c r="CR5" s="1090" t="s">
        <v>
379</v>
      </c>
      <c r="CS5" s="1091"/>
      <c r="CT5" s="1091"/>
      <c r="CU5" s="1091"/>
      <c r="CV5" s="1092"/>
      <c r="CW5" s="1090" t="s">
        <v>
380</v>
      </c>
      <c r="CX5" s="1091"/>
      <c r="CY5" s="1091"/>
      <c r="CZ5" s="1091"/>
      <c r="DA5" s="1092"/>
      <c r="DB5" s="1090" t="s">
        <v>
381</v>
      </c>
      <c r="DC5" s="1091"/>
      <c r="DD5" s="1091"/>
      <c r="DE5" s="1091"/>
      <c r="DF5" s="1092"/>
      <c r="DG5" s="1187" t="s">
        <v>
382</v>
      </c>
      <c r="DH5" s="1188"/>
      <c r="DI5" s="1188"/>
      <c r="DJ5" s="1188"/>
      <c r="DK5" s="1189"/>
      <c r="DL5" s="1187" t="s">
        <v>
383</v>
      </c>
      <c r="DM5" s="1188"/>
      <c r="DN5" s="1188"/>
      <c r="DO5" s="1188"/>
      <c r="DP5" s="1189"/>
      <c r="DQ5" s="1090" t="s">
        <v>
384</v>
      </c>
      <c r="DR5" s="1091"/>
      <c r="DS5" s="1091"/>
      <c r="DT5" s="1091"/>
      <c r="DU5" s="1092"/>
      <c r="DV5" s="1090" t="s">
        <v>
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
1</v>
      </c>
      <c r="B7" s="1139" t="s">
        <v>
385</v>
      </c>
      <c r="C7" s="1140"/>
      <c r="D7" s="1140"/>
      <c r="E7" s="1140"/>
      <c r="F7" s="1140"/>
      <c r="G7" s="1140"/>
      <c r="H7" s="1140"/>
      <c r="I7" s="1140"/>
      <c r="J7" s="1140"/>
      <c r="K7" s="1140"/>
      <c r="L7" s="1140"/>
      <c r="M7" s="1140"/>
      <c r="N7" s="1140"/>
      <c r="O7" s="1140"/>
      <c r="P7" s="1141"/>
      <c r="Q7" s="1193">
        <v>
51420</v>
      </c>
      <c r="R7" s="1194"/>
      <c r="S7" s="1194"/>
      <c r="T7" s="1194"/>
      <c r="U7" s="1194"/>
      <c r="V7" s="1194">
        <v>
50494</v>
      </c>
      <c r="W7" s="1194"/>
      <c r="X7" s="1194"/>
      <c r="Y7" s="1194"/>
      <c r="Z7" s="1194"/>
      <c r="AA7" s="1194">
        <v>
926</v>
      </c>
      <c r="AB7" s="1194"/>
      <c r="AC7" s="1194"/>
      <c r="AD7" s="1194"/>
      <c r="AE7" s="1195"/>
      <c r="AF7" s="1196">
        <v>
839</v>
      </c>
      <c r="AG7" s="1197"/>
      <c r="AH7" s="1197"/>
      <c r="AI7" s="1197"/>
      <c r="AJ7" s="1198"/>
      <c r="AK7" s="1180">
        <v>
749</v>
      </c>
      <c r="AL7" s="1181"/>
      <c r="AM7" s="1181"/>
      <c r="AN7" s="1181"/>
      <c r="AO7" s="1181"/>
      <c r="AP7" s="1181">
        <v>
34075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
1</v>
      </c>
      <c r="BR7" s="260"/>
      <c r="BS7" s="1184" t="s">
        <v>
574</v>
      </c>
      <c r="BT7" s="1185"/>
      <c r="BU7" s="1185"/>
      <c r="BV7" s="1185"/>
      <c r="BW7" s="1185"/>
      <c r="BX7" s="1185"/>
      <c r="BY7" s="1185"/>
      <c r="BZ7" s="1185"/>
      <c r="CA7" s="1185"/>
      <c r="CB7" s="1185"/>
      <c r="CC7" s="1185"/>
      <c r="CD7" s="1185"/>
      <c r="CE7" s="1185"/>
      <c r="CF7" s="1185"/>
      <c r="CG7" s="1186"/>
      <c r="CH7" s="1177">
        <v>
-7737</v>
      </c>
      <c r="CI7" s="1178"/>
      <c r="CJ7" s="1178"/>
      <c r="CK7" s="1178"/>
      <c r="CL7" s="1179"/>
      <c r="CM7" s="1177">
        <v>
29</v>
      </c>
      <c r="CN7" s="1178"/>
      <c r="CO7" s="1178"/>
      <c r="CP7" s="1178"/>
      <c r="CQ7" s="1179"/>
      <c r="CR7" s="1177">
        <v>
1</v>
      </c>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
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
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
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
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
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
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
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
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
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
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
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
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
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
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
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
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
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
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
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
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
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
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
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
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
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
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
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
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
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
386</v>
      </c>
      <c r="BA22" s="1124"/>
      <c r="BB22" s="1124"/>
      <c r="BC22" s="1124"/>
      <c r="BD22" s="1125"/>
      <c r="BE22" s="253"/>
      <c r="BF22" s="253"/>
      <c r="BG22" s="253"/>
      <c r="BH22" s="253"/>
      <c r="BI22" s="253"/>
      <c r="BJ22" s="253"/>
      <c r="BK22" s="253"/>
      <c r="BL22" s="253"/>
      <c r="BM22" s="253"/>
      <c r="BN22" s="253"/>
      <c r="BO22" s="253"/>
      <c r="BP22" s="253"/>
      <c r="BQ22" s="262">
        <v>
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
387</v>
      </c>
      <c r="B23" s="1033" t="s">
        <v>
388</v>
      </c>
      <c r="C23" s="1034"/>
      <c r="D23" s="1034"/>
      <c r="E23" s="1034"/>
      <c r="F23" s="1034"/>
      <c r="G23" s="1034"/>
      <c r="H23" s="1034"/>
      <c r="I23" s="1034"/>
      <c r="J23" s="1034"/>
      <c r="K23" s="1034"/>
      <c r="L23" s="1034"/>
      <c r="M23" s="1034"/>
      <c r="N23" s="1034"/>
      <c r="O23" s="1034"/>
      <c r="P23" s="1035"/>
      <c r="Q23" s="1157">
        <v>
51420</v>
      </c>
      <c r="R23" s="1158"/>
      <c r="S23" s="1158"/>
      <c r="T23" s="1158"/>
      <c r="U23" s="1158"/>
      <c r="V23" s="1158">
        <v>
50494</v>
      </c>
      <c r="W23" s="1158"/>
      <c r="X23" s="1158"/>
      <c r="Y23" s="1158"/>
      <c r="Z23" s="1158"/>
      <c r="AA23" s="1158">
        <v>
926</v>
      </c>
      <c r="AB23" s="1158"/>
      <c r="AC23" s="1158"/>
      <c r="AD23" s="1158"/>
      <c r="AE23" s="1159"/>
      <c r="AF23" s="1160">
        <v>
839</v>
      </c>
      <c r="AG23" s="1158"/>
      <c r="AH23" s="1158"/>
      <c r="AI23" s="1158"/>
      <c r="AJ23" s="1161"/>
      <c r="AK23" s="1162"/>
      <c r="AL23" s="1163"/>
      <c r="AM23" s="1163"/>
      <c r="AN23" s="1163"/>
      <c r="AO23" s="1163"/>
      <c r="AP23" s="1158">
        <v>
34075</v>
      </c>
      <c r="AQ23" s="1158"/>
      <c r="AR23" s="1158"/>
      <c r="AS23" s="1158"/>
      <c r="AT23" s="1158"/>
      <c r="AU23" s="1164"/>
      <c r="AV23" s="1164"/>
      <c r="AW23" s="1164"/>
      <c r="AX23" s="1164"/>
      <c r="AY23" s="1165"/>
      <c r="AZ23" s="1154" t="s">
        <v>
173</v>
      </c>
      <c r="BA23" s="1155"/>
      <c r="BB23" s="1155"/>
      <c r="BC23" s="1155"/>
      <c r="BD23" s="1156"/>
      <c r="BE23" s="253"/>
      <c r="BF23" s="253"/>
      <c r="BG23" s="253"/>
      <c r="BH23" s="253"/>
      <c r="BI23" s="253"/>
      <c r="BJ23" s="253"/>
      <c r="BK23" s="253"/>
      <c r="BL23" s="253"/>
      <c r="BM23" s="253"/>
      <c r="BN23" s="253"/>
      <c r="BO23" s="253"/>
      <c r="BP23" s="253"/>
      <c r="BQ23" s="262">
        <v>
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
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
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
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
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
368</v>
      </c>
      <c r="B26" s="1085"/>
      <c r="C26" s="1085"/>
      <c r="D26" s="1085"/>
      <c r="E26" s="1085"/>
      <c r="F26" s="1085"/>
      <c r="G26" s="1085"/>
      <c r="H26" s="1085"/>
      <c r="I26" s="1085"/>
      <c r="J26" s="1085"/>
      <c r="K26" s="1085"/>
      <c r="L26" s="1085"/>
      <c r="M26" s="1085"/>
      <c r="N26" s="1085"/>
      <c r="O26" s="1085"/>
      <c r="P26" s="1086"/>
      <c r="Q26" s="1090" t="s">
        <v>
391</v>
      </c>
      <c r="R26" s="1091"/>
      <c r="S26" s="1091"/>
      <c r="T26" s="1091"/>
      <c r="U26" s="1092"/>
      <c r="V26" s="1090" t="s">
        <v>
392</v>
      </c>
      <c r="W26" s="1091"/>
      <c r="X26" s="1091"/>
      <c r="Y26" s="1091"/>
      <c r="Z26" s="1092"/>
      <c r="AA26" s="1090" t="s">
        <v>
393</v>
      </c>
      <c r="AB26" s="1091"/>
      <c r="AC26" s="1091"/>
      <c r="AD26" s="1091"/>
      <c r="AE26" s="1091"/>
      <c r="AF26" s="1148" t="s">
        <v>
394</v>
      </c>
      <c r="AG26" s="1097"/>
      <c r="AH26" s="1097"/>
      <c r="AI26" s="1097"/>
      <c r="AJ26" s="1149"/>
      <c r="AK26" s="1091" t="s">
        <v>
395</v>
      </c>
      <c r="AL26" s="1091"/>
      <c r="AM26" s="1091"/>
      <c r="AN26" s="1091"/>
      <c r="AO26" s="1092"/>
      <c r="AP26" s="1090" t="s">
        <v>
396</v>
      </c>
      <c r="AQ26" s="1091"/>
      <c r="AR26" s="1091"/>
      <c r="AS26" s="1091"/>
      <c r="AT26" s="1092"/>
      <c r="AU26" s="1090" t="s">
        <v>
397</v>
      </c>
      <c r="AV26" s="1091"/>
      <c r="AW26" s="1091"/>
      <c r="AX26" s="1091"/>
      <c r="AY26" s="1092"/>
      <c r="AZ26" s="1090" t="s">
        <v>
398</v>
      </c>
      <c r="BA26" s="1091"/>
      <c r="BB26" s="1091"/>
      <c r="BC26" s="1091"/>
      <c r="BD26" s="1092"/>
      <c r="BE26" s="1090" t="s">
        <v>
375</v>
      </c>
      <c r="BF26" s="1091"/>
      <c r="BG26" s="1091"/>
      <c r="BH26" s="1091"/>
      <c r="BI26" s="1106"/>
      <c r="BJ26" s="252"/>
      <c r="BK26" s="252"/>
      <c r="BL26" s="252"/>
      <c r="BM26" s="252"/>
      <c r="BN26" s="252"/>
      <c r="BO26" s="265"/>
      <c r="BP26" s="265"/>
      <c r="BQ26" s="262">
        <v>
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
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
1</v>
      </c>
      <c r="B28" s="1139" t="s">
        <v>
399</v>
      </c>
      <c r="C28" s="1140"/>
      <c r="D28" s="1140"/>
      <c r="E28" s="1140"/>
      <c r="F28" s="1140"/>
      <c r="G28" s="1140"/>
      <c r="H28" s="1140"/>
      <c r="I28" s="1140"/>
      <c r="J28" s="1140"/>
      <c r="K28" s="1140"/>
      <c r="L28" s="1140"/>
      <c r="M28" s="1140"/>
      <c r="N28" s="1140"/>
      <c r="O28" s="1140"/>
      <c r="P28" s="1141"/>
      <c r="Q28" s="1142">
        <v>
14679</v>
      </c>
      <c r="R28" s="1143"/>
      <c r="S28" s="1143"/>
      <c r="T28" s="1143"/>
      <c r="U28" s="1143"/>
      <c r="V28" s="1143">
        <v>
14618</v>
      </c>
      <c r="W28" s="1143"/>
      <c r="X28" s="1143"/>
      <c r="Y28" s="1143"/>
      <c r="Z28" s="1143"/>
      <c r="AA28" s="1143">
        <v>
61</v>
      </c>
      <c r="AB28" s="1143"/>
      <c r="AC28" s="1143"/>
      <c r="AD28" s="1143"/>
      <c r="AE28" s="1144"/>
      <c r="AF28" s="1145">
        <v>
60</v>
      </c>
      <c r="AG28" s="1143"/>
      <c r="AH28" s="1143"/>
      <c r="AI28" s="1143"/>
      <c r="AJ28" s="1146"/>
      <c r="AK28" s="1147">
        <v>
1742</v>
      </c>
      <c r="AL28" s="1135"/>
      <c r="AM28" s="1135"/>
      <c r="AN28" s="1135"/>
      <c r="AO28" s="1135"/>
      <c r="AP28" s="1135" t="s">
        <v>
588</v>
      </c>
      <c r="AQ28" s="1135"/>
      <c r="AR28" s="1135"/>
      <c r="AS28" s="1135"/>
      <c r="AT28" s="1135"/>
      <c r="AU28" s="1135" t="s">
        <v>
588</v>
      </c>
      <c r="AV28" s="1135"/>
      <c r="AW28" s="1135"/>
      <c r="AX28" s="1135"/>
      <c r="AY28" s="1135"/>
      <c r="AZ28" s="1136" t="s">
        <v>
590</v>
      </c>
      <c r="BA28" s="1136"/>
      <c r="BB28" s="1136"/>
      <c r="BC28" s="1136"/>
      <c r="BD28" s="1136"/>
      <c r="BE28" s="1137"/>
      <c r="BF28" s="1137"/>
      <c r="BG28" s="1137"/>
      <c r="BH28" s="1137"/>
      <c r="BI28" s="1138"/>
      <c r="BJ28" s="252"/>
      <c r="BK28" s="252"/>
      <c r="BL28" s="252"/>
      <c r="BM28" s="252"/>
      <c r="BN28" s="252"/>
      <c r="BO28" s="265"/>
      <c r="BP28" s="265"/>
      <c r="BQ28" s="262">
        <v>
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
2</v>
      </c>
      <c r="B29" s="1126" t="s">
        <v>
400</v>
      </c>
      <c r="C29" s="1127"/>
      <c r="D29" s="1127"/>
      <c r="E29" s="1127"/>
      <c r="F29" s="1127"/>
      <c r="G29" s="1127"/>
      <c r="H29" s="1127"/>
      <c r="I29" s="1127"/>
      <c r="J29" s="1127"/>
      <c r="K29" s="1127"/>
      <c r="L29" s="1127"/>
      <c r="M29" s="1127"/>
      <c r="N29" s="1127"/>
      <c r="O29" s="1127"/>
      <c r="P29" s="1128"/>
      <c r="Q29" s="1132">
        <v>
9347</v>
      </c>
      <c r="R29" s="1133"/>
      <c r="S29" s="1133"/>
      <c r="T29" s="1133"/>
      <c r="U29" s="1133"/>
      <c r="V29" s="1133">
        <v>
9262</v>
      </c>
      <c r="W29" s="1133"/>
      <c r="X29" s="1133"/>
      <c r="Y29" s="1133"/>
      <c r="Z29" s="1133"/>
      <c r="AA29" s="1133">
        <v>
85</v>
      </c>
      <c r="AB29" s="1133"/>
      <c r="AC29" s="1133"/>
      <c r="AD29" s="1133"/>
      <c r="AE29" s="1134"/>
      <c r="AF29" s="1108">
        <v>
85</v>
      </c>
      <c r="AG29" s="1109"/>
      <c r="AH29" s="1109"/>
      <c r="AI29" s="1109"/>
      <c r="AJ29" s="1110"/>
      <c r="AK29" s="1069">
        <v>
1427</v>
      </c>
      <c r="AL29" s="1060"/>
      <c r="AM29" s="1060"/>
      <c r="AN29" s="1060"/>
      <c r="AO29" s="1060"/>
      <c r="AP29" s="1060" t="s">
        <v>
590</v>
      </c>
      <c r="AQ29" s="1060"/>
      <c r="AR29" s="1060"/>
      <c r="AS29" s="1060"/>
      <c r="AT29" s="1060"/>
      <c r="AU29" s="1060" t="s">
        <v>
590</v>
      </c>
      <c r="AV29" s="1060"/>
      <c r="AW29" s="1060"/>
      <c r="AX29" s="1060"/>
      <c r="AY29" s="1060"/>
      <c r="AZ29" s="1060" t="s">
        <v>
590</v>
      </c>
      <c r="BA29" s="1060"/>
      <c r="BB29" s="1060"/>
      <c r="BC29" s="1060"/>
      <c r="BD29" s="1060"/>
      <c r="BE29" s="1121"/>
      <c r="BF29" s="1121"/>
      <c r="BG29" s="1121"/>
      <c r="BH29" s="1121"/>
      <c r="BI29" s="1122"/>
      <c r="BJ29" s="252"/>
      <c r="BK29" s="252"/>
      <c r="BL29" s="252"/>
      <c r="BM29" s="252"/>
      <c r="BN29" s="252"/>
      <c r="BO29" s="265"/>
      <c r="BP29" s="265"/>
      <c r="BQ29" s="262">
        <v>
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
3</v>
      </c>
      <c r="B30" s="1126" t="s">
        <v>
401</v>
      </c>
      <c r="C30" s="1127"/>
      <c r="D30" s="1127"/>
      <c r="E30" s="1127"/>
      <c r="F30" s="1127"/>
      <c r="G30" s="1127"/>
      <c r="H30" s="1127"/>
      <c r="I30" s="1127"/>
      <c r="J30" s="1127"/>
      <c r="K30" s="1127"/>
      <c r="L30" s="1127"/>
      <c r="M30" s="1127"/>
      <c r="N30" s="1127"/>
      <c r="O30" s="1127"/>
      <c r="P30" s="1128"/>
      <c r="Q30" s="1132">
        <v>
3073</v>
      </c>
      <c r="R30" s="1133"/>
      <c r="S30" s="1133"/>
      <c r="T30" s="1133"/>
      <c r="U30" s="1133"/>
      <c r="V30" s="1133">
        <v>
3066</v>
      </c>
      <c r="W30" s="1133"/>
      <c r="X30" s="1133"/>
      <c r="Y30" s="1133"/>
      <c r="Z30" s="1133"/>
      <c r="AA30" s="1133">
        <v>
7</v>
      </c>
      <c r="AB30" s="1133"/>
      <c r="AC30" s="1133"/>
      <c r="AD30" s="1133"/>
      <c r="AE30" s="1134"/>
      <c r="AF30" s="1108">
        <v>
8</v>
      </c>
      <c r="AG30" s="1109"/>
      <c r="AH30" s="1109"/>
      <c r="AI30" s="1109"/>
      <c r="AJ30" s="1110"/>
      <c r="AK30" s="1069">
        <v>
1593</v>
      </c>
      <c r="AL30" s="1060"/>
      <c r="AM30" s="1060"/>
      <c r="AN30" s="1060"/>
      <c r="AO30" s="1060"/>
      <c r="AP30" s="1060" t="s">
        <v>
588</v>
      </c>
      <c r="AQ30" s="1060"/>
      <c r="AR30" s="1060"/>
      <c r="AS30" s="1060"/>
      <c r="AT30" s="1060"/>
      <c r="AU30" s="1060" t="s">
        <v>
588</v>
      </c>
      <c r="AV30" s="1060"/>
      <c r="AW30" s="1060"/>
      <c r="AX30" s="1060"/>
      <c r="AY30" s="1060"/>
      <c r="AZ30" s="1060" t="s">
        <v>
588</v>
      </c>
      <c r="BA30" s="1060"/>
      <c r="BB30" s="1060"/>
      <c r="BC30" s="1060"/>
      <c r="BD30" s="1060"/>
      <c r="BE30" s="1121"/>
      <c r="BF30" s="1121"/>
      <c r="BG30" s="1121"/>
      <c r="BH30" s="1121"/>
      <c r="BI30" s="1122"/>
      <c r="BJ30" s="252"/>
      <c r="BK30" s="252"/>
      <c r="BL30" s="252"/>
      <c r="BM30" s="252"/>
      <c r="BN30" s="252"/>
      <c r="BO30" s="265"/>
      <c r="BP30" s="265"/>
      <c r="BQ30" s="262">
        <v>
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
4</v>
      </c>
      <c r="B31" s="1126" t="s">
        <v>
402</v>
      </c>
      <c r="C31" s="1127"/>
      <c r="D31" s="1127"/>
      <c r="E31" s="1127"/>
      <c r="F31" s="1127"/>
      <c r="G31" s="1127"/>
      <c r="H31" s="1127"/>
      <c r="I31" s="1127"/>
      <c r="J31" s="1127"/>
      <c r="K31" s="1127"/>
      <c r="L31" s="1127"/>
      <c r="M31" s="1127"/>
      <c r="N31" s="1127"/>
      <c r="O31" s="1127"/>
      <c r="P31" s="1128"/>
      <c r="Q31" s="1132">
        <v>
16702</v>
      </c>
      <c r="R31" s="1133"/>
      <c r="S31" s="1133"/>
      <c r="T31" s="1133"/>
      <c r="U31" s="1133"/>
      <c r="V31" s="1133">
        <v>
16318</v>
      </c>
      <c r="W31" s="1133"/>
      <c r="X31" s="1133"/>
      <c r="Y31" s="1133"/>
      <c r="Z31" s="1133"/>
      <c r="AA31" s="1133">
        <v>
384</v>
      </c>
      <c r="AB31" s="1133"/>
      <c r="AC31" s="1133"/>
      <c r="AD31" s="1133"/>
      <c r="AE31" s="1134"/>
      <c r="AF31" s="1108">
        <v>
6797</v>
      </c>
      <c r="AG31" s="1109"/>
      <c r="AH31" s="1109"/>
      <c r="AI31" s="1109"/>
      <c r="AJ31" s="1110"/>
      <c r="AK31" s="1069">
        <v>
42</v>
      </c>
      <c r="AL31" s="1060"/>
      <c r="AM31" s="1060"/>
      <c r="AN31" s="1060"/>
      <c r="AO31" s="1060"/>
      <c r="AP31" s="1060">
        <v>
5430</v>
      </c>
      <c r="AQ31" s="1060"/>
      <c r="AR31" s="1060"/>
      <c r="AS31" s="1060"/>
      <c r="AT31" s="1060"/>
      <c r="AU31" s="1060">
        <v>
2975</v>
      </c>
      <c r="AV31" s="1060"/>
      <c r="AW31" s="1060"/>
      <c r="AX31" s="1060"/>
      <c r="AY31" s="1060"/>
      <c r="AZ31" s="1060" t="s">
        <v>
588</v>
      </c>
      <c r="BA31" s="1060"/>
      <c r="BB31" s="1060"/>
      <c r="BC31" s="1060"/>
      <c r="BD31" s="1060"/>
      <c r="BE31" s="1121" t="s">
        <v>
403</v>
      </c>
      <c r="BF31" s="1121"/>
      <c r="BG31" s="1121"/>
      <c r="BH31" s="1121"/>
      <c r="BI31" s="1122"/>
      <c r="BJ31" s="252"/>
      <c r="BK31" s="252"/>
      <c r="BL31" s="252"/>
      <c r="BM31" s="252"/>
      <c r="BN31" s="252"/>
      <c r="BO31" s="265"/>
      <c r="BP31" s="265"/>
      <c r="BQ31" s="262">
        <v>
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
5</v>
      </c>
      <c r="B32" s="1126" t="s">
        <v>
404</v>
      </c>
      <c r="C32" s="1127"/>
      <c r="D32" s="1127"/>
      <c r="E32" s="1127"/>
      <c r="F32" s="1127"/>
      <c r="G32" s="1127"/>
      <c r="H32" s="1127"/>
      <c r="I32" s="1127"/>
      <c r="J32" s="1127"/>
      <c r="K32" s="1127"/>
      <c r="L32" s="1127"/>
      <c r="M32" s="1127"/>
      <c r="N32" s="1127"/>
      <c r="O32" s="1127"/>
      <c r="P32" s="1128"/>
      <c r="Q32" s="1132">
        <v>
42531</v>
      </c>
      <c r="R32" s="1133"/>
      <c r="S32" s="1133"/>
      <c r="T32" s="1133"/>
      <c r="U32" s="1133"/>
      <c r="V32" s="1133">
        <v>
41797</v>
      </c>
      <c r="W32" s="1133"/>
      <c r="X32" s="1133"/>
      <c r="Y32" s="1133"/>
      <c r="Z32" s="1133"/>
      <c r="AA32" s="1133">
        <v>
734</v>
      </c>
      <c r="AB32" s="1133"/>
      <c r="AC32" s="1133"/>
      <c r="AD32" s="1133"/>
      <c r="AE32" s="1134"/>
      <c r="AF32" s="1108">
        <v>
2268</v>
      </c>
      <c r="AG32" s="1109"/>
      <c r="AH32" s="1109"/>
      <c r="AI32" s="1109"/>
      <c r="AJ32" s="1110"/>
      <c r="AK32" s="1060" t="s">
        <v>
588</v>
      </c>
      <c r="AL32" s="1060"/>
      <c r="AM32" s="1060"/>
      <c r="AN32" s="1060"/>
      <c r="AO32" s="1060"/>
      <c r="AP32" s="1060">
        <v>
296</v>
      </c>
      <c r="AQ32" s="1060"/>
      <c r="AR32" s="1060"/>
      <c r="AS32" s="1060"/>
      <c r="AT32" s="1060"/>
      <c r="AU32" s="1060" t="s">
        <v>
588</v>
      </c>
      <c r="AV32" s="1060"/>
      <c r="AW32" s="1060"/>
      <c r="AX32" s="1060"/>
      <c r="AY32" s="1060"/>
      <c r="AZ32" s="1060" t="s">
        <v>
588</v>
      </c>
      <c r="BA32" s="1060"/>
      <c r="BB32" s="1060"/>
      <c r="BC32" s="1060"/>
      <c r="BD32" s="1060"/>
      <c r="BE32" s="1121" t="s">
        <v>
403</v>
      </c>
      <c r="BF32" s="1121"/>
      <c r="BG32" s="1121"/>
      <c r="BH32" s="1121"/>
      <c r="BI32" s="1122"/>
      <c r="BJ32" s="252"/>
      <c r="BK32" s="252"/>
      <c r="BL32" s="252"/>
      <c r="BM32" s="252"/>
      <c r="BN32" s="252"/>
      <c r="BO32" s="265"/>
      <c r="BP32" s="265"/>
      <c r="BQ32" s="262">
        <v>
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
6</v>
      </c>
      <c r="B33" s="1126" t="s">
        <v>
405</v>
      </c>
      <c r="C33" s="1127"/>
      <c r="D33" s="1127"/>
      <c r="E33" s="1127"/>
      <c r="F33" s="1127"/>
      <c r="G33" s="1127"/>
      <c r="H33" s="1127"/>
      <c r="I33" s="1127"/>
      <c r="J33" s="1127"/>
      <c r="K33" s="1127"/>
      <c r="L33" s="1127"/>
      <c r="M33" s="1127"/>
      <c r="N33" s="1127"/>
      <c r="O33" s="1127"/>
      <c r="P33" s="1128"/>
      <c r="Q33" s="1132">
        <v>
4202</v>
      </c>
      <c r="R33" s="1133"/>
      <c r="S33" s="1133"/>
      <c r="T33" s="1133"/>
      <c r="U33" s="1133"/>
      <c r="V33" s="1133">
        <v>
4202</v>
      </c>
      <c r="W33" s="1133"/>
      <c r="X33" s="1133"/>
      <c r="Y33" s="1133"/>
      <c r="Z33" s="1133"/>
      <c r="AA33" s="1133">
        <v>
0</v>
      </c>
      <c r="AB33" s="1133"/>
      <c r="AC33" s="1133"/>
      <c r="AD33" s="1133"/>
      <c r="AE33" s="1134"/>
      <c r="AF33" s="1108" t="s">
        <v>
406</v>
      </c>
      <c r="AG33" s="1109"/>
      <c r="AH33" s="1109"/>
      <c r="AI33" s="1109"/>
      <c r="AJ33" s="1110"/>
      <c r="AK33" s="1069">
        <v>
1177</v>
      </c>
      <c r="AL33" s="1060"/>
      <c r="AM33" s="1060"/>
      <c r="AN33" s="1060"/>
      <c r="AO33" s="1060"/>
      <c r="AP33" s="1060">
        <v>
17793</v>
      </c>
      <c r="AQ33" s="1060"/>
      <c r="AR33" s="1060"/>
      <c r="AS33" s="1060"/>
      <c r="AT33" s="1060"/>
      <c r="AU33" s="1060">
        <v>
9430</v>
      </c>
      <c r="AV33" s="1060"/>
      <c r="AW33" s="1060"/>
      <c r="AX33" s="1060"/>
      <c r="AY33" s="1060"/>
      <c r="AZ33" s="1060" t="s">
        <v>
588</v>
      </c>
      <c r="BA33" s="1060"/>
      <c r="BB33" s="1060"/>
      <c r="BC33" s="1060"/>
      <c r="BD33" s="1060"/>
      <c r="BE33" s="1121" t="s">
        <v>
407</v>
      </c>
      <c r="BF33" s="1121"/>
      <c r="BG33" s="1121"/>
      <c r="BH33" s="1121"/>
      <c r="BI33" s="1122"/>
      <c r="BJ33" s="252"/>
      <c r="BK33" s="252"/>
      <c r="BL33" s="252"/>
      <c r="BM33" s="252"/>
      <c r="BN33" s="252"/>
      <c r="BO33" s="265"/>
      <c r="BP33" s="265"/>
      <c r="BQ33" s="262">
        <v>
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
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
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
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
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
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
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
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
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
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
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
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
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
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
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
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
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
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
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
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
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
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
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
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
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
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
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
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
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
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
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
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
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
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
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
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
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
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
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
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
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
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
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
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
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
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
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
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
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
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
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
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
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
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
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
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
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
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
408</v>
      </c>
      <c r="BK62" s="1124"/>
      <c r="BL62" s="1124"/>
      <c r="BM62" s="1124"/>
      <c r="BN62" s="1125"/>
      <c r="BO62" s="265"/>
      <c r="BP62" s="265"/>
      <c r="BQ62" s="262">
        <v>
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
387</v>
      </c>
      <c r="B63" s="1033" t="s">
        <v>
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
9218</v>
      </c>
      <c r="AG63" s="1048"/>
      <c r="AH63" s="1048"/>
      <c r="AI63" s="1048"/>
      <c r="AJ63" s="1119"/>
      <c r="AK63" s="1120"/>
      <c r="AL63" s="1052"/>
      <c r="AM63" s="1052"/>
      <c r="AN63" s="1052"/>
      <c r="AO63" s="1052"/>
      <c r="AP63" s="1048">
        <v>
23519</v>
      </c>
      <c r="AQ63" s="1048"/>
      <c r="AR63" s="1048"/>
      <c r="AS63" s="1048"/>
      <c r="AT63" s="1048"/>
      <c r="AU63" s="1048">
        <v>
12405</v>
      </c>
      <c r="AV63" s="1048"/>
      <c r="AW63" s="1048"/>
      <c r="AX63" s="1048"/>
      <c r="AY63" s="1048"/>
      <c r="AZ63" s="1114"/>
      <c r="BA63" s="1114"/>
      <c r="BB63" s="1114"/>
      <c r="BC63" s="1114"/>
      <c r="BD63" s="1114"/>
      <c r="BE63" s="1049"/>
      <c r="BF63" s="1049"/>
      <c r="BG63" s="1049"/>
      <c r="BH63" s="1049"/>
      <c r="BI63" s="1050"/>
      <c r="BJ63" s="1115" t="s">
        <v>
406</v>
      </c>
      <c r="BK63" s="1040"/>
      <c r="BL63" s="1040"/>
      <c r="BM63" s="1040"/>
      <c r="BN63" s="1116"/>
      <c r="BO63" s="265"/>
      <c r="BP63" s="265"/>
      <c r="BQ63" s="262">
        <v>
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
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
411</v>
      </c>
      <c r="B66" s="1085"/>
      <c r="C66" s="1085"/>
      <c r="D66" s="1085"/>
      <c r="E66" s="1085"/>
      <c r="F66" s="1085"/>
      <c r="G66" s="1085"/>
      <c r="H66" s="1085"/>
      <c r="I66" s="1085"/>
      <c r="J66" s="1085"/>
      <c r="K66" s="1085"/>
      <c r="L66" s="1085"/>
      <c r="M66" s="1085"/>
      <c r="N66" s="1085"/>
      <c r="O66" s="1085"/>
      <c r="P66" s="1086"/>
      <c r="Q66" s="1090" t="s">
        <v>
412</v>
      </c>
      <c r="R66" s="1091"/>
      <c r="S66" s="1091"/>
      <c r="T66" s="1091"/>
      <c r="U66" s="1092"/>
      <c r="V66" s="1090" t="s">
        <v>
413</v>
      </c>
      <c r="W66" s="1091"/>
      <c r="X66" s="1091"/>
      <c r="Y66" s="1091"/>
      <c r="Z66" s="1092"/>
      <c r="AA66" s="1090" t="s">
        <v>
414</v>
      </c>
      <c r="AB66" s="1091"/>
      <c r="AC66" s="1091"/>
      <c r="AD66" s="1091"/>
      <c r="AE66" s="1092"/>
      <c r="AF66" s="1096" t="s">
        <v>
415</v>
      </c>
      <c r="AG66" s="1097"/>
      <c r="AH66" s="1097"/>
      <c r="AI66" s="1097"/>
      <c r="AJ66" s="1098"/>
      <c r="AK66" s="1090" t="s">
        <v>
416</v>
      </c>
      <c r="AL66" s="1085"/>
      <c r="AM66" s="1085"/>
      <c r="AN66" s="1085"/>
      <c r="AO66" s="1086"/>
      <c r="AP66" s="1090" t="s">
        <v>
417</v>
      </c>
      <c r="AQ66" s="1091"/>
      <c r="AR66" s="1091"/>
      <c r="AS66" s="1091"/>
      <c r="AT66" s="1092"/>
      <c r="AU66" s="1090" t="s">
        <v>
418</v>
      </c>
      <c r="AV66" s="1091"/>
      <c r="AW66" s="1091"/>
      <c r="AX66" s="1091"/>
      <c r="AY66" s="1092"/>
      <c r="AZ66" s="1090" t="s">
        <v>
375</v>
      </c>
      <c r="BA66" s="1091"/>
      <c r="BB66" s="1091"/>
      <c r="BC66" s="1091"/>
      <c r="BD66" s="1106"/>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
1</v>
      </c>
      <c r="B68" s="1074" t="s">
        <v>
575</v>
      </c>
      <c r="C68" s="1075"/>
      <c r="D68" s="1075"/>
      <c r="E68" s="1075"/>
      <c r="F68" s="1075"/>
      <c r="G68" s="1075"/>
      <c r="H68" s="1075"/>
      <c r="I68" s="1075"/>
      <c r="J68" s="1075"/>
      <c r="K68" s="1075"/>
      <c r="L68" s="1075"/>
      <c r="M68" s="1075"/>
      <c r="N68" s="1075"/>
      <c r="O68" s="1075"/>
      <c r="P68" s="1076"/>
      <c r="Q68" s="1077">
        <v>
1849</v>
      </c>
      <c r="R68" s="1071"/>
      <c r="S68" s="1071"/>
      <c r="T68" s="1071"/>
      <c r="U68" s="1071"/>
      <c r="V68" s="1071">
        <v>
1815</v>
      </c>
      <c r="W68" s="1071"/>
      <c r="X68" s="1071"/>
      <c r="Y68" s="1071"/>
      <c r="Z68" s="1071"/>
      <c r="AA68" s="1071">
        <v>
34</v>
      </c>
      <c r="AB68" s="1071"/>
      <c r="AC68" s="1071"/>
      <c r="AD68" s="1071"/>
      <c r="AE68" s="1071"/>
      <c r="AF68" s="1071">
        <v>
34</v>
      </c>
      <c r="AG68" s="1071"/>
      <c r="AH68" s="1071"/>
      <c r="AI68" s="1071"/>
      <c r="AJ68" s="1071"/>
      <c r="AK68" s="1071" t="s">
        <v>
588</v>
      </c>
      <c r="AL68" s="1071"/>
      <c r="AM68" s="1071"/>
      <c r="AN68" s="1071"/>
      <c r="AO68" s="1071"/>
      <c r="AP68" s="1071">
        <v>
1090</v>
      </c>
      <c r="AQ68" s="1071"/>
      <c r="AR68" s="1071"/>
      <c r="AS68" s="1071"/>
      <c r="AT68" s="1071"/>
      <c r="AU68" s="1071">
        <v>
521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
2</v>
      </c>
      <c r="B69" s="1063" t="s">
        <v>
576</v>
      </c>
      <c r="C69" s="1064"/>
      <c r="D69" s="1064"/>
      <c r="E69" s="1064"/>
      <c r="F69" s="1064"/>
      <c r="G69" s="1064"/>
      <c r="H69" s="1064"/>
      <c r="I69" s="1064"/>
      <c r="J69" s="1064"/>
      <c r="K69" s="1064"/>
      <c r="L69" s="1064"/>
      <c r="M69" s="1064"/>
      <c r="N69" s="1064"/>
      <c r="O69" s="1064"/>
      <c r="P69" s="1065"/>
      <c r="Q69" s="1066">
        <v>
10980</v>
      </c>
      <c r="R69" s="1060"/>
      <c r="S69" s="1060"/>
      <c r="T69" s="1060"/>
      <c r="U69" s="1060"/>
      <c r="V69" s="1060">
        <v>
10267</v>
      </c>
      <c r="W69" s="1060"/>
      <c r="X69" s="1060"/>
      <c r="Y69" s="1060"/>
      <c r="Z69" s="1060"/>
      <c r="AA69" s="1060">
        <v>
713</v>
      </c>
      <c r="AB69" s="1060"/>
      <c r="AC69" s="1060"/>
      <c r="AD69" s="1060"/>
      <c r="AE69" s="1060"/>
      <c r="AF69" s="1060">
        <v>
713</v>
      </c>
      <c r="AG69" s="1060"/>
      <c r="AH69" s="1060"/>
      <c r="AI69" s="1060"/>
      <c r="AJ69" s="1060"/>
      <c r="AK69" s="1060" t="s">
        <v>
588</v>
      </c>
      <c r="AL69" s="1060"/>
      <c r="AM69" s="1060"/>
      <c r="AN69" s="1060"/>
      <c r="AO69" s="1060"/>
      <c r="AP69" s="1060">
        <v>
2124</v>
      </c>
      <c r="AQ69" s="1060"/>
      <c r="AR69" s="1060"/>
      <c r="AS69" s="1060"/>
      <c r="AT69" s="1060"/>
      <c r="AU69" s="1060">
        <v>
74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
3</v>
      </c>
      <c r="B70" s="1063" t="s">
        <v>
577</v>
      </c>
      <c r="C70" s="1064"/>
      <c r="D70" s="1064"/>
      <c r="E70" s="1064"/>
      <c r="F70" s="1064"/>
      <c r="G70" s="1064"/>
      <c r="H70" s="1064"/>
      <c r="I70" s="1064"/>
      <c r="J70" s="1064"/>
      <c r="K70" s="1064"/>
      <c r="L70" s="1064"/>
      <c r="M70" s="1064"/>
      <c r="N70" s="1064"/>
      <c r="O70" s="1064"/>
      <c r="P70" s="1065"/>
      <c r="Q70" s="1066">
        <v>
17018</v>
      </c>
      <c r="R70" s="1060"/>
      <c r="S70" s="1060"/>
      <c r="T70" s="1060"/>
      <c r="U70" s="1060"/>
      <c r="V70" s="1060">
        <v>
16805</v>
      </c>
      <c r="W70" s="1060"/>
      <c r="X70" s="1060"/>
      <c r="Y70" s="1060"/>
      <c r="Z70" s="1060"/>
      <c r="AA70" s="1060">
        <v>
212</v>
      </c>
      <c r="AB70" s="1060"/>
      <c r="AC70" s="1060"/>
      <c r="AD70" s="1060"/>
      <c r="AE70" s="1060"/>
      <c r="AF70" s="1060">
        <v>
212</v>
      </c>
      <c r="AG70" s="1060"/>
      <c r="AH70" s="1060"/>
      <c r="AI70" s="1060"/>
      <c r="AJ70" s="1060"/>
      <c r="AK70" s="1060">
        <v>
197</v>
      </c>
      <c r="AL70" s="1060"/>
      <c r="AM70" s="1060"/>
      <c r="AN70" s="1060"/>
      <c r="AO70" s="1060"/>
      <c r="AP70" s="1060" t="s">
        <v>
588</v>
      </c>
      <c r="AQ70" s="1060"/>
      <c r="AR70" s="1060"/>
      <c r="AS70" s="1060"/>
      <c r="AT70" s="1060"/>
      <c r="AU70" s="1060" t="s">
        <v>
588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
4</v>
      </c>
      <c r="B71" s="1063" t="s">
        <v>
578</v>
      </c>
      <c r="C71" s="1064"/>
      <c r="D71" s="1064"/>
      <c r="E71" s="1064"/>
      <c r="F71" s="1064"/>
      <c r="G71" s="1064"/>
      <c r="H71" s="1064"/>
      <c r="I71" s="1064"/>
      <c r="J71" s="1064"/>
      <c r="K71" s="1064"/>
      <c r="L71" s="1064"/>
      <c r="M71" s="1064"/>
      <c r="N71" s="1064"/>
      <c r="O71" s="1064"/>
      <c r="P71" s="1065"/>
      <c r="Q71" s="1066">
        <v>
859</v>
      </c>
      <c r="R71" s="1060"/>
      <c r="S71" s="1060"/>
      <c r="T71" s="1060"/>
      <c r="U71" s="1060"/>
      <c r="V71" s="1060">
        <v>
837</v>
      </c>
      <c r="W71" s="1060"/>
      <c r="X71" s="1060"/>
      <c r="Y71" s="1060"/>
      <c r="Z71" s="1060"/>
      <c r="AA71" s="1060">
        <v>
22</v>
      </c>
      <c r="AB71" s="1060"/>
      <c r="AC71" s="1060"/>
      <c r="AD71" s="1060"/>
      <c r="AE71" s="1060"/>
      <c r="AF71" s="1060">
        <v>
22</v>
      </c>
      <c r="AG71" s="1060"/>
      <c r="AH71" s="1060"/>
      <c r="AI71" s="1060"/>
      <c r="AJ71" s="1060"/>
      <c r="AK71" s="1060">
        <v>
23</v>
      </c>
      <c r="AL71" s="1060"/>
      <c r="AM71" s="1060"/>
      <c r="AN71" s="1060"/>
      <c r="AO71" s="1060"/>
      <c r="AP71" s="1060" t="s">
        <v>
588</v>
      </c>
      <c r="AQ71" s="1060"/>
      <c r="AR71" s="1060"/>
      <c r="AS71" s="1060"/>
      <c r="AT71" s="1060"/>
      <c r="AU71" s="1060" t="s">
        <v>
588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
5</v>
      </c>
      <c r="B72" s="1063" t="s">
        <v>
579</v>
      </c>
      <c r="C72" s="1064"/>
      <c r="D72" s="1064"/>
      <c r="E72" s="1064"/>
      <c r="F72" s="1064"/>
      <c r="G72" s="1064"/>
      <c r="H72" s="1064"/>
      <c r="I72" s="1064"/>
      <c r="J72" s="1064"/>
      <c r="K72" s="1064"/>
      <c r="L72" s="1064"/>
      <c r="M72" s="1064"/>
      <c r="N72" s="1064"/>
      <c r="O72" s="1064"/>
      <c r="P72" s="1065"/>
      <c r="Q72" s="1066">
        <v>
299</v>
      </c>
      <c r="R72" s="1060"/>
      <c r="S72" s="1060"/>
      <c r="T72" s="1060"/>
      <c r="U72" s="1060"/>
      <c r="V72" s="1060">
        <v>
244</v>
      </c>
      <c r="W72" s="1060"/>
      <c r="X72" s="1060"/>
      <c r="Y72" s="1060"/>
      <c r="Z72" s="1060"/>
      <c r="AA72" s="1060">
        <v>
55</v>
      </c>
      <c r="AB72" s="1060"/>
      <c r="AC72" s="1060"/>
      <c r="AD72" s="1060"/>
      <c r="AE72" s="1060"/>
      <c r="AF72" s="1060">
        <v>
55</v>
      </c>
      <c r="AG72" s="1060"/>
      <c r="AH72" s="1060"/>
      <c r="AI72" s="1060"/>
      <c r="AJ72" s="1060"/>
      <c r="AK72" s="1060" t="s">
        <v>
588</v>
      </c>
      <c r="AL72" s="1060"/>
      <c r="AM72" s="1060"/>
      <c r="AN72" s="1060"/>
      <c r="AO72" s="1060"/>
      <c r="AP72" s="1060" t="s">
        <v>
588</v>
      </c>
      <c r="AQ72" s="1060"/>
      <c r="AR72" s="1060"/>
      <c r="AS72" s="1060"/>
      <c r="AT72" s="1060"/>
      <c r="AU72" s="1060" t="s">
        <v>
588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
6</v>
      </c>
      <c r="B73" s="1063" t="s">
        <v>
589</v>
      </c>
      <c r="C73" s="1064"/>
      <c r="D73" s="1064"/>
      <c r="E73" s="1064"/>
      <c r="F73" s="1064"/>
      <c r="G73" s="1064"/>
      <c r="H73" s="1064"/>
      <c r="I73" s="1064"/>
      <c r="J73" s="1064"/>
      <c r="K73" s="1064"/>
      <c r="L73" s="1064"/>
      <c r="M73" s="1064"/>
      <c r="N73" s="1064"/>
      <c r="O73" s="1064"/>
      <c r="P73" s="1065"/>
      <c r="Q73" s="1066">
        <v>
59</v>
      </c>
      <c r="R73" s="1060"/>
      <c r="S73" s="1060"/>
      <c r="T73" s="1060"/>
      <c r="U73" s="1060"/>
      <c r="V73" s="1060">
        <v>
66</v>
      </c>
      <c r="W73" s="1060"/>
      <c r="X73" s="1060"/>
      <c r="Y73" s="1060"/>
      <c r="Z73" s="1060"/>
      <c r="AA73" s="1060">
        <v>
-7</v>
      </c>
      <c r="AB73" s="1060"/>
      <c r="AC73" s="1060"/>
      <c r="AD73" s="1060"/>
      <c r="AE73" s="1060"/>
      <c r="AF73" s="1060">
        <v>
190</v>
      </c>
      <c r="AG73" s="1060"/>
      <c r="AH73" s="1060"/>
      <c r="AI73" s="1060"/>
      <c r="AJ73" s="1060"/>
      <c r="AK73" s="1060" t="s">
        <v>
588</v>
      </c>
      <c r="AL73" s="1060"/>
      <c r="AM73" s="1060"/>
      <c r="AN73" s="1060"/>
      <c r="AO73" s="1060"/>
      <c r="AP73" s="1060">
        <v>
87</v>
      </c>
      <c r="AQ73" s="1060"/>
      <c r="AR73" s="1060"/>
      <c r="AS73" s="1060"/>
      <c r="AT73" s="1060"/>
      <c r="AU73" s="1060" t="s">
        <v>
588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
7</v>
      </c>
      <c r="B74" s="1063" t="s">
        <v>
580</v>
      </c>
      <c r="C74" s="1064"/>
      <c r="D74" s="1064"/>
      <c r="E74" s="1064"/>
      <c r="F74" s="1064"/>
      <c r="G74" s="1064"/>
      <c r="H74" s="1064"/>
      <c r="I74" s="1064"/>
      <c r="J74" s="1064"/>
      <c r="K74" s="1064"/>
      <c r="L74" s="1064"/>
      <c r="M74" s="1064"/>
      <c r="N74" s="1064"/>
      <c r="O74" s="1064"/>
      <c r="P74" s="1065"/>
      <c r="Q74" s="1066">
        <v>
6933</v>
      </c>
      <c r="R74" s="1060">
        <v>
6933</v>
      </c>
      <c r="S74" s="1060">
        <v>
6933</v>
      </c>
      <c r="T74" s="1060">
        <v>
6933</v>
      </c>
      <c r="U74" s="1060">
        <v>
6933</v>
      </c>
      <c r="V74" s="1060">
        <v>
6850</v>
      </c>
      <c r="W74" s="1060">
        <v>
6850</v>
      </c>
      <c r="X74" s="1060">
        <v>
6850</v>
      </c>
      <c r="Y74" s="1060">
        <v>
6850</v>
      </c>
      <c r="Z74" s="1060">
        <v>
6850</v>
      </c>
      <c r="AA74" s="1060">
        <v>
82</v>
      </c>
      <c r="AB74" s="1060">
        <v>
82</v>
      </c>
      <c r="AC74" s="1060">
        <v>
82</v>
      </c>
      <c r="AD74" s="1060">
        <v>
82</v>
      </c>
      <c r="AE74" s="1060">
        <v>
82</v>
      </c>
      <c r="AF74" s="1060">
        <v>
82</v>
      </c>
      <c r="AG74" s="1060"/>
      <c r="AH74" s="1060"/>
      <c r="AI74" s="1060"/>
      <c r="AJ74" s="1060"/>
      <c r="AK74" s="1060">
        <v>
2485</v>
      </c>
      <c r="AL74" s="1060">
        <v>
2485</v>
      </c>
      <c r="AM74" s="1060">
        <v>
2485</v>
      </c>
      <c r="AN74" s="1060">
        <v>
2485</v>
      </c>
      <c r="AO74" s="1060">
        <v>
2485</v>
      </c>
      <c r="AP74" s="1060" t="s">
        <v>
588</v>
      </c>
      <c r="AQ74" s="1060"/>
      <c r="AR74" s="1060"/>
      <c r="AS74" s="1060"/>
      <c r="AT74" s="1060"/>
      <c r="AU74" s="1060" t="s">
        <v>
588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
8</v>
      </c>
      <c r="B75" s="1063" t="s">
        <v>
581</v>
      </c>
      <c r="C75" s="1064"/>
      <c r="D75" s="1064"/>
      <c r="E75" s="1064"/>
      <c r="F75" s="1064"/>
      <c r="G75" s="1064"/>
      <c r="H75" s="1064"/>
      <c r="I75" s="1064"/>
      <c r="J75" s="1064"/>
      <c r="K75" s="1064"/>
      <c r="L75" s="1064"/>
      <c r="M75" s="1064"/>
      <c r="N75" s="1064"/>
      <c r="O75" s="1064"/>
      <c r="P75" s="1065"/>
      <c r="Q75" s="1067">
        <v>
1385861</v>
      </c>
      <c r="R75" s="1068">
        <v>
1385861</v>
      </c>
      <c r="S75" s="1068">
        <v>
1385861</v>
      </c>
      <c r="T75" s="1068">
        <v>
1385861</v>
      </c>
      <c r="U75" s="1069">
        <v>
1385861</v>
      </c>
      <c r="V75" s="1070">
        <v>
1346246</v>
      </c>
      <c r="W75" s="1068">
        <v>
1346246</v>
      </c>
      <c r="X75" s="1068">
        <v>
1346246</v>
      </c>
      <c r="Y75" s="1068">
        <v>
1346246</v>
      </c>
      <c r="Z75" s="1069">
        <v>
1346246</v>
      </c>
      <c r="AA75" s="1070">
        <v>
39615</v>
      </c>
      <c r="AB75" s="1068">
        <v>
39615</v>
      </c>
      <c r="AC75" s="1068">
        <v>
39615</v>
      </c>
      <c r="AD75" s="1068">
        <v>
39615</v>
      </c>
      <c r="AE75" s="1069">
        <v>
39615</v>
      </c>
      <c r="AF75" s="1070">
        <v>
39615</v>
      </c>
      <c r="AG75" s="1068"/>
      <c r="AH75" s="1068"/>
      <c r="AI75" s="1068"/>
      <c r="AJ75" s="1069"/>
      <c r="AK75" s="1070">
        <v>
13582</v>
      </c>
      <c r="AL75" s="1068">
        <v>
13582</v>
      </c>
      <c r="AM75" s="1068">
        <v>
13582</v>
      </c>
      <c r="AN75" s="1068">
        <v>
13582</v>
      </c>
      <c r="AO75" s="1069">
        <v>
13582</v>
      </c>
      <c r="AP75" s="1060" t="s">
        <v>
588</v>
      </c>
      <c r="AQ75" s="1060"/>
      <c r="AR75" s="1060"/>
      <c r="AS75" s="1060"/>
      <c r="AT75" s="1060"/>
      <c r="AU75" s="1060" t="s">
        <v>
588</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
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
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
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
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
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
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
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
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
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
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
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
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
387</v>
      </c>
      <c r="B88" s="1033" t="s">
        <v>
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
40923</v>
      </c>
      <c r="AG88" s="1048"/>
      <c r="AH88" s="1048"/>
      <c r="AI88" s="1048"/>
      <c r="AJ88" s="1048"/>
      <c r="AK88" s="1052"/>
      <c r="AL88" s="1052"/>
      <c r="AM88" s="1052"/>
      <c r="AN88" s="1052"/>
      <c r="AO88" s="1052"/>
      <c r="AP88" s="1048">
        <v>
3301</v>
      </c>
      <c r="AQ88" s="1048"/>
      <c r="AR88" s="1048"/>
      <c r="AS88" s="1048"/>
      <c r="AT88" s="1048"/>
      <c r="AU88" s="1048">
        <v>
595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387</v>
      </c>
      <c r="BR102" s="1033" t="s">
        <v>
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
1</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
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
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
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428</v>
      </c>
      <c r="AB109" s="983"/>
      <c r="AC109" s="983"/>
      <c r="AD109" s="983"/>
      <c r="AE109" s="984"/>
      <c r="AF109" s="985" t="s">
        <v>
305</v>
      </c>
      <c r="AG109" s="983"/>
      <c r="AH109" s="983"/>
      <c r="AI109" s="983"/>
      <c r="AJ109" s="984"/>
      <c r="AK109" s="985" t="s">
        <v>
304</v>
      </c>
      <c r="AL109" s="983"/>
      <c r="AM109" s="983"/>
      <c r="AN109" s="983"/>
      <c r="AO109" s="984"/>
      <c r="AP109" s="985" t="s">
        <v>
429</v>
      </c>
      <c r="AQ109" s="983"/>
      <c r="AR109" s="983"/>
      <c r="AS109" s="983"/>
      <c r="AT109" s="1014"/>
      <c r="AU109" s="982" t="s">
        <v>
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428</v>
      </c>
      <c r="BR109" s="983"/>
      <c r="BS109" s="983"/>
      <c r="BT109" s="983"/>
      <c r="BU109" s="984"/>
      <c r="BV109" s="985" t="s">
        <v>
305</v>
      </c>
      <c r="BW109" s="983"/>
      <c r="BX109" s="983"/>
      <c r="BY109" s="983"/>
      <c r="BZ109" s="984"/>
      <c r="CA109" s="985" t="s">
        <v>
304</v>
      </c>
      <c r="CB109" s="983"/>
      <c r="CC109" s="983"/>
      <c r="CD109" s="983"/>
      <c r="CE109" s="984"/>
      <c r="CF109" s="1021" t="s">
        <v>
429</v>
      </c>
      <c r="CG109" s="1021"/>
      <c r="CH109" s="1021"/>
      <c r="CI109" s="1021"/>
      <c r="CJ109" s="1021"/>
      <c r="CK109" s="985" t="s">
        <v>
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428</v>
      </c>
      <c r="DH109" s="983"/>
      <c r="DI109" s="983"/>
      <c r="DJ109" s="983"/>
      <c r="DK109" s="984"/>
      <c r="DL109" s="985" t="s">
        <v>
305</v>
      </c>
      <c r="DM109" s="983"/>
      <c r="DN109" s="983"/>
      <c r="DO109" s="983"/>
      <c r="DP109" s="984"/>
      <c r="DQ109" s="985" t="s">
        <v>
304</v>
      </c>
      <c r="DR109" s="983"/>
      <c r="DS109" s="983"/>
      <c r="DT109" s="983"/>
      <c r="DU109" s="984"/>
      <c r="DV109" s="985" t="s">
        <v>
429</v>
      </c>
      <c r="DW109" s="983"/>
      <c r="DX109" s="983"/>
      <c r="DY109" s="983"/>
      <c r="DZ109" s="1014"/>
    </row>
    <row r="110" spans="1:131" s="246" customFormat="1" ht="26.25" customHeight="1" x14ac:dyDescent="0.15">
      <c r="A110" s="885" t="s">
        <v>
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3060079</v>
      </c>
      <c r="AB110" s="976"/>
      <c r="AC110" s="976"/>
      <c r="AD110" s="976"/>
      <c r="AE110" s="977"/>
      <c r="AF110" s="978">
        <v>
3172240</v>
      </c>
      <c r="AG110" s="976"/>
      <c r="AH110" s="976"/>
      <c r="AI110" s="976"/>
      <c r="AJ110" s="977"/>
      <c r="AK110" s="978">
        <v>
3219355</v>
      </c>
      <c r="AL110" s="976"/>
      <c r="AM110" s="976"/>
      <c r="AN110" s="976"/>
      <c r="AO110" s="977"/>
      <c r="AP110" s="979">
        <v>
13.7</v>
      </c>
      <c r="AQ110" s="980"/>
      <c r="AR110" s="980"/>
      <c r="AS110" s="980"/>
      <c r="AT110" s="981"/>
      <c r="AU110" s="1015" t="s">
        <v>
72</v>
      </c>
      <c r="AV110" s="1016"/>
      <c r="AW110" s="1016"/>
      <c r="AX110" s="1016"/>
      <c r="AY110" s="1016"/>
      <c r="AZ110" s="941" t="s">
        <v>
432</v>
      </c>
      <c r="BA110" s="886"/>
      <c r="BB110" s="886"/>
      <c r="BC110" s="886"/>
      <c r="BD110" s="886"/>
      <c r="BE110" s="886"/>
      <c r="BF110" s="886"/>
      <c r="BG110" s="886"/>
      <c r="BH110" s="886"/>
      <c r="BI110" s="886"/>
      <c r="BJ110" s="886"/>
      <c r="BK110" s="886"/>
      <c r="BL110" s="886"/>
      <c r="BM110" s="886"/>
      <c r="BN110" s="886"/>
      <c r="BO110" s="886"/>
      <c r="BP110" s="887"/>
      <c r="BQ110" s="942">
        <v>
33742316</v>
      </c>
      <c r="BR110" s="923"/>
      <c r="BS110" s="923"/>
      <c r="BT110" s="923"/>
      <c r="BU110" s="923"/>
      <c r="BV110" s="923">
        <v>
33429614</v>
      </c>
      <c r="BW110" s="923"/>
      <c r="BX110" s="923"/>
      <c r="BY110" s="923"/>
      <c r="BZ110" s="923"/>
      <c r="CA110" s="923">
        <v>
34075079</v>
      </c>
      <c r="CB110" s="923"/>
      <c r="CC110" s="923"/>
      <c r="CD110" s="923"/>
      <c r="CE110" s="923"/>
      <c r="CF110" s="947">
        <v>
145.1</v>
      </c>
      <c r="CG110" s="948"/>
      <c r="CH110" s="948"/>
      <c r="CI110" s="948"/>
      <c r="CJ110" s="948"/>
      <c r="CK110" s="1011" t="s">
        <v>
433</v>
      </c>
      <c r="CL110" s="897"/>
      <c r="CM110" s="972" t="s">
        <v>
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
435</v>
      </c>
      <c r="DH110" s="923"/>
      <c r="DI110" s="923"/>
      <c r="DJ110" s="923"/>
      <c r="DK110" s="923"/>
      <c r="DL110" s="923" t="s">
        <v>
406</v>
      </c>
      <c r="DM110" s="923"/>
      <c r="DN110" s="923"/>
      <c r="DO110" s="923"/>
      <c r="DP110" s="923"/>
      <c r="DQ110" s="923" t="s">
        <v>
435</v>
      </c>
      <c r="DR110" s="923"/>
      <c r="DS110" s="923"/>
      <c r="DT110" s="923"/>
      <c r="DU110" s="923"/>
      <c r="DV110" s="924" t="s">
        <v>
435</v>
      </c>
      <c r="DW110" s="924"/>
      <c r="DX110" s="924"/>
      <c r="DY110" s="924"/>
      <c r="DZ110" s="925"/>
    </row>
    <row r="111" spans="1:131" s="246" customFormat="1" ht="26.25" customHeight="1" x14ac:dyDescent="0.15">
      <c r="A111" s="852" t="s">
        <v>
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435</v>
      </c>
      <c r="AB111" s="1004"/>
      <c r="AC111" s="1004"/>
      <c r="AD111" s="1004"/>
      <c r="AE111" s="1005"/>
      <c r="AF111" s="1006" t="s">
        <v>
435</v>
      </c>
      <c r="AG111" s="1004"/>
      <c r="AH111" s="1004"/>
      <c r="AI111" s="1004"/>
      <c r="AJ111" s="1005"/>
      <c r="AK111" s="1006" t="s">
        <v>
406</v>
      </c>
      <c r="AL111" s="1004"/>
      <c r="AM111" s="1004"/>
      <c r="AN111" s="1004"/>
      <c r="AO111" s="1005"/>
      <c r="AP111" s="1007" t="s">
        <v>
435</v>
      </c>
      <c r="AQ111" s="1008"/>
      <c r="AR111" s="1008"/>
      <c r="AS111" s="1008"/>
      <c r="AT111" s="1009"/>
      <c r="AU111" s="1017"/>
      <c r="AV111" s="1018"/>
      <c r="AW111" s="1018"/>
      <c r="AX111" s="1018"/>
      <c r="AY111" s="1018"/>
      <c r="AZ111" s="893" t="s">
        <v>
437</v>
      </c>
      <c r="BA111" s="828"/>
      <c r="BB111" s="828"/>
      <c r="BC111" s="828"/>
      <c r="BD111" s="828"/>
      <c r="BE111" s="828"/>
      <c r="BF111" s="828"/>
      <c r="BG111" s="828"/>
      <c r="BH111" s="828"/>
      <c r="BI111" s="828"/>
      <c r="BJ111" s="828"/>
      <c r="BK111" s="828"/>
      <c r="BL111" s="828"/>
      <c r="BM111" s="828"/>
      <c r="BN111" s="828"/>
      <c r="BO111" s="828"/>
      <c r="BP111" s="829"/>
      <c r="BQ111" s="894" t="s">
        <v>
406</v>
      </c>
      <c r="BR111" s="895"/>
      <c r="BS111" s="895"/>
      <c r="BT111" s="895"/>
      <c r="BU111" s="895"/>
      <c r="BV111" s="895" t="s">
        <v>
435</v>
      </c>
      <c r="BW111" s="895"/>
      <c r="BX111" s="895"/>
      <c r="BY111" s="895"/>
      <c r="BZ111" s="895"/>
      <c r="CA111" s="895" t="s">
        <v>
435</v>
      </c>
      <c r="CB111" s="895"/>
      <c r="CC111" s="895"/>
      <c r="CD111" s="895"/>
      <c r="CE111" s="895"/>
      <c r="CF111" s="956" t="s">
        <v>
435</v>
      </c>
      <c r="CG111" s="957"/>
      <c r="CH111" s="957"/>
      <c r="CI111" s="957"/>
      <c r="CJ111" s="957"/>
      <c r="CK111" s="1012"/>
      <c r="CL111" s="899"/>
      <c r="CM111" s="902" t="s">
        <v>
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
435</v>
      </c>
      <c r="DH111" s="895"/>
      <c r="DI111" s="895"/>
      <c r="DJ111" s="895"/>
      <c r="DK111" s="895"/>
      <c r="DL111" s="895" t="s">
        <v>
435</v>
      </c>
      <c r="DM111" s="895"/>
      <c r="DN111" s="895"/>
      <c r="DO111" s="895"/>
      <c r="DP111" s="895"/>
      <c r="DQ111" s="895" t="s">
        <v>
435</v>
      </c>
      <c r="DR111" s="895"/>
      <c r="DS111" s="895"/>
      <c r="DT111" s="895"/>
      <c r="DU111" s="895"/>
      <c r="DV111" s="872" t="s">
        <v>
435</v>
      </c>
      <c r="DW111" s="872"/>
      <c r="DX111" s="872"/>
      <c r="DY111" s="872"/>
      <c r="DZ111" s="873"/>
    </row>
    <row r="112" spans="1:131" s="246" customFormat="1" ht="26.25" customHeight="1" x14ac:dyDescent="0.15">
      <c r="A112" s="997" t="s">
        <v>
439</v>
      </c>
      <c r="B112" s="998"/>
      <c r="C112" s="828" t="s">
        <v>
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
435</v>
      </c>
      <c r="AB112" s="858"/>
      <c r="AC112" s="858"/>
      <c r="AD112" s="858"/>
      <c r="AE112" s="859"/>
      <c r="AF112" s="860" t="s">
        <v>
435</v>
      </c>
      <c r="AG112" s="858"/>
      <c r="AH112" s="858"/>
      <c r="AI112" s="858"/>
      <c r="AJ112" s="859"/>
      <c r="AK112" s="860" t="s">
        <v>
435</v>
      </c>
      <c r="AL112" s="858"/>
      <c r="AM112" s="858"/>
      <c r="AN112" s="858"/>
      <c r="AO112" s="859"/>
      <c r="AP112" s="905" t="s">
        <v>
435</v>
      </c>
      <c r="AQ112" s="906"/>
      <c r="AR112" s="906"/>
      <c r="AS112" s="906"/>
      <c r="AT112" s="907"/>
      <c r="AU112" s="1017"/>
      <c r="AV112" s="1018"/>
      <c r="AW112" s="1018"/>
      <c r="AX112" s="1018"/>
      <c r="AY112" s="1018"/>
      <c r="AZ112" s="893" t="s">
        <v>
441</v>
      </c>
      <c r="BA112" s="828"/>
      <c r="BB112" s="828"/>
      <c r="BC112" s="828"/>
      <c r="BD112" s="828"/>
      <c r="BE112" s="828"/>
      <c r="BF112" s="828"/>
      <c r="BG112" s="828"/>
      <c r="BH112" s="828"/>
      <c r="BI112" s="828"/>
      <c r="BJ112" s="828"/>
      <c r="BK112" s="828"/>
      <c r="BL112" s="828"/>
      <c r="BM112" s="828"/>
      <c r="BN112" s="828"/>
      <c r="BO112" s="828"/>
      <c r="BP112" s="829"/>
      <c r="BQ112" s="894">
        <v>
13460385</v>
      </c>
      <c r="BR112" s="895"/>
      <c r="BS112" s="895"/>
      <c r="BT112" s="895"/>
      <c r="BU112" s="895"/>
      <c r="BV112" s="895">
        <v>
12875071</v>
      </c>
      <c r="BW112" s="895"/>
      <c r="BX112" s="895"/>
      <c r="BY112" s="895"/>
      <c r="BZ112" s="895"/>
      <c r="CA112" s="895">
        <v>
12405543</v>
      </c>
      <c r="CB112" s="895"/>
      <c r="CC112" s="895"/>
      <c r="CD112" s="895"/>
      <c r="CE112" s="895"/>
      <c r="CF112" s="956">
        <v>
52.8</v>
      </c>
      <c r="CG112" s="957"/>
      <c r="CH112" s="957"/>
      <c r="CI112" s="957"/>
      <c r="CJ112" s="957"/>
      <c r="CK112" s="1012"/>
      <c r="CL112" s="899"/>
      <c r="CM112" s="902" t="s">
        <v>
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435</v>
      </c>
      <c r="DH112" s="895"/>
      <c r="DI112" s="895"/>
      <c r="DJ112" s="895"/>
      <c r="DK112" s="895"/>
      <c r="DL112" s="895" t="s">
        <v>
435</v>
      </c>
      <c r="DM112" s="895"/>
      <c r="DN112" s="895"/>
      <c r="DO112" s="895"/>
      <c r="DP112" s="895"/>
      <c r="DQ112" s="895" t="s">
        <v>
435</v>
      </c>
      <c r="DR112" s="895"/>
      <c r="DS112" s="895"/>
      <c r="DT112" s="895"/>
      <c r="DU112" s="895"/>
      <c r="DV112" s="872" t="s">
        <v>
435</v>
      </c>
      <c r="DW112" s="872"/>
      <c r="DX112" s="872"/>
      <c r="DY112" s="872"/>
      <c r="DZ112" s="873"/>
    </row>
    <row r="113" spans="1:130" s="246" customFormat="1" ht="26.25" customHeight="1" x14ac:dyDescent="0.15">
      <c r="A113" s="999"/>
      <c r="B113" s="1000"/>
      <c r="C113" s="828" t="s">
        <v>
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
1491798</v>
      </c>
      <c r="AB113" s="1004"/>
      <c r="AC113" s="1004"/>
      <c r="AD113" s="1004"/>
      <c r="AE113" s="1005"/>
      <c r="AF113" s="1006">
        <v>
1460926</v>
      </c>
      <c r="AG113" s="1004"/>
      <c r="AH113" s="1004"/>
      <c r="AI113" s="1004"/>
      <c r="AJ113" s="1005"/>
      <c r="AK113" s="1006">
        <v>
1399493</v>
      </c>
      <c r="AL113" s="1004"/>
      <c r="AM113" s="1004"/>
      <c r="AN113" s="1004"/>
      <c r="AO113" s="1005"/>
      <c r="AP113" s="1007">
        <v>
6</v>
      </c>
      <c r="AQ113" s="1008"/>
      <c r="AR113" s="1008"/>
      <c r="AS113" s="1008"/>
      <c r="AT113" s="1009"/>
      <c r="AU113" s="1017"/>
      <c r="AV113" s="1018"/>
      <c r="AW113" s="1018"/>
      <c r="AX113" s="1018"/>
      <c r="AY113" s="1018"/>
      <c r="AZ113" s="893" t="s">
        <v>
444</v>
      </c>
      <c r="BA113" s="828"/>
      <c r="BB113" s="828"/>
      <c r="BC113" s="828"/>
      <c r="BD113" s="828"/>
      <c r="BE113" s="828"/>
      <c r="BF113" s="828"/>
      <c r="BG113" s="828"/>
      <c r="BH113" s="828"/>
      <c r="BI113" s="828"/>
      <c r="BJ113" s="828"/>
      <c r="BK113" s="828"/>
      <c r="BL113" s="828"/>
      <c r="BM113" s="828"/>
      <c r="BN113" s="828"/>
      <c r="BO113" s="828"/>
      <c r="BP113" s="829"/>
      <c r="BQ113" s="894">
        <v>
798982</v>
      </c>
      <c r="BR113" s="895"/>
      <c r="BS113" s="895"/>
      <c r="BT113" s="895"/>
      <c r="BU113" s="895"/>
      <c r="BV113" s="895">
        <v>
674038</v>
      </c>
      <c r="BW113" s="895"/>
      <c r="BX113" s="895"/>
      <c r="BY113" s="895"/>
      <c r="BZ113" s="895"/>
      <c r="CA113" s="895">
        <v>
595256</v>
      </c>
      <c r="CB113" s="895"/>
      <c r="CC113" s="895"/>
      <c r="CD113" s="895"/>
      <c r="CE113" s="895"/>
      <c r="CF113" s="956">
        <v>
2.5</v>
      </c>
      <c r="CG113" s="957"/>
      <c r="CH113" s="957"/>
      <c r="CI113" s="957"/>
      <c r="CJ113" s="957"/>
      <c r="CK113" s="1012"/>
      <c r="CL113" s="899"/>
      <c r="CM113" s="902" t="s">
        <v>
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406</v>
      </c>
      <c r="DH113" s="858"/>
      <c r="DI113" s="858"/>
      <c r="DJ113" s="858"/>
      <c r="DK113" s="859"/>
      <c r="DL113" s="860" t="s">
        <v>
406</v>
      </c>
      <c r="DM113" s="858"/>
      <c r="DN113" s="858"/>
      <c r="DO113" s="858"/>
      <c r="DP113" s="859"/>
      <c r="DQ113" s="860" t="s">
        <v>
435</v>
      </c>
      <c r="DR113" s="858"/>
      <c r="DS113" s="858"/>
      <c r="DT113" s="858"/>
      <c r="DU113" s="859"/>
      <c r="DV113" s="905" t="s">
        <v>
435</v>
      </c>
      <c r="DW113" s="906"/>
      <c r="DX113" s="906"/>
      <c r="DY113" s="906"/>
      <c r="DZ113" s="907"/>
    </row>
    <row r="114" spans="1:130" s="246" customFormat="1" ht="26.25" customHeight="1" x14ac:dyDescent="0.15">
      <c r="A114" s="999"/>
      <c r="B114" s="1000"/>
      <c r="C114" s="828" t="s">
        <v>
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114138</v>
      </c>
      <c r="AB114" s="858"/>
      <c r="AC114" s="858"/>
      <c r="AD114" s="858"/>
      <c r="AE114" s="859"/>
      <c r="AF114" s="860">
        <v>
120627</v>
      </c>
      <c r="AG114" s="858"/>
      <c r="AH114" s="858"/>
      <c r="AI114" s="858"/>
      <c r="AJ114" s="859"/>
      <c r="AK114" s="860">
        <v>
115116</v>
      </c>
      <c r="AL114" s="858"/>
      <c r="AM114" s="858"/>
      <c r="AN114" s="858"/>
      <c r="AO114" s="859"/>
      <c r="AP114" s="905">
        <v>
0.5</v>
      </c>
      <c r="AQ114" s="906"/>
      <c r="AR114" s="906"/>
      <c r="AS114" s="906"/>
      <c r="AT114" s="907"/>
      <c r="AU114" s="1017"/>
      <c r="AV114" s="1018"/>
      <c r="AW114" s="1018"/>
      <c r="AX114" s="1018"/>
      <c r="AY114" s="1018"/>
      <c r="AZ114" s="893" t="s">
        <v>
447</v>
      </c>
      <c r="BA114" s="828"/>
      <c r="BB114" s="828"/>
      <c r="BC114" s="828"/>
      <c r="BD114" s="828"/>
      <c r="BE114" s="828"/>
      <c r="BF114" s="828"/>
      <c r="BG114" s="828"/>
      <c r="BH114" s="828"/>
      <c r="BI114" s="828"/>
      <c r="BJ114" s="828"/>
      <c r="BK114" s="828"/>
      <c r="BL114" s="828"/>
      <c r="BM114" s="828"/>
      <c r="BN114" s="828"/>
      <c r="BO114" s="828"/>
      <c r="BP114" s="829"/>
      <c r="BQ114" s="894">
        <v>
6678382</v>
      </c>
      <c r="BR114" s="895"/>
      <c r="BS114" s="895"/>
      <c r="BT114" s="895"/>
      <c r="BU114" s="895"/>
      <c r="BV114" s="895">
        <v>
6368886</v>
      </c>
      <c r="BW114" s="895"/>
      <c r="BX114" s="895"/>
      <c r="BY114" s="895"/>
      <c r="BZ114" s="895"/>
      <c r="CA114" s="895">
        <v>
6137719</v>
      </c>
      <c r="CB114" s="895"/>
      <c r="CC114" s="895"/>
      <c r="CD114" s="895"/>
      <c r="CE114" s="895"/>
      <c r="CF114" s="956">
        <v>
26.1</v>
      </c>
      <c r="CG114" s="957"/>
      <c r="CH114" s="957"/>
      <c r="CI114" s="957"/>
      <c r="CJ114" s="957"/>
      <c r="CK114" s="1012"/>
      <c r="CL114" s="899"/>
      <c r="CM114" s="902" t="s">
        <v>
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435</v>
      </c>
      <c r="DH114" s="858"/>
      <c r="DI114" s="858"/>
      <c r="DJ114" s="858"/>
      <c r="DK114" s="859"/>
      <c r="DL114" s="860" t="s">
        <v>
435</v>
      </c>
      <c r="DM114" s="858"/>
      <c r="DN114" s="858"/>
      <c r="DO114" s="858"/>
      <c r="DP114" s="859"/>
      <c r="DQ114" s="860" t="s">
        <v>
435</v>
      </c>
      <c r="DR114" s="858"/>
      <c r="DS114" s="858"/>
      <c r="DT114" s="858"/>
      <c r="DU114" s="859"/>
      <c r="DV114" s="905" t="s">
        <v>
406</v>
      </c>
      <c r="DW114" s="906"/>
      <c r="DX114" s="906"/>
      <c r="DY114" s="906"/>
      <c r="DZ114" s="907"/>
    </row>
    <row r="115" spans="1:130" s="246" customFormat="1" ht="26.25" customHeight="1" x14ac:dyDescent="0.15">
      <c r="A115" s="999"/>
      <c r="B115" s="1000"/>
      <c r="C115" s="828" t="s">
        <v>
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
406</v>
      </c>
      <c r="AB115" s="1004"/>
      <c r="AC115" s="1004"/>
      <c r="AD115" s="1004"/>
      <c r="AE115" s="1005"/>
      <c r="AF115" s="1006" t="s">
        <v>
435</v>
      </c>
      <c r="AG115" s="1004"/>
      <c r="AH115" s="1004"/>
      <c r="AI115" s="1004"/>
      <c r="AJ115" s="1005"/>
      <c r="AK115" s="1006" t="s">
        <v>
435</v>
      </c>
      <c r="AL115" s="1004"/>
      <c r="AM115" s="1004"/>
      <c r="AN115" s="1004"/>
      <c r="AO115" s="1005"/>
      <c r="AP115" s="1007" t="s">
        <v>
406</v>
      </c>
      <c r="AQ115" s="1008"/>
      <c r="AR115" s="1008"/>
      <c r="AS115" s="1008"/>
      <c r="AT115" s="1009"/>
      <c r="AU115" s="1017"/>
      <c r="AV115" s="1018"/>
      <c r="AW115" s="1018"/>
      <c r="AX115" s="1018"/>
      <c r="AY115" s="1018"/>
      <c r="AZ115" s="893" t="s">
        <v>
450</v>
      </c>
      <c r="BA115" s="828"/>
      <c r="BB115" s="828"/>
      <c r="BC115" s="828"/>
      <c r="BD115" s="828"/>
      <c r="BE115" s="828"/>
      <c r="BF115" s="828"/>
      <c r="BG115" s="828"/>
      <c r="BH115" s="828"/>
      <c r="BI115" s="828"/>
      <c r="BJ115" s="828"/>
      <c r="BK115" s="828"/>
      <c r="BL115" s="828"/>
      <c r="BM115" s="828"/>
      <c r="BN115" s="828"/>
      <c r="BO115" s="828"/>
      <c r="BP115" s="829"/>
      <c r="BQ115" s="894" t="s">
        <v>
406</v>
      </c>
      <c r="BR115" s="895"/>
      <c r="BS115" s="895"/>
      <c r="BT115" s="895"/>
      <c r="BU115" s="895"/>
      <c r="BV115" s="895" t="s">
        <v>
406</v>
      </c>
      <c r="BW115" s="895"/>
      <c r="BX115" s="895"/>
      <c r="BY115" s="895"/>
      <c r="BZ115" s="895"/>
      <c r="CA115" s="895" t="s">
        <v>
406</v>
      </c>
      <c r="CB115" s="895"/>
      <c r="CC115" s="895"/>
      <c r="CD115" s="895"/>
      <c r="CE115" s="895"/>
      <c r="CF115" s="956" t="s">
        <v>
435</v>
      </c>
      <c r="CG115" s="957"/>
      <c r="CH115" s="957"/>
      <c r="CI115" s="957"/>
      <c r="CJ115" s="957"/>
      <c r="CK115" s="1012"/>
      <c r="CL115" s="899"/>
      <c r="CM115" s="893" t="s">
        <v>
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
435</v>
      </c>
      <c r="DH115" s="858"/>
      <c r="DI115" s="858"/>
      <c r="DJ115" s="858"/>
      <c r="DK115" s="859"/>
      <c r="DL115" s="860" t="s">
        <v>
435</v>
      </c>
      <c r="DM115" s="858"/>
      <c r="DN115" s="858"/>
      <c r="DO115" s="858"/>
      <c r="DP115" s="859"/>
      <c r="DQ115" s="860" t="s">
        <v>
435</v>
      </c>
      <c r="DR115" s="858"/>
      <c r="DS115" s="858"/>
      <c r="DT115" s="858"/>
      <c r="DU115" s="859"/>
      <c r="DV115" s="905" t="s">
        <v>
435</v>
      </c>
      <c r="DW115" s="906"/>
      <c r="DX115" s="906"/>
      <c r="DY115" s="906"/>
      <c r="DZ115" s="907"/>
    </row>
    <row r="116" spans="1:130" s="246" customFormat="1" ht="26.25" customHeight="1" x14ac:dyDescent="0.15">
      <c r="A116" s="1001"/>
      <c r="B116" s="1002"/>
      <c r="C116" s="961" t="s">
        <v>
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
435</v>
      </c>
      <c r="AB116" s="858"/>
      <c r="AC116" s="858"/>
      <c r="AD116" s="858"/>
      <c r="AE116" s="859"/>
      <c r="AF116" s="860" t="s">
        <v>
406</v>
      </c>
      <c r="AG116" s="858"/>
      <c r="AH116" s="858"/>
      <c r="AI116" s="858"/>
      <c r="AJ116" s="859"/>
      <c r="AK116" s="860" t="s">
        <v>
435</v>
      </c>
      <c r="AL116" s="858"/>
      <c r="AM116" s="858"/>
      <c r="AN116" s="858"/>
      <c r="AO116" s="859"/>
      <c r="AP116" s="905" t="s">
        <v>
435</v>
      </c>
      <c r="AQ116" s="906"/>
      <c r="AR116" s="906"/>
      <c r="AS116" s="906"/>
      <c r="AT116" s="907"/>
      <c r="AU116" s="1017"/>
      <c r="AV116" s="1018"/>
      <c r="AW116" s="1018"/>
      <c r="AX116" s="1018"/>
      <c r="AY116" s="1018"/>
      <c r="AZ116" s="944" t="s">
        <v>
453</v>
      </c>
      <c r="BA116" s="945"/>
      <c r="BB116" s="945"/>
      <c r="BC116" s="945"/>
      <c r="BD116" s="945"/>
      <c r="BE116" s="945"/>
      <c r="BF116" s="945"/>
      <c r="BG116" s="945"/>
      <c r="BH116" s="945"/>
      <c r="BI116" s="945"/>
      <c r="BJ116" s="945"/>
      <c r="BK116" s="945"/>
      <c r="BL116" s="945"/>
      <c r="BM116" s="945"/>
      <c r="BN116" s="945"/>
      <c r="BO116" s="945"/>
      <c r="BP116" s="946"/>
      <c r="BQ116" s="894" t="s">
        <v>
435</v>
      </c>
      <c r="BR116" s="895"/>
      <c r="BS116" s="895"/>
      <c r="BT116" s="895"/>
      <c r="BU116" s="895"/>
      <c r="BV116" s="895" t="s">
        <v>
435</v>
      </c>
      <c r="BW116" s="895"/>
      <c r="BX116" s="895"/>
      <c r="BY116" s="895"/>
      <c r="BZ116" s="895"/>
      <c r="CA116" s="895" t="s">
        <v>
435</v>
      </c>
      <c r="CB116" s="895"/>
      <c r="CC116" s="895"/>
      <c r="CD116" s="895"/>
      <c r="CE116" s="895"/>
      <c r="CF116" s="956" t="s">
        <v>
406</v>
      </c>
      <c r="CG116" s="957"/>
      <c r="CH116" s="957"/>
      <c r="CI116" s="957"/>
      <c r="CJ116" s="957"/>
      <c r="CK116" s="1012"/>
      <c r="CL116" s="899"/>
      <c r="CM116" s="902" t="s">
        <v>
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
435</v>
      </c>
      <c r="DH116" s="858"/>
      <c r="DI116" s="858"/>
      <c r="DJ116" s="858"/>
      <c r="DK116" s="859"/>
      <c r="DL116" s="860" t="s">
        <v>
435</v>
      </c>
      <c r="DM116" s="858"/>
      <c r="DN116" s="858"/>
      <c r="DO116" s="858"/>
      <c r="DP116" s="859"/>
      <c r="DQ116" s="860" t="s">
        <v>
406</v>
      </c>
      <c r="DR116" s="858"/>
      <c r="DS116" s="858"/>
      <c r="DT116" s="858"/>
      <c r="DU116" s="859"/>
      <c r="DV116" s="905" t="s">
        <v>
435</v>
      </c>
      <c r="DW116" s="906"/>
      <c r="DX116" s="906"/>
      <c r="DY116" s="906"/>
      <c r="DZ116" s="907"/>
    </row>
    <row r="117" spans="1:130" s="246" customFormat="1" ht="26.25" customHeight="1" x14ac:dyDescent="0.15">
      <c r="A117" s="982" t="s">
        <v>
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455</v>
      </c>
      <c r="Z117" s="984"/>
      <c r="AA117" s="989">
        <v>
4666015</v>
      </c>
      <c r="AB117" s="990"/>
      <c r="AC117" s="990"/>
      <c r="AD117" s="990"/>
      <c r="AE117" s="991"/>
      <c r="AF117" s="992">
        <v>
4753793</v>
      </c>
      <c r="AG117" s="990"/>
      <c r="AH117" s="990"/>
      <c r="AI117" s="990"/>
      <c r="AJ117" s="991"/>
      <c r="AK117" s="992">
        <v>
4733964</v>
      </c>
      <c r="AL117" s="990"/>
      <c r="AM117" s="990"/>
      <c r="AN117" s="990"/>
      <c r="AO117" s="991"/>
      <c r="AP117" s="993"/>
      <c r="AQ117" s="994"/>
      <c r="AR117" s="994"/>
      <c r="AS117" s="994"/>
      <c r="AT117" s="995"/>
      <c r="AU117" s="1017"/>
      <c r="AV117" s="1018"/>
      <c r="AW117" s="1018"/>
      <c r="AX117" s="1018"/>
      <c r="AY117" s="1018"/>
      <c r="AZ117" s="944" t="s">
        <v>
456</v>
      </c>
      <c r="BA117" s="945"/>
      <c r="BB117" s="945"/>
      <c r="BC117" s="945"/>
      <c r="BD117" s="945"/>
      <c r="BE117" s="945"/>
      <c r="BF117" s="945"/>
      <c r="BG117" s="945"/>
      <c r="BH117" s="945"/>
      <c r="BI117" s="945"/>
      <c r="BJ117" s="945"/>
      <c r="BK117" s="945"/>
      <c r="BL117" s="945"/>
      <c r="BM117" s="945"/>
      <c r="BN117" s="945"/>
      <c r="BO117" s="945"/>
      <c r="BP117" s="946"/>
      <c r="BQ117" s="894" t="s">
        <v>
435</v>
      </c>
      <c r="BR117" s="895"/>
      <c r="BS117" s="895"/>
      <c r="BT117" s="895"/>
      <c r="BU117" s="895"/>
      <c r="BV117" s="895" t="s">
        <v>
435</v>
      </c>
      <c r="BW117" s="895"/>
      <c r="BX117" s="895"/>
      <c r="BY117" s="895"/>
      <c r="BZ117" s="895"/>
      <c r="CA117" s="895" t="s">
        <v>
435</v>
      </c>
      <c r="CB117" s="895"/>
      <c r="CC117" s="895"/>
      <c r="CD117" s="895"/>
      <c r="CE117" s="895"/>
      <c r="CF117" s="956" t="s">
        <v>
406</v>
      </c>
      <c r="CG117" s="957"/>
      <c r="CH117" s="957"/>
      <c r="CI117" s="957"/>
      <c r="CJ117" s="957"/>
      <c r="CK117" s="1012"/>
      <c r="CL117" s="899"/>
      <c r="CM117" s="902" t="s">
        <v>
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435</v>
      </c>
      <c r="DH117" s="858"/>
      <c r="DI117" s="858"/>
      <c r="DJ117" s="858"/>
      <c r="DK117" s="859"/>
      <c r="DL117" s="860" t="s">
        <v>
435</v>
      </c>
      <c r="DM117" s="858"/>
      <c r="DN117" s="858"/>
      <c r="DO117" s="858"/>
      <c r="DP117" s="859"/>
      <c r="DQ117" s="860" t="s">
        <v>
435</v>
      </c>
      <c r="DR117" s="858"/>
      <c r="DS117" s="858"/>
      <c r="DT117" s="858"/>
      <c r="DU117" s="859"/>
      <c r="DV117" s="905" t="s">
        <v>
173</v>
      </c>
      <c r="DW117" s="906"/>
      <c r="DX117" s="906"/>
      <c r="DY117" s="906"/>
      <c r="DZ117" s="907"/>
    </row>
    <row r="118" spans="1:130" s="246" customFormat="1" ht="26.25" customHeight="1" x14ac:dyDescent="0.15">
      <c r="A118" s="982" t="s">
        <v>
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428</v>
      </c>
      <c r="AB118" s="983"/>
      <c r="AC118" s="983"/>
      <c r="AD118" s="983"/>
      <c r="AE118" s="984"/>
      <c r="AF118" s="985" t="s">
        <v>
305</v>
      </c>
      <c r="AG118" s="983"/>
      <c r="AH118" s="983"/>
      <c r="AI118" s="983"/>
      <c r="AJ118" s="984"/>
      <c r="AK118" s="985" t="s">
        <v>
304</v>
      </c>
      <c r="AL118" s="983"/>
      <c r="AM118" s="983"/>
      <c r="AN118" s="983"/>
      <c r="AO118" s="984"/>
      <c r="AP118" s="986" t="s">
        <v>
429</v>
      </c>
      <c r="AQ118" s="987"/>
      <c r="AR118" s="987"/>
      <c r="AS118" s="987"/>
      <c r="AT118" s="988"/>
      <c r="AU118" s="1017"/>
      <c r="AV118" s="1018"/>
      <c r="AW118" s="1018"/>
      <c r="AX118" s="1018"/>
      <c r="AY118" s="1018"/>
      <c r="AZ118" s="960" t="s">
        <v>
458</v>
      </c>
      <c r="BA118" s="961"/>
      <c r="BB118" s="961"/>
      <c r="BC118" s="961"/>
      <c r="BD118" s="961"/>
      <c r="BE118" s="961"/>
      <c r="BF118" s="961"/>
      <c r="BG118" s="961"/>
      <c r="BH118" s="961"/>
      <c r="BI118" s="961"/>
      <c r="BJ118" s="961"/>
      <c r="BK118" s="961"/>
      <c r="BL118" s="961"/>
      <c r="BM118" s="961"/>
      <c r="BN118" s="961"/>
      <c r="BO118" s="961"/>
      <c r="BP118" s="962"/>
      <c r="BQ118" s="963" t="s">
        <v>
435</v>
      </c>
      <c r="BR118" s="926"/>
      <c r="BS118" s="926"/>
      <c r="BT118" s="926"/>
      <c r="BU118" s="926"/>
      <c r="BV118" s="926" t="s">
        <v>
435</v>
      </c>
      <c r="BW118" s="926"/>
      <c r="BX118" s="926"/>
      <c r="BY118" s="926"/>
      <c r="BZ118" s="926"/>
      <c r="CA118" s="926" t="s">
        <v>
435</v>
      </c>
      <c r="CB118" s="926"/>
      <c r="CC118" s="926"/>
      <c r="CD118" s="926"/>
      <c r="CE118" s="926"/>
      <c r="CF118" s="956" t="s">
        <v>
406</v>
      </c>
      <c r="CG118" s="957"/>
      <c r="CH118" s="957"/>
      <c r="CI118" s="957"/>
      <c r="CJ118" s="957"/>
      <c r="CK118" s="1012"/>
      <c r="CL118" s="899"/>
      <c r="CM118" s="902" t="s">
        <v>
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435</v>
      </c>
      <c r="DH118" s="858"/>
      <c r="DI118" s="858"/>
      <c r="DJ118" s="858"/>
      <c r="DK118" s="859"/>
      <c r="DL118" s="860" t="s">
        <v>
435</v>
      </c>
      <c r="DM118" s="858"/>
      <c r="DN118" s="858"/>
      <c r="DO118" s="858"/>
      <c r="DP118" s="859"/>
      <c r="DQ118" s="860" t="s">
        <v>
435</v>
      </c>
      <c r="DR118" s="858"/>
      <c r="DS118" s="858"/>
      <c r="DT118" s="858"/>
      <c r="DU118" s="859"/>
      <c r="DV118" s="905" t="s">
        <v>
435</v>
      </c>
      <c r="DW118" s="906"/>
      <c r="DX118" s="906"/>
      <c r="DY118" s="906"/>
      <c r="DZ118" s="907"/>
    </row>
    <row r="119" spans="1:130" s="246" customFormat="1" ht="26.25" customHeight="1" x14ac:dyDescent="0.15">
      <c r="A119" s="896" t="s">
        <v>
433</v>
      </c>
      <c r="B119" s="897"/>
      <c r="C119" s="972" t="s">
        <v>
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
435</v>
      </c>
      <c r="AB119" s="976"/>
      <c r="AC119" s="976"/>
      <c r="AD119" s="976"/>
      <c r="AE119" s="977"/>
      <c r="AF119" s="978" t="s">
        <v>
435</v>
      </c>
      <c r="AG119" s="976"/>
      <c r="AH119" s="976"/>
      <c r="AI119" s="976"/>
      <c r="AJ119" s="977"/>
      <c r="AK119" s="978" t="s">
        <v>
435</v>
      </c>
      <c r="AL119" s="976"/>
      <c r="AM119" s="976"/>
      <c r="AN119" s="976"/>
      <c r="AO119" s="977"/>
      <c r="AP119" s="979" t="s">
        <v>
435</v>
      </c>
      <c r="AQ119" s="980"/>
      <c r="AR119" s="980"/>
      <c r="AS119" s="980"/>
      <c r="AT119" s="981"/>
      <c r="AU119" s="1019"/>
      <c r="AV119" s="1020"/>
      <c r="AW119" s="1020"/>
      <c r="AX119" s="1020"/>
      <c r="AY119" s="1020"/>
      <c r="AZ119" s="277" t="s">
        <v>
187</v>
      </c>
      <c r="BA119" s="277"/>
      <c r="BB119" s="277"/>
      <c r="BC119" s="277"/>
      <c r="BD119" s="277"/>
      <c r="BE119" s="277"/>
      <c r="BF119" s="277"/>
      <c r="BG119" s="277"/>
      <c r="BH119" s="277"/>
      <c r="BI119" s="277"/>
      <c r="BJ119" s="277"/>
      <c r="BK119" s="277"/>
      <c r="BL119" s="277"/>
      <c r="BM119" s="277"/>
      <c r="BN119" s="277"/>
      <c r="BO119" s="958" t="s">
        <v>
460</v>
      </c>
      <c r="BP119" s="959"/>
      <c r="BQ119" s="963">
        <v>
54680065</v>
      </c>
      <c r="BR119" s="926"/>
      <c r="BS119" s="926"/>
      <c r="BT119" s="926"/>
      <c r="BU119" s="926"/>
      <c r="BV119" s="926">
        <v>
53347609</v>
      </c>
      <c r="BW119" s="926"/>
      <c r="BX119" s="926"/>
      <c r="BY119" s="926"/>
      <c r="BZ119" s="926"/>
      <c r="CA119" s="926">
        <v>
53213597</v>
      </c>
      <c r="CB119" s="926"/>
      <c r="CC119" s="926"/>
      <c r="CD119" s="926"/>
      <c r="CE119" s="926"/>
      <c r="CF119" s="824"/>
      <c r="CG119" s="825"/>
      <c r="CH119" s="825"/>
      <c r="CI119" s="825"/>
      <c r="CJ119" s="915"/>
      <c r="CK119" s="1013"/>
      <c r="CL119" s="901"/>
      <c r="CM119" s="919" t="s">
        <v>
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
435</v>
      </c>
      <c r="DH119" s="841"/>
      <c r="DI119" s="841"/>
      <c r="DJ119" s="841"/>
      <c r="DK119" s="842"/>
      <c r="DL119" s="843" t="s">
        <v>
435</v>
      </c>
      <c r="DM119" s="841"/>
      <c r="DN119" s="841"/>
      <c r="DO119" s="841"/>
      <c r="DP119" s="842"/>
      <c r="DQ119" s="843" t="s">
        <v>
435</v>
      </c>
      <c r="DR119" s="841"/>
      <c r="DS119" s="841"/>
      <c r="DT119" s="841"/>
      <c r="DU119" s="842"/>
      <c r="DV119" s="929" t="s">
        <v>
435</v>
      </c>
      <c r="DW119" s="930"/>
      <c r="DX119" s="930"/>
      <c r="DY119" s="930"/>
      <c r="DZ119" s="931"/>
    </row>
    <row r="120" spans="1:130" s="246" customFormat="1" ht="26.25" customHeight="1" x14ac:dyDescent="0.15">
      <c r="A120" s="898"/>
      <c r="B120" s="899"/>
      <c r="C120" s="902" t="s">
        <v>
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
435</v>
      </c>
      <c r="AB120" s="858"/>
      <c r="AC120" s="858"/>
      <c r="AD120" s="858"/>
      <c r="AE120" s="859"/>
      <c r="AF120" s="860" t="s">
        <v>
435</v>
      </c>
      <c r="AG120" s="858"/>
      <c r="AH120" s="858"/>
      <c r="AI120" s="858"/>
      <c r="AJ120" s="859"/>
      <c r="AK120" s="860" t="s">
        <v>
435</v>
      </c>
      <c r="AL120" s="858"/>
      <c r="AM120" s="858"/>
      <c r="AN120" s="858"/>
      <c r="AO120" s="859"/>
      <c r="AP120" s="905" t="s">
        <v>
435</v>
      </c>
      <c r="AQ120" s="906"/>
      <c r="AR120" s="906"/>
      <c r="AS120" s="906"/>
      <c r="AT120" s="907"/>
      <c r="AU120" s="964" t="s">
        <v>
462</v>
      </c>
      <c r="AV120" s="965"/>
      <c r="AW120" s="965"/>
      <c r="AX120" s="965"/>
      <c r="AY120" s="966"/>
      <c r="AZ120" s="941" t="s">
        <v>
463</v>
      </c>
      <c r="BA120" s="886"/>
      <c r="BB120" s="886"/>
      <c r="BC120" s="886"/>
      <c r="BD120" s="886"/>
      <c r="BE120" s="886"/>
      <c r="BF120" s="886"/>
      <c r="BG120" s="886"/>
      <c r="BH120" s="886"/>
      <c r="BI120" s="886"/>
      <c r="BJ120" s="886"/>
      <c r="BK120" s="886"/>
      <c r="BL120" s="886"/>
      <c r="BM120" s="886"/>
      <c r="BN120" s="886"/>
      <c r="BO120" s="886"/>
      <c r="BP120" s="887"/>
      <c r="BQ120" s="942">
        <v>
6879702</v>
      </c>
      <c r="BR120" s="923"/>
      <c r="BS120" s="923"/>
      <c r="BT120" s="923"/>
      <c r="BU120" s="923"/>
      <c r="BV120" s="923">
        <v>
7424922</v>
      </c>
      <c r="BW120" s="923"/>
      <c r="BX120" s="923"/>
      <c r="BY120" s="923"/>
      <c r="BZ120" s="923"/>
      <c r="CA120" s="923">
        <v>
7955160</v>
      </c>
      <c r="CB120" s="923"/>
      <c r="CC120" s="923"/>
      <c r="CD120" s="923"/>
      <c r="CE120" s="923"/>
      <c r="CF120" s="947">
        <v>
33.9</v>
      </c>
      <c r="CG120" s="948"/>
      <c r="CH120" s="948"/>
      <c r="CI120" s="948"/>
      <c r="CJ120" s="948"/>
      <c r="CK120" s="949" t="s">
        <v>
464</v>
      </c>
      <c r="CL120" s="933"/>
      <c r="CM120" s="933"/>
      <c r="CN120" s="933"/>
      <c r="CO120" s="934"/>
      <c r="CP120" s="953" t="s">
        <v>
405</v>
      </c>
      <c r="CQ120" s="954"/>
      <c r="CR120" s="954"/>
      <c r="CS120" s="954"/>
      <c r="CT120" s="954"/>
      <c r="CU120" s="954"/>
      <c r="CV120" s="954"/>
      <c r="CW120" s="954"/>
      <c r="CX120" s="954"/>
      <c r="CY120" s="954"/>
      <c r="CZ120" s="954"/>
      <c r="DA120" s="954"/>
      <c r="DB120" s="954"/>
      <c r="DC120" s="954"/>
      <c r="DD120" s="954"/>
      <c r="DE120" s="954"/>
      <c r="DF120" s="955"/>
      <c r="DG120" s="942">
        <v>
9848439</v>
      </c>
      <c r="DH120" s="923"/>
      <c r="DI120" s="923"/>
      <c r="DJ120" s="923"/>
      <c r="DK120" s="923"/>
      <c r="DL120" s="923">
        <v>
9608753</v>
      </c>
      <c r="DM120" s="923"/>
      <c r="DN120" s="923"/>
      <c r="DO120" s="923"/>
      <c r="DP120" s="923"/>
      <c r="DQ120" s="923">
        <v>
9430164</v>
      </c>
      <c r="DR120" s="923"/>
      <c r="DS120" s="923"/>
      <c r="DT120" s="923"/>
      <c r="DU120" s="923"/>
      <c r="DV120" s="924">
        <v>
40.200000000000003</v>
      </c>
      <c r="DW120" s="924"/>
      <c r="DX120" s="924"/>
      <c r="DY120" s="924"/>
      <c r="DZ120" s="925"/>
    </row>
    <row r="121" spans="1:130" s="246" customFormat="1" ht="26.25" customHeight="1" x14ac:dyDescent="0.15">
      <c r="A121" s="898"/>
      <c r="B121" s="899"/>
      <c r="C121" s="944" t="s">
        <v>
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435</v>
      </c>
      <c r="AB121" s="858"/>
      <c r="AC121" s="858"/>
      <c r="AD121" s="858"/>
      <c r="AE121" s="859"/>
      <c r="AF121" s="860" t="s">
        <v>
173</v>
      </c>
      <c r="AG121" s="858"/>
      <c r="AH121" s="858"/>
      <c r="AI121" s="858"/>
      <c r="AJ121" s="859"/>
      <c r="AK121" s="860" t="s">
        <v>
435</v>
      </c>
      <c r="AL121" s="858"/>
      <c r="AM121" s="858"/>
      <c r="AN121" s="858"/>
      <c r="AO121" s="859"/>
      <c r="AP121" s="905" t="s">
        <v>
435</v>
      </c>
      <c r="AQ121" s="906"/>
      <c r="AR121" s="906"/>
      <c r="AS121" s="906"/>
      <c r="AT121" s="907"/>
      <c r="AU121" s="967"/>
      <c r="AV121" s="968"/>
      <c r="AW121" s="968"/>
      <c r="AX121" s="968"/>
      <c r="AY121" s="969"/>
      <c r="AZ121" s="893" t="s">
        <v>
466</v>
      </c>
      <c r="BA121" s="828"/>
      <c r="BB121" s="828"/>
      <c r="BC121" s="828"/>
      <c r="BD121" s="828"/>
      <c r="BE121" s="828"/>
      <c r="BF121" s="828"/>
      <c r="BG121" s="828"/>
      <c r="BH121" s="828"/>
      <c r="BI121" s="828"/>
      <c r="BJ121" s="828"/>
      <c r="BK121" s="828"/>
      <c r="BL121" s="828"/>
      <c r="BM121" s="828"/>
      <c r="BN121" s="828"/>
      <c r="BO121" s="828"/>
      <c r="BP121" s="829"/>
      <c r="BQ121" s="894">
        <v>
10110366</v>
      </c>
      <c r="BR121" s="895"/>
      <c r="BS121" s="895"/>
      <c r="BT121" s="895"/>
      <c r="BU121" s="895"/>
      <c r="BV121" s="895">
        <v>
9788983</v>
      </c>
      <c r="BW121" s="895"/>
      <c r="BX121" s="895"/>
      <c r="BY121" s="895"/>
      <c r="BZ121" s="895"/>
      <c r="CA121" s="895">
        <v>
9529201</v>
      </c>
      <c r="CB121" s="895"/>
      <c r="CC121" s="895"/>
      <c r="CD121" s="895"/>
      <c r="CE121" s="895"/>
      <c r="CF121" s="956">
        <v>
40.6</v>
      </c>
      <c r="CG121" s="957"/>
      <c r="CH121" s="957"/>
      <c r="CI121" s="957"/>
      <c r="CJ121" s="957"/>
      <c r="CK121" s="950"/>
      <c r="CL121" s="936"/>
      <c r="CM121" s="936"/>
      <c r="CN121" s="936"/>
      <c r="CO121" s="937"/>
      <c r="CP121" s="916" t="s">
        <v>
467</v>
      </c>
      <c r="CQ121" s="917"/>
      <c r="CR121" s="917"/>
      <c r="CS121" s="917"/>
      <c r="CT121" s="917"/>
      <c r="CU121" s="917"/>
      <c r="CV121" s="917"/>
      <c r="CW121" s="917"/>
      <c r="CX121" s="917"/>
      <c r="CY121" s="917"/>
      <c r="CZ121" s="917"/>
      <c r="DA121" s="917"/>
      <c r="DB121" s="917"/>
      <c r="DC121" s="917"/>
      <c r="DD121" s="917"/>
      <c r="DE121" s="917"/>
      <c r="DF121" s="918"/>
      <c r="DG121" s="894">
        <v>
3611946</v>
      </c>
      <c r="DH121" s="895"/>
      <c r="DI121" s="895"/>
      <c r="DJ121" s="895"/>
      <c r="DK121" s="895"/>
      <c r="DL121" s="895">
        <v>
3266318</v>
      </c>
      <c r="DM121" s="895"/>
      <c r="DN121" s="895"/>
      <c r="DO121" s="895"/>
      <c r="DP121" s="895"/>
      <c r="DQ121" s="895">
        <v>
2975379</v>
      </c>
      <c r="DR121" s="895"/>
      <c r="DS121" s="895"/>
      <c r="DT121" s="895"/>
      <c r="DU121" s="895"/>
      <c r="DV121" s="872">
        <v>
12.7</v>
      </c>
      <c r="DW121" s="872"/>
      <c r="DX121" s="872"/>
      <c r="DY121" s="872"/>
      <c r="DZ121" s="873"/>
    </row>
    <row r="122" spans="1:130" s="246" customFormat="1" ht="26.25" customHeight="1" x14ac:dyDescent="0.15">
      <c r="A122" s="898"/>
      <c r="B122" s="899"/>
      <c r="C122" s="902" t="s">
        <v>
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435</v>
      </c>
      <c r="AB122" s="858"/>
      <c r="AC122" s="858"/>
      <c r="AD122" s="858"/>
      <c r="AE122" s="859"/>
      <c r="AF122" s="860" t="s">
        <v>
173</v>
      </c>
      <c r="AG122" s="858"/>
      <c r="AH122" s="858"/>
      <c r="AI122" s="858"/>
      <c r="AJ122" s="859"/>
      <c r="AK122" s="860" t="s">
        <v>
435</v>
      </c>
      <c r="AL122" s="858"/>
      <c r="AM122" s="858"/>
      <c r="AN122" s="858"/>
      <c r="AO122" s="859"/>
      <c r="AP122" s="905" t="s">
        <v>
435</v>
      </c>
      <c r="AQ122" s="906"/>
      <c r="AR122" s="906"/>
      <c r="AS122" s="906"/>
      <c r="AT122" s="907"/>
      <c r="AU122" s="967"/>
      <c r="AV122" s="968"/>
      <c r="AW122" s="968"/>
      <c r="AX122" s="968"/>
      <c r="AY122" s="969"/>
      <c r="AZ122" s="960" t="s">
        <v>
468</v>
      </c>
      <c r="BA122" s="961"/>
      <c r="BB122" s="961"/>
      <c r="BC122" s="961"/>
      <c r="BD122" s="961"/>
      <c r="BE122" s="961"/>
      <c r="BF122" s="961"/>
      <c r="BG122" s="961"/>
      <c r="BH122" s="961"/>
      <c r="BI122" s="961"/>
      <c r="BJ122" s="961"/>
      <c r="BK122" s="961"/>
      <c r="BL122" s="961"/>
      <c r="BM122" s="961"/>
      <c r="BN122" s="961"/>
      <c r="BO122" s="961"/>
      <c r="BP122" s="962"/>
      <c r="BQ122" s="963">
        <v>
36434614</v>
      </c>
      <c r="BR122" s="926"/>
      <c r="BS122" s="926"/>
      <c r="BT122" s="926"/>
      <c r="BU122" s="926"/>
      <c r="BV122" s="926">
        <v>
36126945</v>
      </c>
      <c r="BW122" s="926"/>
      <c r="BX122" s="926"/>
      <c r="BY122" s="926"/>
      <c r="BZ122" s="926"/>
      <c r="CA122" s="926">
        <v>
36527497</v>
      </c>
      <c r="CB122" s="926"/>
      <c r="CC122" s="926"/>
      <c r="CD122" s="926"/>
      <c r="CE122" s="926"/>
      <c r="CF122" s="927">
        <v>
155.6</v>
      </c>
      <c r="CG122" s="928"/>
      <c r="CH122" s="928"/>
      <c r="CI122" s="928"/>
      <c r="CJ122" s="928"/>
      <c r="CK122" s="950"/>
      <c r="CL122" s="936"/>
      <c r="CM122" s="936"/>
      <c r="CN122" s="936"/>
      <c r="CO122" s="937"/>
      <c r="CP122" s="916" t="s">
        <v>
469</v>
      </c>
      <c r="CQ122" s="917"/>
      <c r="CR122" s="917"/>
      <c r="CS122" s="917"/>
      <c r="CT122" s="917"/>
      <c r="CU122" s="917"/>
      <c r="CV122" s="917"/>
      <c r="CW122" s="917"/>
      <c r="CX122" s="917"/>
      <c r="CY122" s="917"/>
      <c r="CZ122" s="917"/>
      <c r="DA122" s="917"/>
      <c r="DB122" s="917"/>
      <c r="DC122" s="917"/>
      <c r="DD122" s="917"/>
      <c r="DE122" s="917"/>
      <c r="DF122" s="918"/>
      <c r="DG122" s="894" t="s">
        <v>
435</v>
      </c>
      <c r="DH122" s="895"/>
      <c r="DI122" s="895"/>
      <c r="DJ122" s="895"/>
      <c r="DK122" s="895"/>
      <c r="DL122" s="895" t="s">
        <v>
435</v>
      </c>
      <c r="DM122" s="895"/>
      <c r="DN122" s="895"/>
      <c r="DO122" s="895"/>
      <c r="DP122" s="895"/>
      <c r="DQ122" s="895" t="s">
        <v>
435</v>
      </c>
      <c r="DR122" s="895"/>
      <c r="DS122" s="895"/>
      <c r="DT122" s="895"/>
      <c r="DU122" s="895"/>
      <c r="DV122" s="872" t="s">
        <v>
406</v>
      </c>
      <c r="DW122" s="872"/>
      <c r="DX122" s="872"/>
      <c r="DY122" s="872"/>
      <c r="DZ122" s="873"/>
    </row>
    <row r="123" spans="1:130" s="246" customFormat="1" ht="26.25" customHeight="1" x14ac:dyDescent="0.15">
      <c r="A123" s="898"/>
      <c r="B123" s="899"/>
      <c r="C123" s="902" t="s">
        <v>
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
435</v>
      </c>
      <c r="AB123" s="858"/>
      <c r="AC123" s="858"/>
      <c r="AD123" s="858"/>
      <c r="AE123" s="859"/>
      <c r="AF123" s="860" t="s">
        <v>
435</v>
      </c>
      <c r="AG123" s="858"/>
      <c r="AH123" s="858"/>
      <c r="AI123" s="858"/>
      <c r="AJ123" s="859"/>
      <c r="AK123" s="860" t="s">
        <v>
435</v>
      </c>
      <c r="AL123" s="858"/>
      <c r="AM123" s="858"/>
      <c r="AN123" s="858"/>
      <c r="AO123" s="859"/>
      <c r="AP123" s="905" t="s">
        <v>
435</v>
      </c>
      <c r="AQ123" s="906"/>
      <c r="AR123" s="906"/>
      <c r="AS123" s="906"/>
      <c r="AT123" s="907"/>
      <c r="AU123" s="970"/>
      <c r="AV123" s="971"/>
      <c r="AW123" s="971"/>
      <c r="AX123" s="971"/>
      <c r="AY123" s="971"/>
      <c r="AZ123" s="277" t="s">
        <v>
187</v>
      </c>
      <c r="BA123" s="277"/>
      <c r="BB123" s="277"/>
      <c r="BC123" s="277"/>
      <c r="BD123" s="277"/>
      <c r="BE123" s="277"/>
      <c r="BF123" s="277"/>
      <c r="BG123" s="277"/>
      <c r="BH123" s="277"/>
      <c r="BI123" s="277"/>
      <c r="BJ123" s="277"/>
      <c r="BK123" s="277"/>
      <c r="BL123" s="277"/>
      <c r="BM123" s="277"/>
      <c r="BN123" s="277"/>
      <c r="BO123" s="958" t="s">
        <v>
470</v>
      </c>
      <c r="BP123" s="959"/>
      <c r="BQ123" s="913">
        <v>
53424682</v>
      </c>
      <c r="BR123" s="914"/>
      <c r="BS123" s="914"/>
      <c r="BT123" s="914"/>
      <c r="BU123" s="914"/>
      <c r="BV123" s="914">
        <v>
53340850</v>
      </c>
      <c r="BW123" s="914"/>
      <c r="BX123" s="914"/>
      <c r="BY123" s="914"/>
      <c r="BZ123" s="914"/>
      <c r="CA123" s="914">
        <v>
54011858</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
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173</v>
      </c>
      <c r="AB124" s="858"/>
      <c r="AC124" s="858"/>
      <c r="AD124" s="858"/>
      <c r="AE124" s="859"/>
      <c r="AF124" s="860" t="s">
        <v>
406</v>
      </c>
      <c r="AG124" s="858"/>
      <c r="AH124" s="858"/>
      <c r="AI124" s="858"/>
      <c r="AJ124" s="859"/>
      <c r="AK124" s="860" t="s">
        <v>
173</v>
      </c>
      <c r="AL124" s="858"/>
      <c r="AM124" s="858"/>
      <c r="AN124" s="858"/>
      <c r="AO124" s="859"/>
      <c r="AP124" s="905" t="s">
        <v>
406</v>
      </c>
      <c r="AQ124" s="906"/>
      <c r="AR124" s="906"/>
      <c r="AS124" s="906"/>
      <c r="AT124" s="907"/>
      <c r="AU124" s="908" t="s">
        <v>
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
5.3</v>
      </c>
      <c r="BR124" s="912"/>
      <c r="BS124" s="912"/>
      <c r="BT124" s="912"/>
      <c r="BU124" s="912"/>
      <c r="BV124" s="912">
        <v>
0</v>
      </c>
      <c r="BW124" s="912"/>
      <c r="BX124" s="912"/>
      <c r="BY124" s="912"/>
      <c r="BZ124" s="912"/>
      <c r="CA124" s="912" t="s">
        <v>
435</v>
      </c>
      <c r="CB124" s="912"/>
      <c r="CC124" s="912"/>
      <c r="CD124" s="912"/>
      <c r="CE124" s="912"/>
      <c r="CF124" s="802"/>
      <c r="CG124" s="803"/>
      <c r="CH124" s="803"/>
      <c r="CI124" s="803"/>
      <c r="CJ124" s="943"/>
      <c r="CK124" s="951"/>
      <c r="CL124" s="951"/>
      <c r="CM124" s="951"/>
      <c r="CN124" s="951"/>
      <c r="CO124" s="952"/>
      <c r="CP124" s="916" t="s">
        <v>
472</v>
      </c>
      <c r="CQ124" s="917"/>
      <c r="CR124" s="917"/>
      <c r="CS124" s="917"/>
      <c r="CT124" s="917"/>
      <c r="CU124" s="917"/>
      <c r="CV124" s="917"/>
      <c r="CW124" s="917"/>
      <c r="CX124" s="917"/>
      <c r="CY124" s="917"/>
      <c r="CZ124" s="917"/>
      <c r="DA124" s="917"/>
      <c r="DB124" s="917"/>
      <c r="DC124" s="917"/>
      <c r="DD124" s="917"/>
      <c r="DE124" s="917"/>
      <c r="DF124" s="918"/>
      <c r="DG124" s="840" t="s">
        <v>
406</v>
      </c>
      <c r="DH124" s="841"/>
      <c r="DI124" s="841"/>
      <c r="DJ124" s="841"/>
      <c r="DK124" s="842"/>
      <c r="DL124" s="843" t="s">
        <v>
406</v>
      </c>
      <c r="DM124" s="841"/>
      <c r="DN124" s="841"/>
      <c r="DO124" s="841"/>
      <c r="DP124" s="842"/>
      <c r="DQ124" s="843" t="s">
        <v>
406</v>
      </c>
      <c r="DR124" s="841"/>
      <c r="DS124" s="841"/>
      <c r="DT124" s="841"/>
      <c r="DU124" s="842"/>
      <c r="DV124" s="929" t="s">
        <v>
406</v>
      </c>
      <c r="DW124" s="930"/>
      <c r="DX124" s="930"/>
      <c r="DY124" s="930"/>
      <c r="DZ124" s="931"/>
    </row>
    <row r="125" spans="1:130" s="246" customFormat="1" ht="26.25" customHeight="1" x14ac:dyDescent="0.15">
      <c r="A125" s="898"/>
      <c r="B125" s="899"/>
      <c r="C125" s="902" t="s">
        <v>
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406</v>
      </c>
      <c r="AB125" s="858"/>
      <c r="AC125" s="858"/>
      <c r="AD125" s="858"/>
      <c r="AE125" s="859"/>
      <c r="AF125" s="860" t="s">
        <v>
406</v>
      </c>
      <c r="AG125" s="858"/>
      <c r="AH125" s="858"/>
      <c r="AI125" s="858"/>
      <c r="AJ125" s="859"/>
      <c r="AK125" s="860" t="s">
        <v>
406</v>
      </c>
      <c r="AL125" s="858"/>
      <c r="AM125" s="858"/>
      <c r="AN125" s="858"/>
      <c r="AO125" s="859"/>
      <c r="AP125" s="905" t="s">
        <v>
406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473</v>
      </c>
      <c r="CL125" s="933"/>
      <c r="CM125" s="933"/>
      <c r="CN125" s="933"/>
      <c r="CO125" s="934"/>
      <c r="CP125" s="941" t="s">
        <v>
474</v>
      </c>
      <c r="CQ125" s="886"/>
      <c r="CR125" s="886"/>
      <c r="CS125" s="886"/>
      <c r="CT125" s="886"/>
      <c r="CU125" s="886"/>
      <c r="CV125" s="886"/>
      <c r="CW125" s="886"/>
      <c r="CX125" s="886"/>
      <c r="CY125" s="886"/>
      <c r="CZ125" s="886"/>
      <c r="DA125" s="886"/>
      <c r="DB125" s="886"/>
      <c r="DC125" s="886"/>
      <c r="DD125" s="886"/>
      <c r="DE125" s="886"/>
      <c r="DF125" s="887"/>
      <c r="DG125" s="942" t="s">
        <v>
406</v>
      </c>
      <c r="DH125" s="923"/>
      <c r="DI125" s="923"/>
      <c r="DJ125" s="923"/>
      <c r="DK125" s="923"/>
      <c r="DL125" s="923" t="s">
        <v>
406</v>
      </c>
      <c r="DM125" s="923"/>
      <c r="DN125" s="923"/>
      <c r="DO125" s="923"/>
      <c r="DP125" s="923"/>
      <c r="DQ125" s="923" t="s">
        <v>
435</v>
      </c>
      <c r="DR125" s="923"/>
      <c r="DS125" s="923"/>
      <c r="DT125" s="923"/>
      <c r="DU125" s="923"/>
      <c r="DV125" s="924" t="s">
        <v>
406</v>
      </c>
      <c r="DW125" s="924"/>
      <c r="DX125" s="924"/>
      <c r="DY125" s="924"/>
      <c r="DZ125" s="925"/>
    </row>
    <row r="126" spans="1:130" s="246" customFormat="1" ht="26.25" customHeight="1" thickBot="1" x14ac:dyDescent="0.2">
      <c r="A126" s="898"/>
      <c r="B126" s="899"/>
      <c r="C126" s="902" t="s">
        <v>
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
406</v>
      </c>
      <c r="AB126" s="858"/>
      <c r="AC126" s="858"/>
      <c r="AD126" s="858"/>
      <c r="AE126" s="859"/>
      <c r="AF126" s="860" t="s">
        <v>
406</v>
      </c>
      <c r="AG126" s="858"/>
      <c r="AH126" s="858"/>
      <c r="AI126" s="858"/>
      <c r="AJ126" s="859"/>
      <c r="AK126" s="860" t="s">
        <v>
435</v>
      </c>
      <c r="AL126" s="858"/>
      <c r="AM126" s="858"/>
      <c r="AN126" s="858"/>
      <c r="AO126" s="859"/>
      <c r="AP126" s="905" t="s">
        <v>
406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475</v>
      </c>
      <c r="CQ126" s="828"/>
      <c r="CR126" s="828"/>
      <c r="CS126" s="828"/>
      <c r="CT126" s="828"/>
      <c r="CU126" s="828"/>
      <c r="CV126" s="828"/>
      <c r="CW126" s="828"/>
      <c r="CX126" s="828"/>
      <c r="CY126" s="828"/>
      <c r="CZ126" s="828"/>
      <c r="DA126" s="828"/>
      <c r="DB126" s="828"/>
      <c r="DC126" s="828"/>
      <c r="DD126" s="828"/>
      <c r="DE126" s="828"/>
      <c r="DF126" s="829"/>
      <c r="DG126" s="894" t="s">
        <v>
406</v>
      </c>
      <c r="DH126" s="895"/>
      <c r="DI126" s="895"/>
      <c r="DJ126" s="895"/>
      <c r="DK126" s="895"/>
      <c r="DL126" s="895" t="s">
        <v>
435</v>
      </c>
      <c r="DM126" s="895"/>
      <c r="DN126" s="895"/>
      <c r="DO126" s="895"/>
      <c r="DP126" s="895"/>
      <c r="DQ126" s="895" t="s">
        <v>
406</v>
      </c>
      <c r="DR126" s="895"/>
      <c r="DS126" s="895"/>
      <c r="DT126" s="895"/>
      <c r="DU126" s="895"/>
      <c r="DV126" s="872" t="s">
        <v>
406</v>
      </c>
      <c r="DW126" s="872"/>
      <c r="DX126" s="872"/>
      <c r="DY126" s="872"/>
      <c r="DZ126" s="873"/>
    </row>
    <row r="127" spans="1:130" s="246" customFormat="1" ht="26.25" customHeight="1" x14ac:dyDescent="0.15">
      <c r="A127" s="900"/>
      <c r="B127" s="901"/>
      <c r="C127" s="919" t="s">
        <v>
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
406</v>
      </c>
      <c r="AB127" s="858"/>
      <c r="AC127" s="858"/>
      <c r="AD127" s="858"/>
      <c r="AE127" s="859"/>
      <c r="AF127" s="860" t="s">
        <v>
435</v>
      </c>
      <c r="AG127" s="858"/>
      <c r="AH127" s="858"/>
      <c r="AI127" s="858"/>
      <c r="AJ127" s="859"/>
      <c r="AK127" s="860" t="s">
        <v>
406</v>
      </c>
      <c r="AL127" s="858"/>
      <c r="AM127" s="858"/>
      <c r="AN127" s="858"/>
      <c r="AO127" s="859"/>
      <c r="AP127" s="905" t="s">
        <v>
406</v>
      </c>
      <c r="AQ127" s="906"/>
      <c r="AR127" s="906"/>
      <c r="AS127" s="906"/>
      <c r="AT127" s="907"/>
      <c r="AU127" s="282"/>
      <c r="AV127" s="282"/>
      <c r="AW127" s="282"/>
      <c r="AX127" s="922" t="s">
        <v>
477</v>
      </c>
      <c r="AY127" s="890"/>
      <c r="AZ127" s="890"/>
      <c r="BA127" s="890"/>
      <c r="BB127" s="890"/>
      <c r="BC127" s="890"/>
      <c r="BD127" s="890"/>
      <c r="BE127" s="891"/>
      <c r="BF127" s="889" t="s">
        <v>
478</v>
      </c>
      <c r="BG127" s="890"/>
      <c r="BH127" s="890"/>
      <c r="BI127" s="890"/>
      <c r="BJ127" s="890"/>
      <c r="BK127" s="890"/>
      <c r="BL127" s="891"/>
      <c r="BM127" s="889" t="s">
        <v>
479</v>
      </c>
      <c r="BN127" s="890"/>
      <c r="BO127" s="890"/>
      <c r="BP127" s="890"/>
      <c r="BQ127" s="890"/>
      <c r="BR127" s="890"/>
      <c r="BS127" s="891"/>
      <c r="BT127" s="889" t="s">
        <v>
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481</v>
      </c>
      <c r="CQ127" s="828"/>
      <c r="CR127" s="828"/>
      <c r="CS127" s="828"/>
      <c r="CT127" s="828"/>
      <c r="CU127" s="828"/>
      <c r="CV127" s="828"/>
      <c r="CW127" s="828"/>
      <c r="CX127" s="828"/>
      <c r="CY127" s="828"/>
      <c r="CZ127" s="828"/>
      <c r="DA127" s="828"/>
      <c r="DB127" s="828"/>
      <c r="DC127" s="828"/>
      <c r="DD127" s="828"/>
      <c r="DE127" s="828"/>
      <c r="DF127" s="829"/>
      <c r="DG127" s="894" t="s">
        <v>
406</v>
      </c>
      <c r="DH127" s="895"/>
      <c r="DI127" s="895"/>
      <c r="DJ127" s="895"/>
      <c r="DK127" s="895"/>
      <c r="DL127" s="895" t="s">
        <v>
406</v>
      </c>
      <c r="DM127" s="895"/>
      <c r="DN127" s="895"/>
      <c r="DO127" s="895"/>
      <c r="DP127" s="895"/>
      <c r="DQ127" s="895" t="s">
        <v>
406</v>
      </c>
      <c r="DR127" s="895"/>
      <c r="DS127" s="895"/>
      <c r="DT127" s="895"/>
      <c r="DU127" s="895"/>
      <c r="DV127" s="872" t="s">
        <v>
406</v>
      </c>
      <c r="DW127" s="872"/>
      <c r="DX127" s="872"/>
      <c r="DY127" s="872"/>
      <c r="DZ127" s="873"/>
    </row>
    <row r="128" spans="1:130" s="246" customFormat="1" ht="26.25" customHeight="1" thickBot="1" x14ac:dyDescent="0.2">
      <c r="A128" s="874" t="s">
        <v>
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483</v>
      </c>
      <c r="X128" s="876"/>
      <c r="Y128" s="876"/>
      <c r="Z128" s="877"/>
      <c r="AA128" s="878">
        <v>
1003093</v>
      </c>
      <c r="AB128" s="879"/>
      <c r="AC128" s="879"/>
      <c r="AD128" s="879"/>
      <c r="AE128" s="880"/>
      <c r="AF128" s="881">
        <v>
993063</v>
      </c>
      <c r="AG128" s="879"/>
      <c r="AH128" s="879"/>
      <c r="AI128" s="879"/>
      <c r="AJ128" s="880"/>
      <c r="AK128" s="881">
        <v>
950004</v>
      </c>
      <c r="AL128" s="879"/>
      <c r="AM128" s="879"/>
      <c r="AN128" s="879"/>
      <c r="AO128" s="880"/>
      <c r="AP128" s="882"/>
      <c r="AQ128" s="883"/>
      <c r="AR128" s="883"/>
      <c r="AS128" s="883"/>
      <c r="AT128" s="884"/>
      <c r="AU128" s="282"/>
      <c r="AV128" s="282"/>
      <c r="AW128" s="282"/>
      <c r="AX128" s="885" t="s">
        <v>
484</v>
      </c>
      <c r="AY128" s="886"/>
      <c r="AZ128" s="886"/>
      <c r="BA128" s="886"/>
      <c r="BB128" s="886"/>
      <c r="BC128" s="886"/>
      <c r="BD128" s="886"/>
      <c r="BE128" s="887"/>
      <c r="BF128" s="864" t="s">
        <v>
406</v>
      </c>
      <c r="BG128" s="865"/>
      <c r="BH128" s="865"/>
      <c r="BI128" s="865"/>
      <c r="BJ128" s="865"/>
      <c r="BK128" s="865"/>
      <c r="BL128" s="888"/>
      <c r="BM128" s="864">
        <v>
11.98</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485</v>
      </c>
      <c r="CQ128" s="806"/>
      <c r="CR128" s="806"/>
      <c r="CS128" s="806"/>
      <c r="CT128" s="806"/>
      <c r="CU128" s="806"/>
      <c r="CV128" s="806"/>
      <c r="CW128" s="806"/>
      <c r="CX128" s="806"/>
      <c r="CY128" s="806"/>
      <c r="CZ128" s="806"/>
      <c r="DA128" s="806"/>
      <c r="DB128" s="806"/>
      <c r="DC128" s="806"/>
      <c r="DD128" s="806"/>
      <c r="DE128" s="806"/>
      <c r="DF128" s="807"/>
      <c r="DG128" s="868" t="s">
        <v>
406</v>
      </c>
      <c r="DH128" s="869"/>
      <c r="DI128" s="869"/>
      <c r="DJ128" s="869"/>
      <c r="DK128" s="869"/>
      <c r="DL128" s="869" t="s">
        <v>
486</v>
      </c>
      <c r="DM128" s="869"/>
      <c r="DN128" s="869"/>
      <c r="DO128" s="869"/>
      <c r="DP128" s="869"/>
      <c r="DQ128" s="869" t="s">
        <v>
173</v>
      </c>
      <c r="DR128" s="869"/>
      <c r="DS128" s="869"/>
      <c r="DT128" s="869"/>
      <c r="DU128" s="869"/>
      <c r="DV128" s="870" t="s">
        <v>
173</v>
      </c>
      <c r="DW128" s="870"/>
      <c r="DX128" s="870"/>
      <c r="DY128" s="870"/>
      <c r="DZ128" s="871"/>
    </row>
    <row r="129" spans="1:131" s="246" customFormat="1" ht="26.25" customHeight="1" x14ac:dyDescent="0.15">
      <c r="A129" s="852" t="s">
        <v>
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487</v>
      </c>
      <c r="X129" s="855"/>
      <c r="Y129" s="855"/>
      <c r="Z129" s="856"/>
      <c r="AA129" s="857">
        <v>
26353685</v>
      </c>
      <c r="AB129" s="858"/>
      <c r="AC129" s="858"/>
      <c r="AD129" s="858"/>
      <c r="AE129" s="859"/>
      <c r="AF129" s="860">
        <v>
26520772</v>
      </c>
      <c r="AG129" s="858"/>
      <c r="AH129" s="858"/>
      <c r="AI129" s="858"/>
      <c r="AJ129" s="859"/>
      <c r="AK129" s="860">
        <v>
26593417</v>
      </c>
      <c r="AL129" s="858"/>
      <c r="AM129" s="858"/>
      <c r="AN129" s="858"/>
      <c r="AO129" s="859"/>
      <c r="AP129" s="861"/>
      <c r="AQ129" s="862"/>
      <c r="AR129" s="862"/>
      <c r="AS129" s="862"/>
      <c r="AT129" s="863"/>
      <c r="AU129" s="284"/>
      <c r="AV129" s="284"/>
      <c r="AW129" s="284"/>
      <c r="AX129" s="827" t="s">
        <v>
488</v>
      </c>
      <c r="AY129" s="828"/>
      <c r="AZ129" s="828"/>
      <c r="BA129" s="828"/>
      <c r="BB129" s="828"/>
      <c r="BC129" s="828"/>
      <c r="BD129" s="828"/>
      <c r="BE129" s="829"/>
      <c r="BF129" s="847" t="s">
        <v>
173</v>
      </c>
      <c r="BG129" s="848"/>
      <c r="BH129" s="848"/>
      <c r="BI129" s="848"/>
      <c r="BJ129" s="848"/>
      <c r="BK129" s="848"/>
      <c r="BL129" s="849"/>
      <c r="BM129" s="847">
        <v>
16.98</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
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490</v>
      </c>
      <c r="X130" s="855"/>
      <c r="Y130" s="855"/>
      <c r="Z130" s="856"/>
      <c r="AA130" s="857">
        <v>
3053797</v>
      </c>
      <c r="AB130" s="858"/>
      <c r="AC130" s="858"/>
      <c r="AD130" s="858"/>
      <c r="AE130" s="859"/>
      <c r="AF130" s="860">
        <v>
3127846</v>
      </c>
      <c r="AG130" s="858"/>
      <c r="AH130" s="858"/>
      <c r="AI130" s="858"/>
      <c r="AJ130" s="859"/>
      <c r="AK130" s="860">
        <v>
3110773</v>
      </c>
      <c r="AL130" s="858"/>
      <c r="AM130" s="858"/>
      <c r="AN130" s="858"/>
      <c r="AO130" s="859"/>
      <c r="AP130" s="861"/>
      <c r="AQ130" s="862"/>
      <c r="AR130" s="862"/>
      <c r="AS130" s="862"/>
      <c r="AT130" s="863"/>
      <c r="AU130" s="284"/>
      <c r="AV130" s="284"/>
      <c r="AW130" s="284"/>
      <c r="AX130" s="827" t="s">
        <v>
491</v>
      </c>
      <c r="AY130" s="828"/>
      <c r="AZ130" s="828"/>
      <c r="BA130" s="828"/>
      <c r="BB130" s="828"/>
      <c r="BC130" s="828"/>
      <c r="BD130" s="828"/>
      <c r="BE130" s="829"/>
      <c r="BF130" s="830">
        <v>
2.7</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492</v>
      </c>
      <c r="X131" s="838"/>
      <c r="Y131" s="838"/>
      <c r="Z131" s="839"/>
      <c r="AA131" s="840">
        <v>
23299888</v>
      </c>
      <c r="AB131" s="841"/>
      <c r="AC131" s="841"/>
      <c r="AD131" s="841"/>
      <c r="AE131" s="842"/>
      <c r="AF131" s="843">
        <v>
23392926</v>
      </c>
      <c r="AG131" s="841"/>
      <c r="AH131" s="841"/>
      <c r="AI131" s="841"/>
      <c r="AJ131" s="842"/>
      <c r="AK131" s="843">
        <v>
23482644</v>
      </c>
      <c r="AL131" s="841"/>
      <c r="AM131" s="841"/>
      <c r="AN131" s="841"/>
      <c r="AO131" s="842"/>
      <c r="AP131" s="844"/>
      <c r="AQ131" s="845"/>
      <c r="AR131" s="845"/>
      <c r="AS131" s="845"/>
      <c r="AT131" s="846"/>
      <c r="AU131" s="284"/>
      <c r="AV131" s="284"/>
      <c r="AW131" s="284"/>
      <c r="AX131" s="805" t="s">
        <v>
493</v>
      </c>
      <c r="AY131" s="806"/>
      <c r="AZ131" s="806"/>
      <c r="BA131" s="806"/>
      <c r="BB131" s="806"/>
      <c r="BC131" s="806"/>
      <c r="BD131" s="806"/>
      <c r="BE131" s="807"/>
      <c r="BF131" s="808" t="s">
        <v>
173</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
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495</v>
      </c>
      <c r="W132" s="818"/>
      <c r="X132" s="818"/>
      <c r="Y132" s="818"/>
      <c r="Z132" s="819"/>
      <c r="AA132" s="820">
        <v>
2.614282953</v>
      </c>
      <c r="AB132" s="821"/>
      <c r="AC132" s="821"/>
      <c r="AD132" s="821"/>
      <c r="AE132" s="822"/>
      <c r="AF132" s="823">
        <v>
2.7054503570000001</v>
      </c>
      <c r="AG132" s="821"/>
      <c r="AH132" s="821"/>
      <c r="AI132" s="821"/>
      <c r="AJ132" s="822"/>
      <c r="AK132" s="823">
        <v>
2.866742774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496</v>
      </c>
      <c r="W133" s="797"/>
      <c r="X133" s="797"/>
      <c r="Y133" s="797"/>
      <c r="Z133" s="798"/>
      <c r="AA133" s="799">
        <v>
2.2000000000000002</v>
      </c>
      <c r="AB133" s="800"/>
      <c r="AC133" s="800"/>
      <c r="AD133" s="800"/>
      <c r="AE133" s="801"/>
      <c r="AF133" s="799">
        <v>
2.4</v>
      </c>
      <c r="AG133" s="800"/>
      <c r="AH133" s="800"/>
      <c r="AI133" s="800"/>
      <c r="AJ133" s="801"/>
      <c r="AK133" s="799">
        <v>
2.7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YA0l7xYaGOICDgezRxERVgjWXM6Xo2SpNr4jHHiI9VeEIjiWp2t3489KoYpy9qQx70AoFrZAB7zvvcjjKrshQ==" saltValue="v4ko5TL1mWj20ulXO5fi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
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BU6X78mkA3NiC6Pjf3r2OYtfghBxLYZLFRnwowef8aqOimUP4otjlgeILzEifEVMMG4nDVl+zltSKm4wUP2nA==" saltValue="lH7GbOSWiUO3npp2gTdys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C0N4838v1RUBAGAriFxkm6PIfmU360SoARK8oj2qdM86EBf9HxJBH+6H9gJCjO4HWHNXvomKvfaOgcRH6JEg==" saltValue="88Naw6gJ2E5P+qbFnxudU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
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
500</v>
      </c>
      <c r="AP7" s="303"/>
      <c r="AQ7" s="304" t="s">
        <v>
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
502</v>
      </c>
      <c r="AQ8" s="310" t="s">
        <v>
503</v>
      </c>
      <c r="AR8" s="311" t="s">
        <v>
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
505</v>
      </c>
      <c r="AL9" s="1227"/>
      <c r="AM9" s="1227"/>
      <c r="AN9" s="1228"/>
      <c r="AO9" s="312">
        <v>
6575074</v>
      </c>
      <c r="AP9" s="312">
        <v>
49036</v>
      </c>
      <c r="AQ9" s="313">
        <v>
56739</v>
      </c>
      <c r="AR9" s="314">
        <v>
-13.6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
506</v>
      </c>
      <c r="AL10" s="1227"/>
      <c r="AM10" s="1227"/>
      <c r="AN10" s="1228"/>
      <c r="AO10" s="315">
        <v>
475016</v>
      </c>
      <c r="AP10" s="315">
        <v>
3543</v>
      </c>
      <c r="AQ10" s="316">
        <v>
3644</v>
      </c>
      <c r="AR10" s="317">
        <v>
-2.8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
507</v>
      </c>
      <c r="AL11" s="1227"/>
      <c r="AM11" s="1227"/>
      <c r="AN11" s="1228"/>
      <c r="AO11" s="315">
        <v>
134902</v>
      </c>
      <c r="AP11" s="315">
        <v>
1006</v>
      </c>
      <c r="AQ11" s="316">
        <v>
3408</v>
      </c>
      <c r="AR11" s="317">
        <v>
-70.5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
508</v>
      </c>
      <c r="AL12" s="1227"/>
      <c r="AM12" s="1227"/>
      <c r="AN12" s="1228"/>
      <c r="AO12" s="315">
        <v>
356478</v>
      </c>
      <c r="AP12" s="315">
        <v>
2659</v>
      </c>
      <c r="AQ12" s="316">
        <v>
508</v>
      </c>
      <c r="AR12" s="317">
        <v>
423.4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
509</v>
      </c>
      <c r="AL13" s="1227"/>
      <c r="AM13" s="1227"/>
      <c r="AN13" s="1228"/>
      <c r="AO13" s="315" t="s">
        <v>
510</v>
      </c>
      <c r="AP13" s="315" t="s">
        <v>
510</v>
      </c>
      <c r="AQ13" s="316">
        <v>
12</v>
      </c>
      <c r="AR13" s="317" t="s">
        <v>
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
511</v>
      </c>
      <c r="AL14" s="1227"/>
      <c r="AM14" s="1227"/>
      <c r="AN14" s="1228"/>
      <c r="AO14" s="315" t="s">
        <v>
510</v>
      </c>
      <c r="AP14" s="315" t="s">
        <v>
510</v>
      </c>
      <c r="AQ14" s="316">
        <v>
2329</v>
      </c>
      <c r="AR14" s="317" t="s">
        <v>
510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
512</v>
      </c>
      <c r="AL15" s="1227"/>
      <c r="AM15" s="1227"/>
      <c r="AN15" s="1228"/>
      <c r="AO15" s="315">
        <v>
79448</v>
      </c>
      <c r="AP15" s="315">
        <v>
593</v>
      </c>
      <c r="AQ15" s="316">
        <v>
1096</v>
      </c>
      <c r="AR15" s="317">
        <v>
-45.9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
513</v>
      </c>
      <c r="AL16" s="1230"/>
      <c r="AM16" s="1230"/>
      <c r="AN16" s="1231"/>
      <c r="AO16" s="315">
        <v>
-644916</v>
      </c>
      <c r="AP16" s="315">
        <v>
-4810</v>
      </c>
      <c r="AQ16" s="316">
        <v>
-4593</v>
      </c>
      <c r="AR16" s="317">
        <v>
4.7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
187</v>
      </c>
      <c r="AL17" s="1230"/>
      <c r="AM17" s="1230"/>
      <c r="AN17" s="1231"/>
      <c r="AO17" s="315">
        <v>
6976002</v>
      </c>
      <c r="AP17" s="315">
        <v>
52026</v>
      </c>
      <c r="AQ17" s="316">
        <v>
63141</v>
      </c>
      <c r="AR17" s="317">
        <v>
-17.600000000000001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515</v>
      </c>
      <c r="AP20" s="323" t="s">
        <v>
516</v>
      </c>
      <c r="AQ20" s="324" t="s">
        <v>
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
518</v>
      </c>
      <c r="AL21" s="1224"/>
      <c r="AM21" s="1224"/>
      <c r="AN21" s="1225"/>
      <c r="AO21" s="327">
        <v>
4.6399999999999997</v>
      </c>
      <c r="AP21" s="328">
        <v>
6</v>
      </c>
      <c r="AQ21" s="329">
        <v>
-1.36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
519</v>
      </c>
      <c r="AL22" s="1224"/>
      <c r="AM22" s="1224"/>
      <c r="AN22" s="1225"/>
      <c r="AO22" s="332">
        <v>
100.3</v>
      </c>
      <c r="AP22" s="333">
        <v>
99.5</v>
      </c>
      <c r="AQ22" s="334">
        <v>
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
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
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
500</v>
      </c>
      <c r="AP30" s="303"/>
      <c r="AQ30" s="304" t="s">
        <v>
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
502</v>
      </c>
      <c r="AQ31" s="310" t="s">
        <v>
503</v>
      </c>
      <c r="AR31" s="311" t="s">
        <v>
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
523</v>
      </c>
      <c r="AL32" s="1215"/>
      <c r="AM32" s="1215"/>
      <c r="AN32" s="1216"/>
      <c r="AO32" s="342">
        <v>
3219355</v>
      </c>
      <c r="AP32" s="342">
        <v>
24010</v>
      </c>
      <c r="AQ32" s="343">
        <v>
32265</v>
      </c>
      <c r="AR32" s="344">
        <v>
-25.6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
524</v>
      </c>
      <c r="AL33" s="1215"/>
      <c r="AM33" s="1215"/>
      <c r="AN33" s="1216"/>
      <c r="AO33" s="342" t="s">
        <v>
510</v>
      </c>
      <c r="AP33" s="342" t="s">
        <v>
510</v>
      </c>
      <c r="AQ33" s="343">
        <v>
1</v>
      </c>
      <c r="AR33" s="344" t="s">
        <v>
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
525</v>
      </c>
      <c r="AL34" s="1215"/>
      <c r="AM34" s="1215"/>
      <c r="AN34" s="1216"/>
      <c r="AO34" s="342" t="s">
        <v>
510</v>
      </c>
      <c r="AP34" s="342" t="s">
        <v>
510</v>
      </c>
      <c r="AQ34" s="343">
        <v>
32</v>
      </c>
      <c r="AR34" s="344" t="s">
        <v>
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
526</v>
      </c>
      <c r="AL35" s="1215"/>
      <c r="AM35" s="1215"/>
      <c r="AN35" s="1216"/>
      <c r="AO35" s="342">
        <v>
1399493</v>
      </c>
      <c r="AP35" s="342">
        <v>
10437</v>
      </c>
      <c r="AQ35" s="343">
        <v>
6764</v>
      </c>
      <c r="AR35" s="344">
        <v>
54.3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
527</v>
      </c>
      <c r="AL36" s="1215"/>
      <c r="AM36" s="1215"/>
      <c r="AN36" s="1216"/>
      <c r="AO36" s="342">
        <v>
115116</v>
      </c>
      <c r="AP36" s="342">
        <v>
859</v>
      </c>
      <c r="AQ36" s="343">
        <v>
1228</v>
      </c>
      <c r="AR36" s="344">
        <v>
-30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
528</v>
      </c>
      <c r="AL37" s="1215"/>
      <c r="AM37" s="1215"/>
      <c r="AN37" s="1216"/>
      <c r="AO37" s="342" t="s">
        <v>
510</v>
      </c>
      <c r="AP37" s="342" t="s">
        <v>
510</v>
      </c>
      <c r="AQ37" s="343">
        <v>
1060</v>
      </c>
      <c r="AR37" s="344" t="s">
        <v>
510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
529</v>
      </c>
      <c r="AL38" s="1218"/>
      <c r="AM38" s="1218"/>
      <c r="AN38" s="1219"/>
      <c r="AO38" s="345" t="s">
        <v>
510</v>
      </c>
      <c r="AP38" s="345" t="s">
        <v>
510</v>
      </c>
      <c r="AQ38" s="346">
        <v>
1</v>
      </c>
      <c r="AR38" s="334" t="s">
        <v>
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
530</v>
      </c>
      <c r="AL39" s="1218"/>
      <c r="AM39" s="1218"/>
      <c r="AN39" s="1219"/>
      <c r="AO39" s="342">
        <v>
-950004</v>
      </c>
      <c r="AP39" s="342">
        <v>
-7085</v>
      </c>
      <c r="AQ39" s="343">
        <v>
-6969</v>
      </c>
      <c r="AR39" s="344">
        <v>
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
531</v>
      </c>
      <c r="AL40" s="1215"/>
      <c r="AM40" s="1215"/>
      <c r="AN40" s="1216"/>
      <c r="AO40" s="342">
        <v>
-3110773</v>
      </c>
      <c r="AP40" s="342">
        <v>
-23200</v>
      </c>
      <c r="AQ40" s="343">
        <v>
-26451</v>
      </c>
      <c r="AR40" s="344">
        <v>
-12.3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
299</v>
      </c>
      <c r="AL41" s="1221"/>
      <c r="AM41" s="1221"/>
      <c r="AN41" s="1222"/>
      <c r="AO41" s="342">
        <v>
673187</v>
      </c>
      <c r="AP41" s="342">
        <v>
5021</v>
      </c>
      <c r="AQ41" s="343">
        <v>
7931</v>
      </c>
      <c r="AR41" s="344">
        <v>
-36.700000000000003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
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
500</v>
      </c>
      <c r="AN49" s="1209" t="s">
        <v>
535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
536</v>
      </c>
      <c r="AO50" s="359" t="s">
        <v>
537</v>
      </c>
      <c r="AP50" s="360" t="s">
        <v>
538</v>
      </c>
      <c r="AQ50" s="361" t="s">
        <v>
539</v>
      </c>
      <c r="AR50" s="362" t="s">
        <v>
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541</v>
      </c>
      <c r="AL51" s="355"/>
      <c r="AM51" s="363">
        <v>
1764232</v>
      </c>
      <c r="AN51" s="364">
        <v>
12873</v>
      </c>
      <c r="AO51" s="365">
        <v>
-32.700000000000003</v>
      </c>
      <c r="AP51" s="366">
        <v>
45375</v>
      </c>
      <c r="AQ51" s="367">
        <v>
11.7</v>
      </c>
      <c r="AR51" s="368">
        <v>
-44.4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542</v>
      </c>
      <c r="AM52" s="371">
        <v>
1185416</v>
      </c>
      <c r="AN52" s="372">
        <v>
8649</v>
      </c>
      <c r="AO52" s="373">
        <v>
-30.3</v>
      </c>
      <c r="AP52" s="374">
        <v>
26025</v>
      </c>
      <c r="AQ52" s="375">
        <v>
21.6</v>
      </c>
      <c r="AR52" s="376">
        <v>
-51.9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543</v>
      </c>
      <c r="AL53" s="355"/>
      <c r="AM53" s="363">
        <v>
2496476</v>
      </c>
      <c r="AN53" s="364">
        <v>
18256</v>
      </c>
      <c r="AO53" s="365">
        <v>
41.8</v>
      </c>
      <c r="AP53" s="366">
        <v>
44267</v>
      </c>
      <c r="AQ53" s="367">
        <v>
-2.4</v>
      </c>
      <c r="AR53" s="368">
        <v>
44.2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542</v>
      </c>
      <c r="AM54" s="371">
        <v>
1372767</v>
      </c>
      <c r="AN54" s="372">
        <v>
10039</v>
      </c>
      <c r="AO54" s="373">
        <v>
16.100000000000001</v>
      </c>
      <c r="AP54" s="374">
        <v>
26161</v>
      </c>
      <c r="AQ54" s="375">
        <v>
0.5</v>
      </c>
      <c r="AR54" s="376">
        <v>
15.6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544</v>
      </c>
      <c r="AL55" s="355"/>
      <c r="AM55" s="363">
        <v>
2211645</v>
      </c>
      <c r="AN55" s="364">
        <v>
16264</v>
      </c>
      <c r="AO55" s="365">
        <v>
-10.9</v>
      </c>
      <c r="AP55" s="366">
        <v>
40879</v>
      </c>
      <c r="AQ55" s="367">
        <v>
-7.7</v>
      </c>
      <c r="AR55" s="368">
        <v>
-3.2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542</v>
      </c>
      <c r="AM56" s="371">
        <v>
1305799</v>
      </c>
      <c r="AN56" s="372">
        <v>
9602</v>
      </c>
      <c r="AO56" s="373">
        <v>
-4.4000000000000004</v>
      </c>
      <c r="AP56" s="374">
        <v>
24087</v>
      </c>
      <c r="AQ56" s="375">
        <v>
-7.9</v>
      </c>
      <c r="AR56" s="376">
        <v>
3.5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545</v>
      </c>
      <c r="AL57" s="355"/>
      <c r="AM57" s="363">
        <v>
1840656</v>
      </c>
      <c r="AN57" s="364">
        <v>
13609</v>
      </c>
      <c r="AO57" s="365">
        <v>
-16.3</v>
      </c>
      <c r="AP57" s="366">
        <v>
42651</v>
      </c>
      <c r="AQ57" s="367">
        <v>
4.3</v>
      </c>
      <c r="AR57" s="368">
        <v>
-20.6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542</v>
      </c>
      <c r="AM58" s="371">
        <v>
1331529</v>
      </c>
      <c r="AN58" s="372">
        <v>
9845</v>
      </c>
      <c r="AO58" s="373">
        <v>
2.5</v>
      </c>
      <c r="AP58" s="374">
        <v>
22675</v>
      </c>
      <c r="AQ58" s="375">
        <v>
-5.9</v>
      </c>
      <c r="AR58" s="376">
        <v>
8.4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546</v>
      </c>
      <c r="AL59" s="355"/>
      <c r="AM59" s="363">
        <v>
3262622</v>
      </c>
      <c r="AN59" s="364">
        <v>
24332</v>
      </c>
      <c r="AO59" s="365">
        <v>
78.8</v>
      </c>
      <c r="AP59" s="366">
        <v>
43226</v>
      </c>
      <c r="AQ59" s="367">
        <v>
1.3</v>
      </c>
      <c r="AR59" s="368">
        <v>
77.5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542</v>
      </c>
      <c r="AM60" s="371">
        <v>
2103357</v>
      </c>
      <c r="AN60" s="372">
        <v>
15687</v>
      </c>
      <c r="AO60" s="373">
        <v>
59.3</v>
      </c>
      <c r="AP60" s="374">
        <v>
22622</v>
      </c>
      <c r="AQ60" s="375">
        <v>
-0.2</v>
      </c>
      <c r="AR60" s="376">
        <v>
59.5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547</v>
      </c>
      <c r="AL61" s="377"/>
      <c r="AM61" s="378">
        <v>
2315126</v>
      </c>
      <c r="AN61" s="379">
        <v>
17067</v>
      </c>
      <c r="AO61" s="380">
        <v>
12.1</v>
      </c>
      <c r="AP61" s="381">
        <v>
43280</v>
      </c>
      <c r="AQ61" s="382">
        <v>
1.4</v>
      </c>
      <c r="AR61" s="368">
        <v>
10.7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542</v>
      </c>
      <c r="AM62" s="371">
        <v>
1459774</v>
      </c>
      <c r="AN62" s="372">
        <v>
10764</v>
      </c>
      <c r="AO62" s="373">
        <v>
8.6</v>
      </c>
      <c r="AP62" s="374">
        <v>
24314</v>
      </c>
      <c r="AQ62" s="375">
        <v>
1.6</v>
      </c>
      <c r="AR62" s="376">
        <v>
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abaPltw2a4k0JIS8AHp6SsaRG3PXO/I6itjVUqSf4TeIt+K4KHF2dpxvKCF1pl2dSSksEZZaIYhaJc8y972IA==" saltValue="3GLNrMJJ0Tth6Uk+i7jX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0" zoomScaleNormal="5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
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uHRw+hpN6lS0yVESn9ftnhW0wOYJ9YMqbqaGUeTzIvcULRe6A/ROIkpMP7FOB9Znjs+KrA15NuASdByLZY+zA==" saltValue="sEX36USUQeqDZoSPd/6j5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0" zoomScaleNormal="5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lvkyYVaAbIAviVFO4mLU6PbUM+CmBpUPdaQiBe97Z9VXeSp7OUrdIRQZKnZruFaKwWs8eb31TxIEUmToogxFA==" saltValue="fX6HA5W7Bm3jlgyjVpCJo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551</v>
      </c>
      <c r="G46" s="8" t="s">
        <v>
552</v>
      </c>
      <c r="H46" s="8" t="s">
        <v>
553</v>
      </c>
      <c r="I46" s="8" t="s">
        <v>
554</v>
      </c>
      <c r="J46" s="9" t="s">
        <v>
555</v>
      </c>
    </row>
    <row r="47" spans="2:10" ht="57.75" customHeight="1" x14ac:dyDescent="0.15">
      <c r="B47" s="10"/>
      <c r="C47" s="1232" t="s">
        <v>
3</v>
      </c>
      <c r="D47" s="1232"/>
      <c r="E47" s="1233"/>
      <c r="F47" s="11">
        <v>
11.51</v>
      </c>
      <c r="G47" s="12">
        <v>
10.87</v>
      </c>
      <c r="H47" s="12">
        <v>
10.3</v>
      </c>
      <c r="I47" s="12">
        <v>
11.74</v>
      </c>
      <c r="J47" s="13">
        <v>
13.83</v>
      </c>
    </row>
    <row r="48" spans="2:10" ht="57.75" customHeight="1" x14ac:dyDescent="0.15">
      <c r="B48" s="14"/>
      <c r="C48" s="1234" t="s">
        <v>
4</v>
      </c>
      <c r="D48" s="1234"/>
      <c r="E48" s="1235"/>
      <c r="F48" s="15">
        <v>
3.21</v>
      </c>
      <c r="G48" s="16">
        <v>
2.77</v>
      </c>
      <c r="H48" s="16">
        <v>
3.02</v>
      </c>
      <c r="I48" s="16">
        <v>
5.77</v>
      </c>
      <c r="J48" s="17">
        <v>
3.15</v>
      </c>
    </row>
    <row r="49" spans="2:10" ht="57.75" customHeight="1" thickBot="1" x14ac:dyDescent="0.2">
      <c r="B49" s="18"/>
      <c r="C49" s="1236" t="s">
        <v>
5</v>
      </c>
      <c r="D49" s="1236"/>
      <c r="E49" s="1237"/>
      <c r="F49" s="19" t="s">
        <v>
556</v>
      </c>
      <c r="G49" s="20" t="s">
        <v>
557</v>
      </c>
      <c r="H49" s="20" t="s">
        <v>
558</v>
      </c>
      <c r="I49" s="20">
        <v>
4.28</v>
      </c>
      <c r="J49" s="21" t="s">
        <v>
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1UmEAJuJk8cCXJAApVHeSaUzqQ2G5QCtR7sQBJs3mMW2HhFeEkhpNAeR/9KTKO7HBG8Yngu4Mnzr0GrNqDsvA==" saltValue="JqhVltI8oWzBiOfN4zpvy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Sheet1</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関根　真吾</cp:lastModifiedBy>
  <cp:lastPrinted>2020-09-04T06:35:09Z</cp:lastPrinted>
  <dcterms:created xsi:type="dcterms:W3CDTF">2020-02-10T03:22:37Z</dcterms:created>
  <dcterms:modified xsi:type="dcterms:W3CDTF">2020-09-07T04:59:51Z</dcterms:modified>
  <cp:category/>
</cp:coreProperties>
</file>