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60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O34" i="10"/>
  <c r="CO35" i="10" s="1"/>
  <c r="CO36" i="10" s="1"/>
  <c r="CO37" i="10" s="1"/>
  <c r="BW34" i="10"/>
  <c r="BW35" i="10" s="1"/>
  <c r="BW36" i="10" s="1"/>
  <c r="BW37" i="10" s="1"/>
  <c r="BW38" i="10" s="1"/>
  <c r="BW39" i="10" s="1"/>
  <c r="BW40" i="10" s="1"/>
  <c r="BW41" i="10" s="1"/>
  <c r="BW42"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<sst xmlns="http://schemas.openxmlformats.org/spreadsheetml/2006/main" count="1099" uniqueCount="602">
  <si>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</si>
  <si>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</si>
  <si>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</si>
  <si>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</si>
  <si>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</si>
  <si>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</si>
  <si>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</si>
  <si>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</si>
  <si>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</si>
  <si>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</si>
  <si>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</si>
  <si>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</si>
  <si>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</si>
  <si>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</si>
  <si>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</si>
  <si>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</si>
  <si>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</si>
  <si>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</si>
  <si>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</si>
  <si>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</si>
  <si>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</si>
  <si>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</si>
  <si>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</si>
  <si>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</si>
  <si>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</si>
  <si>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</si>
  <si>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</si>
  <si>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</si>
  <si>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</si>
  <si>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</si>
  <si>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</si>
  <si>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</si>
  <si>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</si>
  <si>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</si>
  <si>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</si>
  <si>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</si>
  <si>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</si>
  <si>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</si>
  <si>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</si>
  <si>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</si>
  <si>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</si>
  <si>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</si>
  <si>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</si>
  <si>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</si>
  <si>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</si>
  <si>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</si>
  <si>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</si>
  <si>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</si>
  <si>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</si>
  <si>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</si>
  <si>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</si>
  <si>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</si>
  <si>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</si>
  <si>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</si>
  <si>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</si>
  <si>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</si>
  <si>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</si>
  <si>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</si>
  <si>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</si>
  <si>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</si>
  <si>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</si>
  <si>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</si>
  <si>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</si>
  <si>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</si>
  <si>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</si>
  <si>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</si>
  <si>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</si>
  <si>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</si>
  <si>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</si>
  <si>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</si>
  <si>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</si>
  <si>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</si>
  <si>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</si>
  <si>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</si>
  <si>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</si>
  <si>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</si>
  <si>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</si>
  <si>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</si>
  <si>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</si>
  <si>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</si>
  <si>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</si>
  <si>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</si>
  <si>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</si>
  <si>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</si>
  <si>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</si>
  <si>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</si>
  <si>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</si>
  <si>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</si>
  <si>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</si>
  <si>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</si>
  <si>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</si>
  <si>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</si>
  <si>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</si>
  <si>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</si>
  <si>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</si>
  <si>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</si>
  <si>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</si>
  <si>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</si>
  <si>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</si>
  <si>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</si>
  <si>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</si>
  <si>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</si>
  <si>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</si>
  <si>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</si>
  <si>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</si>
  <si>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</si>
  <si>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</si>
  <si>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</si>
  <si>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</si>
  <si>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</si>
  <si>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</si>
  <si>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</si>
  <si>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</si>
  <si>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</si>
  <si>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</si>
  <si>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</si>
  <si>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</si>
  <si>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</si>
  <si>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</si>
  <si>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</si>
  <si>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</si>
  <si>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</si>
  <si>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</si>
  <si>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</si>
  <si>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</si>
  <si>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</si>
  <si>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</si>
  <si>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</si>
  <si>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</si>
  <si>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</si>
  <si>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</si>
  <si>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</si>
  <si>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</si>
  <si>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</si>
  <si>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</si>
  <si>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</si>
  <si>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</si>
  <si>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</si>
  <si>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</si>
  <si>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</si>
  <si>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</si>
  <si>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</si>
  <si>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</si>
  <si>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</si>
  <si>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</si>
  <si>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</si>
  <si>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</si>
  <si>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</si>
  <si>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</si>
  <si>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</si>
  <si>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</si>
  <si>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</si>
  <si>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</si>
  <si>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</si>
  <si>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</si>
  <si>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</si>
  <si>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</si>
  <si>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</si>
  <si>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</si>
  <si>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</si>
  <si>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</si>
  <si>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</si>
  <si>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</si>
  <si>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</si>
  <si>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</si>
  <si>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</si>
  <si>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</si>
  <si>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</si>
  <si>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</si>
  <si>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</si>
  <si>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</si>
  <si>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</si>
  <si>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</si>
  <si>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</si>
  <si>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</si>
  <si>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</si>
  <si>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</si>
  <si>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</si>
  <si>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</si>
  <si>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</si>
  <si>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</si>
  <si>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</si>
  <si>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</si>
  <si>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</si>
  <si>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</si>
  <si>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</si>
  <si>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</si>
  <si>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</si>
  <si>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</si>
  <si>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</si>
  <si>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</si>
  <si>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</si>
  <si>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</si>
  <si>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</si>
  <si>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</si>
  <si>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</si>
  <si>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</si>
  <si>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</si>
  <si>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</si>
  <si>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</si>
  <si>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</si>
  <si>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</si>
  <si>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</si>
  <si>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</si>
  <si>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</si>
  <si>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</si>
  <si>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</si>
  <si>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</si>
  <si>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</si>
  <si>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</si>
  <si>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</si>
  <si>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</si>
  <si>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</si>
  <si>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東京都日野市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</si>
  <si>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</si>
  <si>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</si>
  <si>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</si>
  <si>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</si>
  <si>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</si>
  <si>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</si>
  <si>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</si>
  <si>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</si>
  <si>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</si>
  <si>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</si>
  <si>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</si>
  <si>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</si>
  <si>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</si>
  <si>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</si>
  <si>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</si>
  <si>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</si>
  <si>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</si>
  <si>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</si>
  <si>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</si>
  <si>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</si>
  <si>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</si>
  <si>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</si>
  <si>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</si>
  <si>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</si>
  <si>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</si>
  <si>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</si>
  <si>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</si>
  <si>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</si>
  <si>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</si>
  <si>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</si>
  <si>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</si>
  <si>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</si>
  <si>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</si>
  <si>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</si>
  <si>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</si>
  <si>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</si>
  <si>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</si>
  <si>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</si>
  <si>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</si>
  <si>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</si>
  <si>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</si>
  <si>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</si>
  <si>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</si>
  <si>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</si>
  <si>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</si>
  <si>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</si>
  <si>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</si>
  <si>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</si>
  <si>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</si>
  <si>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</si>
  <si>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</si>
  <si>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</si>
  <si>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</si>
  <si>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</si>
  <si>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</si>
  <si>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</si>
  <si>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</si>
  <si>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</si>
  <si>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</si>
  <si>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</si>
  <si>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</si>
  <si>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</si>
  <si>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</si>
  <si>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</si>
  <si>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</si>
  <si>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</si>
  <si>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</si>
  <si>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</si>
  <si>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</si>
  <si>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</si>
  <si>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</si>
  <si>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</si>
  <si>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</si>
  <si>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</si>
  <si>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</si>
  <si>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</si>
  <si>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</si>
  <si>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</si>
  <si>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</si>
  <si>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</si>
  <si>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</si>
  <si>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</si>
  <si>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</si>
  <si>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</si>
  <si>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</si>
  <si>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</si>
  <si>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</si>
  <si>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</si>
  <si>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</si>
  <si>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</si>
  <si>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</si>
  <si>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</si>
  <si>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</si>
  <si>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</si>
  <si>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</si>
  <si>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</si>
  <si>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</si>
  <si>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</si>
  <si>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</si>
  <si>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</si>
  <si>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</si>
  <si>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</si>
  <si>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</si>
  <si>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</si>
  <si>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</si>
  <si>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</si>
  <si>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</si>
  <si>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</si>
  <si>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</si>
  <si>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</si>
  <si>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</si>
  <si>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</si>
  <si>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</si>
  <si>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</si>
  <si>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</si>
  <si>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</si>
  <si>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</si>
  <si>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</si>
  <si>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</si>
  <si>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</si>
  <si>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</si>
  <si>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</si>
  <si>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</si>
  <si>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</si>
  <si>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</si>
  <si>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</si>
  <si>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</si>
  <si>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</si>
  <si>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</si>
  <si>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</si>
  <si>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</si>
  <si>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</si>
  <si>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</si>
  <si>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</si>
  <si>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</si>
  <si>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</si>
  <si>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</si>
  <si>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</si>
  <si>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</si>
  <si>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</si>
  <si>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</si>
  <si>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</si>
  <si>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</si>
  <si>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</si>
  <si>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</si>
  <si>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</si>
  <si>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</si>
  <si>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</si>
  <si>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</si>
  <si>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東京都日野市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</si>
  <si>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</si>
  <si>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</si>
  <si>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</si>
  <si>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</si>
  <si>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</si>
  <si>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</si>
  <si>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</si>
  <si>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</si>
  <si>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</si>
  <si>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</si>
  <si>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</si>
  <si>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</si>
  <si>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</si>
  <si>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</si>
  <si>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</si>
  <si>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</si>
  <si>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</si>
  <si>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</si>
  <si>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</si>
  <si>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</si>
  <si>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</si>
  <si>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</si>
  <si>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</si>
  <si>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</si>
  <si>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</si>
  <si>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</si>
  <si>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</si>
  <si>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</si>
  <si>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</si>
  <si>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</si>
  <si>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</si>
  <si>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</si>
  <si>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</si>
  <si>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</si>
  <si>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</si>
  <si>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</si>
  <si>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</si>
  <si>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</si>
  <si>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</si>
  <si>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</si>
  <si>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</si>
  <si>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</si>
  <si>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</si>
  <si>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</si>
  <si>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</si>
  <si>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</si>
  <si>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</si>
  <si>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</si>
  <si>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</si>
  <si>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</si>
  <si>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</si>
  <si>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</si>
  <si>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</si>
  <si>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</si>
  <si>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</si>
  <si>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</si>
  <si>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</si>
  <si>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</si>
  <si>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</si>
  <si>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</si>
  <si>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</si>
  <si>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</si>
  <si>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</si>
  <si>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</si>
  <si>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</si>
  <si>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</si>
  <si>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</si>
  <si>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</si>
  <si>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</si>
  <si>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</si>
  <si>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</si>
  <si>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</si>
  <si>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</si>
  <si>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</si>
  <si>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</si>
  <si>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</si>
  <si>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</si>
  <si>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</si>
  <si>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</si>
  <si>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</si>
  <si>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</si>
  <si>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</si>
  <si>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</si>
  <si>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</si>
  <si>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</si>
  <si>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</si>
  <si>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</si>
  <si>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</si>
  <si>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</si>
  <si>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</si>
  <si>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</si>
  <si>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</si>
  <si>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</si>
  <si>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</si>
  <si>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</si>
  <si>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</si>
  <si>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</si>
  <si>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</si>
  <si>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</si>
  <si>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</si>
  <si>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</si>
  <si>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</si>
  <si>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</si>
  <si>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</si>
  <si>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</si>
  <si>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</si>
  <si>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</si>
  <si>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</si>
  <si>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</si>
  <si>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</si>
  <si>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</si>
  <si>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</si>
  <si>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</si>
  <si>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</si>
  <si>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</si>
  <si>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</si>
  <si>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</si>
  <si>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</si>
  <si>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</si>
  <si>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</si>
  <si>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</si>
  <si>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</si>
  <si>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</si>
  <si>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</si>
  <si>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</si>
  <si>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</si>
  <si>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</si>
  <si>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</si>
  <si>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</si>
  <si>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</si>
  <si>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</si>
  <si>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</si>
  <si>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</si>
  <si>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</si>
  <si>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</si>
  <si>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</si>
  <si>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</si>
  <si>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</si>
  <si>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</si>
  <si>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</si>
  <si>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</si>
  <si>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</si>
  <si>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</si>
  <si>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</si>
  <si>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</si>
  <si>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</si>
  <si>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</si>
  <si>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</si>
  <si>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</si>
  <si>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</si>
  <si>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</si>
  <si>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</si>
  <si>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</si>
  <si>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</si>
  <si>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</si>
  <si>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</si>
  <si>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</si>
  <si>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</si>
  <si>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</si>
  <si>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</si>
  <si>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</si>
  <si>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</si>
  <si>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</si>
  <si>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</si>
  <si>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</si>
  <si>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</si>
  <si>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</si>
  <si>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</si>
  <si>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</si>
  <si>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</si>
  <si>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</si>
  <si>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</si>
  <si>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</si>
  <si>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</si>
  <si>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</si>
  <si>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</si>
  <si>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</si>
  <si>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</si>
  <si>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</si>
  <si>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</si>
  <si>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</si>
  <si>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</si>
  <si>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</si>
  <si>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</si>
  <si>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</si>
  <si>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</si>
  <si>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</si>
  <si>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0.07</t>
  </si>
  <si>
    <t>▲ 1.86</t>
  </si>
  <si>
    <t>▲ 3.79</t>
  </si>
  <si>
    <t>一般会計</t>
  </si>
  <si>
    <t>市立病院事業会計</t>
  </si>
  <si>
    <t>介護保険特別会計</t>
  </si>
  <si>
    <t>国民健康保険特別会計</t>
  </si>
  <si>
    <t>土地区画整理事業特別会計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</si>
  <si>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</si>
  <si>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</si>
  <si>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</si>
  <si>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</si>
  <si>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</si>
  <si>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</si>
  <si>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</si>
  <si>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</si>
  <si>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</si>
  <si>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</si>
  <si>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18"/>
  </si>
  <si>
    <t>東京都市町村総合事務組合（一般会計）</t>
    <phoneticPr fontId="2"/>
  </si>
  <si>
    <t>東京都市町村総合事務組合（東京都市町村民交通災害共済事業特別会計）</t>
    <phoneticPr fontId="2"/>
  </si>
  <si>
    <t>東京都十一市競輪事業組合</t>
    <phoneticPr fontId="2"/>
  </si>
  <si>
    <t>東京都四市競艇事業組合</t>
    <phoneticPr fontId="2"/>
  </si>
  <si>
    <t>東京たま広域資源循環組合</t>
    <phoneticPr fontId="2"/>
  </si>
  <si>
    <t>南多摩斎場組合</t>
    <phoneticPr fontId="2"/>
  </si>
  <si>
    <t>東京都後期高齢者医療広域連合（一般会計）</t>
    <phoneticPr fontId="2"/>
  </si>
  <si>
    <t>東京都後期高齢者医療広域連合（後期高齢者医療特別会計）</t>
    <phoneticPr fontId="2"/>
  </si>
  <si>
    <t>浅川清流環境組合</t>
    <phoneticPr fontId="2"/>
  </si>
  <si>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</si>
  <si>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</si>
  <si>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</si>
  <si>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</si>
  <si>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公共施設建設基金</t>
    <rPh sb="0" eb="2">
      <t>コウキョウ</t>
    </rPh>
    <rPh sb="2" eb="4">
      <t>シセツ</t>
    </rPh>
    <rPh sb="4" eb="6">
      <t>ケンセツ</t>
    </rPh>
    <rPh sb="6" eb="8">
      <t>キキン</t>
    </rPh>
    <phoneticPr fontId="2"/>
  </si>
  <si>
    <t>市民体育施設整備基金</t>
    <rPh sb="0" eb="2">
      <t>シミン</t>
    </rPh>
    <rPh sb="2" eb="4">
      <t>タイイク</t>
    </rPh>
    <rPh sb="4" eb="6">
      <t>シセツ</t>
    </rPh>
    <rPh sb="6" eb="8">
      <t>セイビ</t>
    </rPh>
    <rPh sb="8" eb="10">
      <t>キキン</t>
    </rPh>
    <phoneticPr fontId="2"/>
  </si>
  <si>
    <t>環境緑化基金</t>
    <rPh sb="0" eb="2">
      <t>カンキョウ</t>
    </rPh>
    <rPh sb="2" eb="4">
      <t>リョクカ</t>
    </rPh>
    <rPh sb="4" eb="6">
      <t>キキン</t>
    </rPh>
    <phoneticPr fontId="2"/>
  </si>
  <si>
    <t>学校施設整備基金</t>
    <rPh sb="0" eb="2">
      <t>ガッコウ</t>
    </rPh>
    <rPh sb="2" eb="4">
      <t>シセツ</t>
    </rPh>
    <rPh sb="4" eb="6">
      <t>セイビ</t>
    </rPh>
    <rPh sb="6" eb="8">
      <t>キキン</t>
    </rPh>
    <phoneticPr fontId="2"/>
  </si>
  <si>
    <t>-</t>
    <phoneticPr fontId="2"/>
  </si>
  <si>
    <t>〇</t>
    <phoneticPr fontId="2"/>
  </si>
  <si>
    <t>職員退職手当基金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</si>
  <si>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</si>
  <si>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</si>
  <si>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</si>
  <si>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類似団体との比較では、これまで同様に、将来負担比率は平均より低く、有形固定資産減価償却率は高いという状況である。
現在、市役所本庁舎の耐震・長寿命化工事、ごみ処理施設と体育館の更新を予定しており、将来負担比率の増、有形固定資産減価償却率の減を見込んでいる。
公共施設の老朽化対策は必要であるが、過度な将来負担比率とならないように留意しながら、長期的な視点を持って進めていく。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</si>
  <si>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</si>
  <si>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</si>
  <si>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</si>
  <si>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</si>
  <si>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</si>
  <si>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</si>
  <si>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将来負担比率、実質公債費比率ともに類似団体との比較では低い水準となっている。
しかし、今後は公共施設の老朽化対策などにより市債残高の増加が見込まれており、実質公債費比率の上昇も懸念される。
このため、本指標の多団体比較や経年比較を参考に、公債費負担が課題とならないよう留意しながら公共施設等の総合的な管理に取り組んでいく。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</si>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</sst>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applyNumberFormat="1" applyFont="1" applyFill="1" applyBorder="1" applyAlignment="1" applyProtection="1">
      <alignment horizontal="right" vertical="center" shrinkToFit="1"/>
      <protection locked="0"/>
    </xf>
    <xf numFmtId="177" fontId="33" fillId="0" borderId="99" xfId="15" applyNumberFormat="1" applyFont="1" applyFill="1" applyBorder="1" applyAlignment="1" applyProtection="1">
      <alignment horizontal="right" vertical="center" shrinkToFit="1"/>
      <protection locked="0"/>
    </xf>
    <xf numFmtId="177" fontId="33" fillId="0" borderId="100" xfId="15" applyNumberFormat="1" applyFont="1" applyFill="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smooth val="0"/>
          <c:extLst>
            <c:ext xmlns:c16="http://schemas.microsoft.com/office/drawing/2014/chart" uri="{C3380CC4-5D6E-409C-BE32-E72D297353CC}">
              <c16:uniqueId val="{00000000-0898-4112-AF50-2161677915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30021</c:v>
                </c:pt>
                <c:pt idx="1">
                  <c:v>42731</c:v>
                </c:pt>
                <c:pt idx="2">
                  <c:v>46737</c:v>
                </c:pt>
                <c:pt idx="3">
                  <c:v>45091</c:v>
                </c:pt>
                <c:pt idx="4">
                  <c:v>49803</c:v>
                </c:pt>
              </c:numCache>
            </c:numRef>
          </c:val>
          <c:smooth val="0"/>
          <c:extLst>
            <c:ext xmlns:c16="http://schemas.microsoft.com/office/drawing/2014/chart" uri="{C3380CC4-5D6E-409C-BE32-E72D297353CC}">
              <c16:uniqueId val="{00000001-0898-4112-AF50-2161677915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c:v>
                </c:pt>
                <c:pt idx="1">
                  <c:v>8.6300000000000008</c:v>
                </c:pt>
                <c:pt idx="2">
                  <c:v>6.68</c:v>
                </c:pt>
                <c:pt idx="3">
                  <c:v>8.49</c:v>
                </c:pt>
                <c:pt idx="4">
                  <c:v>4.6900000000000004</c:v>
                </c:pt>
              </c:numCache>
            </c:numRef>
          </c:val>
          <c:extLst>
            <c:ext xmlns:c16="http://schemas.microsoft.com/office/drawing/2014/chart" uri="{C3380CC4-5D6E-409C-BE32-E72D297353CC}">
              <c16:uniqueId val="{00000000-B0C4-43C7-B37C-4EC50E6497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15.37</c:v>
                </c:pt>
                <c:pt idx="1">
                  <c:v>12.76</c:v>
                </c:pt>
                <c:pt idx="2">
                  <c:v>12.33</c:v>
                </c:pt>
                <c:pt idx="3">
                  <c:v>12.41</c:v>
                </c:pt>
                <c:pt idx="4">
                  <c:v>12.42</c:v>
                </c:pt>
              </c:numCache>
            </c:numRef>
          </c:val>
          <c:extLst>
            <c:ext xmlns:c16="http://schemas.microsoft.com/office/drawing/2014/chart" uri="{C3380CC4-5D6E-409C-BE32-E72D297353CC}">
              <c16:uniqueId val="{00000001-B0C4-43C7-B37C-4EC50E6497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6.44</c:v>
                </c:pt>
                <c:pt idx="1">
                  <c:v>-7.0000000000000007E-2</c:v>
                </c:pt>
                <c:pt idx="2">
                  <c:v>-1.86</c:v>
                </c:pt>
                <c:pt idx="3">
                  <c:v>1.83</c:v>
                </c:pt>
                <c:pt idx="4">
                  <c:v>-3.79</c:v>
                </c:pt>
              </c:numCache>
            </c:numRef>
          </c:val>
          <c:smooth val="0"/>
          <c:extLst>
            <c:ext xmlns:c16="http://schemas.microsoft.com/office/drawing/2014/chart" uri="{C3380CC4-5D6E-409C-BE32-E72D297353CC}">
              <c16:uniqueId val="{00000002-B0C4-43C7-B37C-4EC50E6497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6E-468F-9631-8099CA9974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6E-468F-9631-8099CA9974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6E-468F-9631-8099CA99740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0.27</c:v>
                </c:pt>
                <c:pt idx="2">
                  <c:v>#N/A</c:v>
                </c:pt>
                <c:pt idx="3">
                  <c:v>0.04</c:v>
                </c:pt>
                <c:pt idx="4">
                  <c:v>#N/A</c:v>
                </c:pt>
                <c:pt idx="5">
                  <c:v>0.2</c:v>
                </c:pt>
                <c:pt idx="6">
                  <c:v>#N/A</c:v>
                </c:pt>
                <c:pt idx="7">
                  <c:v>0.24</c:v>
                </c:pt>
                <c:pt idx="8">
                  <c:v>#N/A</c:v>
                </c:pt>
                <c:pt idx="9">
                  <c:v>7.0000000000000007E-2</c:v>
                </c:pt>
              </c:numCache>
            </c:numRef>
          </c:val>
          <c:extLst>
            <c:ext xmlns:c16="http://schemas.microsoft.com/office/drawing/2014/chart" uri="{C3380CC4-5D6E-409C-BE32-E72D297353CC}">
              <c16:uniqueId val="{00000003-706E-468F-9631-8099CA99740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0.3</c:v>
                </c:pt>
                <c:pt idx="4">
                  <c:v>#N/A</c:v>
                </c:pt>
                <c:pt idx="5">
                  <c:v>0.28999999999999998</c:v>
                </c:pt>
                <c:pt idx="6">
                  <c:v>#N/A</c:v>
                </c:pt>
                <c:pt idx="7">
                  <c:v>0.21</c:v>
                </c:pt>
                <c:pt idx="8">
                  <c:v>#N/A</c:v>
                </c:pt>
                <c:pt idx="9">
                  <c:v>0.2</c:v>
                </c:pt>
              </c:numCache>
            </c:numRef>
          </c:val>
          <c:extLst>
            <c:ext xmlns:c16="http://schemas.microsoft.com/office/drawing/2014/chart" uri="{C3380CC4-5D6E-409C-BE32-E72D297353CC}">
              <c16:uniqueId val="{00000004-706E-468F-9631-8099CA997409}"/>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1.01</c:v>
                </c:pt>
                <c:pt idx="2">
                  <c:v>#N/A</c:v>
                </c:pt>
                <c:pt idx="3">
                  <c:v>0.4</c:v>
                </c:pt>
                <c:pt idx="4">
                  <c:v>#N/A</c:v>
                </c:pt>
                <c:pt idx="5">
                  <c:v>0.61</c:v>
                </c:pt>
                <c:pt idx="6">
                  <c:v>#N/A</c:v>
                </c:pt>
                <c:pt idx="7">
                  <c:v>0.45</c:v>
                </c:pt>
                <c:pt idx="8">
                  <c:v>#N/A</c:v>
                </c:pt>
                <c:pt idx="9">
                  <c:v>0.23</c:v>
                </c:pt>
              </c:numCache>
            </c:numRef>
          </c:val>
          <c:extLst>
            <c:ext xmlns:c16="http://schemas.microsoft.com/office/drawing/2014/chart" uri="{C3380CC4-5D6E-409C-BE32-E72D297353CC}">
              <c16:uniqueId val="{00000005-706E-468F-9631-8099CA99740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0.74</c:v>
                </c:pt>
                <c:pt idx="2">
                  <c:v>#N/A</c:v>
                </c:pt>
                <c:pt idx="3">
                  <c:v>0.48</c:v>
                </c:pt>
                <c:pt idx="4">
                  <c:v>#N/A</c:v>
                </c:pt>
                <c:pt idx="5">
                  <c:v>0.42</c:v>
                </c:pt>
                <c:pt idx="6">
                  <c:v>#N/A</c:v>
                </c:pt>
                <c:pt idx="7">
                  <c:v>1.44</c:v>
                </c:pt>
                <c:pt idx="8">
                  <c:v>#N/A</c:v>
                </c:pt>
                <c:pt idx="9">
                  <c:v>0.27</c:v>
                </c:pt>
              </c:numCache>
            </c:numRef>
          </c:val>
          <c:extLst>
            <c:ext xmlns:c16="http://schemas.microsoft.com/office/drawing/2014/chart" uri="{C3380CC4-5D6E-409C-BE32-E72D297353CC}">
              <c16:uniqueId val="{00000006-706E-468F-9631-8099CA99740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0.01</c:v>
                </c:pt>
                <c:pt idx="4">
                  <c:v>#N/A</c:v>
                </c:pt>
                <c:pt idx="5">
                  <c:v>0.61</c:v>
                </c:pt>
                <c:pt idx="6">
                  <c:v>#N/A</c:v>
                </c:pt>
                <c:pt idx="7">
                  <c:v>0.37</c:v>
                </c:pt>
                <c:pt idx="8">
                  <c:v>#N/A</c:v>
                </c:pt>
                <c:pt idx="9">
                  <c:v>0.56000000000000005</c:v>
                </c:pt>
              </c:numCache>
            </c:numRef>
          </c:val>
          <c:extLst>
            <c:ext xmlns:c16="http://schemas.microsoft.com/office/drawing/2014/chart" uri="{C3380CC4-5D6E-409C-BE32-E72D297353CC}">
              <c16:uniqueId val="{00000007-706E-468F-9631-8099CA997409}"/>
            </c:ext>
          </c:extLst>
        </c:ser>
        <c:ser>
          <c:idx val="8"/>
          <c:order val="8"/>
          <c:tx>
            <c:strRef>
              <c:f>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c:v>
                </c:pt>
                <c:pt idx="2">
                  <c:v>#N/A</c:v>
                </c:pt>
                <c:pt idx="3">
                  <c:v>3.92</c:v>
                </c:pt>
                <c:pt idx="4">
                  <c:v>#N/A</c:v>
                </c:pt>
                <c:pt idx="5">
                  <c:v>3.77</c:v>
                </c:pt>
                <c:pt idx="6">
                  <c:v>#N/A</c:v>
                </c:pt>
                <c:pt idx="7">
                  <c:v>2.58</c:v>
                </c:pt>
                <c:pt idx="8">
                  <c:v>#N/A</c:v>
                </c:pt>
                <c:pt idx="9">
                  <c:v>3.07</c:v>
                </c:pt>
              </c:numCache>
            </c:numRef>
          </c:val>
          <c:extLst>
            <c:ext xmlns:c16="http://schemas.microsoft.com/office/drawing/2014/chart" uri="{C3380CC4-5D6E-409C-BE32-E72D297353CC}">
              <c16:uniqueId val="{00000008-706E-468F-9631-8099CA9974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5.58</c:v>
                </c:pt>
                <c:pt idx="2">
                  <c:v>#N/A</c:v>
                </c:pt>
                <c:pt idx="3">
                  <c:v>8.2200000000000006</c:v>
                </c:pt>
                <c:pt idx="4">
                  <c:v>#N/A</c:v>
                </c:pt>
                <c:pt idx="5">
                  <c:v>6.06</c:v>
                </c:pt>
                <c:pt idx="6">
                  <c:v>#N/A</c:v>
                </c:pt>
                <c:pt idx="7">
                  <c:v>8.0299999999999994</c:v>
                </c:pt>
                <c:pt idx="8">
                  <c:v>#N/A</c:v>
                </c:pt>
                <c:pt idx="9">
                  <c:v>4.45</c:v>
                </c:pt>
              </c:numCache>
            </c:numRef>
          </c:val>
          <c:extLst>
            <c:ext xmlns:c16="http://schemas.microsoft.com/office/drawing/2014/chart" uri="{C3380CC4-5D6E-409C-BE32-E72D297353CC}">
              <c16:uniqueId val="{00000009-706E-468F-9631-8099CA9974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5746</c:v>
                </c:pt>
                <c:pt idx="5">
                  <c:v>5384</c:v>
                </c:pt>
                <c:pt idx="8">
                  <c:v>5663</c:v>
                </c:pt>
                <c:pt idx="11">
                  <c:v>5535</c:v>
                </c:pt>
                <c:pt idx="14">
                  <c:v>5650</c:v>
                </c:pt>
              </c:numCache>
            </c:numRef>
          </c:val>
          <c:extLst>
            <c:ext xmlns:c16="http://schemas.microsoft.com/office/drawing/2014/chart" uri="{C3380CC4-5D6E-409C-BE32-E72D297353CC}">
              <c16:uniqueId val="{00000000-C1D5-49E9-935C-08F4A56254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D5-49E9-935C-08F4A56254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150</c:v>
                </c:pt>
                <c:pt idx="3">
                  <c:v>178</c:v>
                </c:pt>
                <c:pt idx="6">
                  <c:v>178</c:v>
                </c:pt>
                <c:pt idx="9">
                  <c:v>177</c:v>
                </c:pt>
                <c:pt idx="12">
                  <c:v>109</c:v>
                </c:pt>
              </c:numCache>
            </c:numRef>
          </c:val>
          <c:extLst>
            <c:ext xmlns:c16="http://schemas.microsoft.com/office/drawing/2014/chart" uri="{C3380CC4-5D6E-409C-BE32-E72D297353CC}">
              <c16:uniqueId val="{00000002-C1D5-49E9-935C-08F4A56254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81</c:v>
                </c:pt>
                <c:pt idx="3">
                  <c:v>83</c:v>
                </c:pt>
                <c:pt idx="6">
                  <c:v>83</c:v>
                </c:pt>
                <c:pt idx="9">
                  <c:v>76</c:v>
                </c:pt>
                <c:pt idx="12">
                  <c:v>65</c:v>
                </c:pt>
              </c:numCache>
            </c:numRef>
          </c:val>
          <c:extLst>
            <c:ext xmlns:c16="http://schemas.microsoft.com/office/drawing/2014/chart" uri="{C3380CC4-5D6E-409C-BE32-E72D297353CC}">
              <c16:uniqueId val="{00000003-C1D5-49E9-935C-08F4A56254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1780</c:v>
                </c:pt>
                <c:pt idx="3">
                  <c:v>1804</c:v>
                </c:pt>
                <c:pt idx="6">
                  <c:v>1779</c:v>
                </c:pt>
                <c:pt idx="9">
                  <c:v>1385</c:v>
                </c:pt>
                <c:pt idx="12">
                  <c:v>1486</c:v>
                </c:pt>
              </c:numCache>
            </c:numRef>
          </c:val>
          <c:extLst>
            <c:ext xmlns:c16="http://schemas.microsoft.com/office/drawing/2014/chart" uri="{C3380CC4-5D6E-409C-BE32-E72D297353CC}">
              <c16:uniqueId val="{00000004-C1D5-49E9-935C-08F4A56254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D5-49E9-935C-08F4A56254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D5-49E9-935C-08F4A56254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3487</c:v>
                </c:pt>
                <c:pt idx="3">
                  <c:v>3094</c:v>
                </c:pt>
                <c:pt idx="6">
                  <c:v>3035</c:v>
                </c:pt>
                <c:pt idx="9">
                  <c:v>3132</c:v>
                </c:pt>
                <c:pt idx="12">
                  <c:v>3180</c:v>
                </c:pt>
              </c:numCache>
            </c:numRef>
          </c:val>
          <c:extLst>
            <c:ext xmlns:c16="http://schemas.microsoft.com/office/drawing/2014/chart" uri="{C3380CC4-5D6E-409C-BE32-E72D297353CC}">
              <c16:uniqueId val="{00000007-C1D5-49E9-935C-08F4A56254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-248</c:v>
                </c:pt>
                <c:pt idx="2">
                  <c:v>#N/A</c:v>
                </c:pt>
                <c:pt idx="3">
                  <c:v>#N/A</c:v>
                </c:pt>
                <c:pt idx="4">
                  <c:v>-225</c:v>
                </c:pt>
                <c:pt idx="5">
                  <c:v>#N/A</c:v>
                </c:pt>
                <c:pt idx="6">
                  <c:v>#N/A</c:v>
                </c:pt>
                <c:pt idx="7">
                  <c:v>-588</c:v>
                </c:pt>
                <c:pt idx="8">
                  <c:v>#N/A</c:v>
                </c:pt>
                <c:pt idx="9">
                  <c:v>#N/A</c:v>
                </c:pt>
                <c:pt idx="10">
                  <c:v>-765</c:v>
                </c:pt>
                <c:pt idx="11">
                  <c:v>#N/A</c:v>
                </c:pt>
                <c:pt idx="12">
                  <c:v>#N/A</c:v>
                </c:pt>
                <c:pt idx="13">
                  <c:v>-810</c:v>
                </c:pt>
                <c:pt idx="14">
                  <c:v>#N/A</c:v>
                </c:pt>
              </c:numCache>
            </c:numRef>
          </c:val>
          <c:smooth val="0"/>
          <c:extLst>
            <c:ext xmlns:c16="http://schemas.microsoft.com/office/drawing/2014/chart" uri="{C3380CC4-5D6E-409C-BE32-E72D297353CC}">
              <c16:uniqueId val="{00000008-C1D5-49E9-935C-08F4A56254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39333</c:v>
                </c:pt>
                <c:pt idx="5">
                  <c:v>37973</c:v>
                </c:pt>
                <c:pt idx="8">
                  <c:v>36273</c:v>
                </c:pt>
                <c:pt idx="11">
                  <c:v>34770</c:v>
                </c:pt>
                <c:pt idx="14">
                  <c:v>33883</c:v>
                </c:pt>
              </c:numCache>
            </c:numRef>
          </c:val>
          <c:extLst>
            <c:ext xmlns:c16="http://schemas.microsoft.com/office/drawing/2014/chart" uri="{C3380CC4-5D6E-409C-BE32-E72D297353CC}">
              <c16:uniqueId val="{00000000-7B84-411C-A5A2-B871D96340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18288</c:v>
                </c:pt>
                <c:pt idx="5">
                  <c:v>17869</c:v>
                </c:pt>
                <c:pt idx="8">
                  <c:v>16246</c:v>
                </c:pt>
                <c:pt idx="11">
                  <c:v>17169</c:v>
                </c:pt>
                <c:pt idx="14">
                  <c:v>17307</c:v>
                </c:pt>
              </c:numCache>
            </c:numRef>
          </c:val>
          <c:extLst>
            <c:ext xmlns:c16="http://schemas.microsoft.com/office/drawing/2014/chart" uri="{C3380CC4-5D6E-409C-BE32-E72D297353CC}">
              <c16:uniqueId val="{00000001-7B84-411C-A5A2-B871D96340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14200</c:v>
                </c:pt>
                <c:pt idx="5">
                  <c:v>14819</c:v>
                </c:pt>
                <c:pt idx="8">
                  <c:v>14427</c:v>
                </c:pt>
                <c:pt idx="11">
                  <c:v>14595</c:v>
                </c:pt>
                <c:pt idx="14">
                  <c:v>14275</c:v>
                </c:pt>
              </c:numCache>
            </c:numRef>
          </c:val>
          <c:extLst>
            <c:ext xmlns:c16="http://schemas.microsoft.com/office/drawing/2014/chart" uri="{C3380CC4-5D6E-409C-BE32-E72D297353CC}">
              <c16:uniqueId val="{00000002-7B84-411C-A5A2-B871D96340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84-411C-A5A2-B871D96340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84-411C-A5A2-B871D96340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457</c:v>
                </c:pt>
                <c:pt idx="3">
                  <c:v>313</c:v>
                </c:pt>
                <c:pt idx="6">
                  <c:v>266</c:v>
                </c:pt>
                <c:pt idx="9">
                  <c:v>443</c:v>
                </c:pt>
                <c:pt idx="12">
                  <c:v>990</c:v>
                </c:pt>
              </c:numCache>
            </c:numRef>
          </c:val>
          <c:extLst>
            <c:ext xmlns:c16="http://schemas.microsoft.com/office/drawing/2014/chart" uri="{C3380CC4-5D6E-409C-BE32-E72D297353CC}">
              <c16:uniqueId val="{00000005-7B84-411C-A5A2-B871D96340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9175</c:v>
                </c:pt>
                <c:pt idx="3">
                  <c:v>8982</c:v>
                </c:pt>
                <c:pt idx="6">
                  <c:v>9072</c:v>
                </c:pt>
                <c:pt idx="9">
                  <c:v>9305</c:v>
                </c:pt>
                <c:pt idx="12">
                  <c:v>9493</c:v>
                </c:pt>
              </c:numCache>
            </c:numRef>
          </c:val>
          <c:extLst>
            <c:ext xmlns:c16="http://schemas.microsoft.com/office/drawing/2014/chart" uri="{C3380CC4-5D6E-409C-BE32-E72D297353CC}">
              <c16:uniqueId val="{00000006-7B84-411C-A5A2-B871D96340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425</c:v>
                </c:pt>
                <c:pt idx="3">
                  <c:v>330</c:v>
                </c:pt>
                <c:pt idx="6">
                  <c:v>244</c:v>
                </c:pt>
                <c:pt idx="9">
                  <c:v>258</c:v>
                </c:pt>
                <c:pt idx="12">
                  <c:v>1008</c:v>
                </c:pt>
              </c:numCache>
            </c:numRef>
          </c:val>
          <c:extLst>
            <c:ext xmlns:c16="http://schemas.microsoft.com/office/drawing/2014/chart" uri="{C3380CC4-5D6E-409C-BE32-E72D297353CC}">
              <c16:uniqueId val="{00000007-7B84-411C-A5A2-B871D96340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19531</c:v>
                </c:pt>
                <c:pt idx="3">
                  <c:v>18238</c:v>
                </c:pt>
                <c:pt idx="6">
                  <c:v>17151</c:v>
                </c:pt>
                <c:pt idx="9">
                  <c:v>15299</c:v>
                </c:pt>
                <c:pt idx="12">
                  <c:v>11567</c:v>
                </c:pt>
              </c:numCache>
            </c:numRef>
          </c:val>
          <c:extLst>
            <c:ext xmlns:c16="http://schemas.microsoft.com/office/drawing/2014/chart" uri="{C3380CC4-5D6E-409C-BE32-E72D297353CC}">
              <c16:uniqueId val="{00000008-7B84-411C-A5A2-B871D96340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11812</c:v>
                </c:pt>
                <c:pt idx="3">
                  <c:v>11484</c:v>
                </c:pt>
                <c:pt idx="6">
                  <c:v>11152</c:v>
                </c:pt>
                <c:pt idx="9">
                  <c:v>10374</c:v>
                </c:pt>
                <c:pt idx="12">
                  <c:v>8297</c:v>
                </c:pt>
              </c:numCache>
            </c:numRef>
          </c:val>
          <c:extLst>
            <c:ext xmlns:c16="http://schemas.microsoft.com/office/drawing/2014/chart" uri="{C3380CC4-5D6E-409C-BE32-E72D297353CC}">
              <c16:uniqueId val="{00000009-7B84-411C-A5A2-B871D96340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33853</c:v>
                </c:pt>
                <c:pt idx="3">
                  <c:v>33806</c:v>
                </c:pt>
                <c:pt idx="6">
                  <c:v>34426</c:v>
                </c:pt>
                <c:pt idx="9">
                  <c:v>34154</c:v>
                </c:pt>
                <c:pt idx="12">
                  <c:v>34447</c:v>
                </c:pt>
              </c:numCache>
            </c:numRef>
          </c:val>
          <c:extLst>
            <c:ext xmlns:c16="http://schemas.microsoft.com/office/drawing/2014/chart" uri="{C3380CC4-5D6E-409C-BE32-E72D297353CC}">
              <c16:uniqueId val="{0000000A-7B84-411C-A5A2-B871D96340C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3432</c:v>
                </c:pt>
                <c:pt idx="2">
                  <c:v>#N/A</c:v>
                </c:pt>
                <c:pt idx="3">
                  <c:v>#N/A</c:v>
                </c:pt>
                <c:pt idx="4">
                  <c:v>2490</c:v>
                </c:pt>
                <c:pt idx="5">
                  <c:v>#N/A</c:v>
                </c:pt>
                <c:pt idx="6">
                  <c:v>#N/A</c:v>
                </c:pt>
                <c:pt idx="7">
                  <c:v>5366</c:v>
                </c:pt>
                <c:pt idx="8">
                  <c:v>#N/A</c:v>
                </c:pt>
                <c:pt idx="9">
                  <c:v>#N/A</c:v>
                </c:pt>
                <c:pt idx="10">
                  <c:v>3299</c:v>
                </c:pt>
                <c:pt idx="11">
                  <c:v>#N/A</c:v>
                </c:pt>
                <c:pt idx="12">
                  <c:v>#N/A</c:v>
                </c:pt>
                <c:pt idx="13">
                  <c:v>337</c:v>
                </c:pt>
                <c:pt idx="14">
                  <c:v>#N/A</c:v>
                </c:pt>
              </c:numCache>
            </c:numRef>
          </c:val>
          <c:smooth val="0"/>
          <c:extLst>
            <c:ext xmlns:c16="http://schemas.microsoft.com/office/drawing/2014/chart" uri="{C3380CC4-5D6E-409C-BE32-E72D297353CC}">
              <c16:uniqueId val="{0000000B-7B84-411C-A5A2-B871D96340C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4252</c:v>
                </c:pt>
                <c:pt idx="1">
                  <c:v>4267</c:v>
                </c:pt>
                <c:pt idx="2">
                  <c:v>4271</c:v>
                </c:pt>
              </c:numCache>
            </c:numRef>
          </c:val>
          <c:extLst>
            <c:ext xmlns:c16="http://schemas.microsoft.com/office/drawing/2014/chart" uri="{C3380CC4-5D6E-409C-BE32-E72D297353CC}">
              <c16:uniqueId val="{00000000-E2B8-4C28-B18F-1078A6D1C1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327</c:v>
                </c:pt>
                <c:pt idx="1">
                  <c:v>327</c:v>
                </c:pt>
                <c:pt idx="2">
                  <c:v>327</c:v>
                </c:pt>
              </c:numCache>
            </c:numRef>
          </c:val>
          <c:extLst>
            <c:ext xmlns:c16="http://schemas.microsoft.com/office/drawing/2014/chart" uri="{C3380CC4-5D6E-409C-BE32-E72D297353CC}">
              <c16:uniqueId val="{00000001-E2B8-4C28-B18F-1078A6D1C1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9847</c:v>
                </c:pt>
                <c:pt idx="1">
                  <c:v>10000</c:v>
                </c:pt>
                <c:pt idx="2">
                  <c:v>9677</c:v>
                </c:pt>
              </c:numCache>
            </c:numRef>
          </c:val>
          <c:extLst>
            <c:ext xmlns:c16="http://schemas.microsoft.com/office/drawing/2014/chart" uri="{C3380CC4-5D6E-409C-BE32-E72D297353CC}">
              <c16:uniqueId val="{00000002-E2B8-4C28-B18F-1078A6D1C1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{62F20919-D509-439F-BA8F-4F169AFF87D4}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4E2-4C08-9AAE-775D73798D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{10A50FE8-9AC5-4B37-8B17-F5EADF3D0DFD}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E2-4C08-9AAE-775D73798D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{8BD5B82B-7AAA-4B13-BF49-870DEE4DDB9E}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E2-4C08-9AAE-775D73798D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{E95A133A-7775-4250-BD3A-B862F8E5EBCD}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E2-4C08-9AAE-775D73798D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{E15B56FF-492E-4227-8D6C-B3C8329A90A1}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E2-4C08-9AAE-775D73798D6E}"/>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{48DED049-C8D3-4E99-8371-97C30D87AE40}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4E2-4C08-9AAE-775D73798D6E}"/>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{CBBABB52-8458-4FB4-A467-CBD646159749}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4E2-4C08-9AAE-775D73798D6E}"/>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{A7772BDE-1A60-4F77-BAD5-626E3E9CD028}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4E2-4C08-9AAE-775D73798D6E}"/>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{1B8421F3-F68A-4DBB-9D79-C625C6463186}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4E2-4C08-9AAE-775D73798D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60.3</c:v>
                </c:pt>
                <c:pt idx="24">
                  <c:v>61.6</c:v>
                </c:pt>
                <c:pt idx="32">
                  <c:v>62.5</c:v>
                </c:pt>
              </c:numCache>
            </c:numRef>
          </c:xVal>
          <c:yVal>
            <c:numRef>
              <c:f>公会計指標分析・財政指標組合せ分析表!$BP$51:$DC$51</c:f>
              <c:numCache>
                <c:formatCode>#,##0.0;"▲ "#,##0.0</c:formatCode>
                <c:ptCount val="40"/>
                <c:pt idx="8">
                  <c:v>8.1999999999999993</c:v>
                </c:pt>
                <c:pt idx="16">
                  <c:v>17.3</c:v>
                </c:pt>
                <c:pt idx="24">
                  <c:v>10.6</c:v>
                </c:pt>
                <c:pt idx="32">
                  <c:v>1</c:v>
                </c:pt>
              </c:numCache>
            </c:numRef>
          </c:yVal>
          <c:smooth val="0"/>
          <c:extLst>
            <c:ext xmlns:c16="http://schemas.microsoft.com/office/drawing/2014/chart" uri="{C3380CC4-5D6E-409C-BE32-E72D297353CC}">
              <c16:uniqueId val="{00000009-14E2-4C08-9AAE-775D73798D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{CAD0434F-98E3-4AD6-830E-4F267D8E74C6}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4E2-4C08-9AAE-775D73798D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{67B6CA18-AC8D-4A57-9383-F0FA35658383}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E2-4C08-9AAE-775D73798D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{0EF9F5AE-AE72-4BBB-8DD9-042EE563AE23}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E2-4C08-9AAE-775D73798D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{2D4F32A1-9963-48C1-A2CB-6F2F9B7BF8DC}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E2-4C08-9AAE-775D73798D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{CE619A83-262D-4460-A76A-5BF246E456A5}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E2-4C08-9AAE-775D73798D6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{FD0F40AF-54DB-43C4-A8C9-18DC27E715ED}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4E2-4C08-9AAE-775D73798D6E}"/>
                </c:ext>
              </c:extLst>
            </c:dLbl>
            <c:dLbl>
              <c:idx val="16"/>
              <c:layout>
                <c:manualLayout>
                  <c:x val="-3.721995373588683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{9580C36A-D7E6-4DD0-86E1-9DB62A226397}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4E2-4C08-9AAE-775D73798D6E}"/>
                </c:ext>
              </c:extLst>
            </c:dLbl>
            <c:dLbl>
              <c:idx val="24"/>
              <c:layout>
                <c:manualLayout>
                  <c:x val="-2.707044720325776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{7DCA7761-15C8-4AB7-B2D7-09A1CBCC6821}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4E2-4C08-9AAE-775D73798D6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{AB947710-6C0A-4240-91DC-9232DF83A16C}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4E2-4C08-9AAE-775D73798D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50.4</c:v>
                </c:pt>
                <c:pt idx="16">
                  <c:v>58.6</c:v>
                </c:pt>
                <c:pt idx="24">
                  <c:v>58.9</c:v>
                </c:pt>
                <c:pt idx="32">
                  <c:v>59.2</c:v>
                </c:pt>
              </c:numCache>
            </c:numRef>
          </c:xVal>
          <c:yVal>
            <c:numRef>
              <c:f>公会計指標分析・財政指標組合せ分析表!$BP$55:$DC$55</c:f>
              <c:numCache>
                <c:formatCode>#,##0.0;"▲ "#,##0.0</c:formatCode>
                <c:ptCount val="40"/>
                <c:pt idx="8">
                  <c:v>21.2</c:v>
                </c:pt>
                <c:pt idx="16">
                  <c:v>16.600000000000001</c:v>
                </c:pt>
                <c:pt idx="24">
                  <c:v>17.399999999999999</c:v>
                </c:pt>
                <c:pt idx="32">
                  <c:v>12.1</c:v>
                </c:pt>
              </c:numCache>
            </c:numRef>
          </c:yVal>
          <c:smooth val="0"/>
          <c:extLst>
            <c:ext xmlns:c16="http://schemas.microsoft.com/office/drawing/2014/chart" uri="{C3380CC4-5D6E-409C-BE32-E72D297353CC}">
              <c16:uniqueId val="{00000013-14E2-4C08-9AAE-775D73798D6E}"/>
            </c:ext>
          </c:extLst>
        </c:ser>
        <c:dLbls>
          <c:showLegendKey val="0"/>
          <c:showVal val="1"/>
          <c:showCatName val="0"/>
          <c:showSerName val="0"/>
          <c:showPercent val="0"/>
          <c:showBubbleSize val="0"/>
        </c:dLbls>
        <c:axId val="46179840"/>
        <c:axId val="46181760"/>
      </c:scatterChart>
      <c:valAx>
        <c:axId val="46179840"/>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{58816A09-26E2-42A6-B1C6-EF9B40096CB5}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D2-43B1-BBA8-D9D5D177E1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{5C5A6A55-BEAF-45B9-BFF9-E1B94BEB776F}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D2-43B1-BBA8-D9D5D177E1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{56F3AF06-D2C3-40BB-A980-5E24288FA488}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D2-43B1-BBA8-D9D5D177E1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{FE05B965-EEF3-4F40-BE65-36007FF1F4F3}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D2-43B1-BBA8-D9D5D177E1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{58B26D31-9BBE-46DB-9EFB-A8C44AE3D220}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D2-43B1-BBA8-D9D5D177E1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{45ED7775-5D1E-4F53-B412-F45A0412FD4E}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D2-43B1-BBA8-D9D5D177E1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{D35194D6-74BC-44F4-BDA7-1974051F1218}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D2-43B1-BBA8-D9D5D177E11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{F6242E2F-AD94-4A3E-9B72-30A3984EF8F7}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D2-43B1-BBA8-D9D5D177E11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{761086CC-B0C6-480F-97CE-80E7076E3D29}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D2-43B1-BBA8-D9D5D177E1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-0.5</c:v>
                </c:pt>
                <c:pt idx="16">
                  <c:v>-1.1000000000000001</c:v>
                </c:pt>
                <c:pt idx="24">
                  <c:v>-1.7</c:v>
                </c:pt>
                <c:pt idx="32">
                  <c:v>-2.2999999999999998</c:v>
                </c:pt>
              </c:numCache>
            </c:numRef>
          </c:xVal>
          <c:yVal>
            <c:numRef>
              <c:f>公会計指標分析・財政指標組合せ分析表!$BP$73:$DC$73</c:f>
              <c:numCache>
                <c:formatCode>#,##0.0;"▲ "#,##0.0</c:formatCode>
                <c:ptCount val="40"/>
                <c:pt idx="0">
                  <c:v>11.8</c:v>
                </c:pt>
                <c:pt idx="8">
                  <c:v>8.1999999999999993</c:v>
                </c:pt>
                <c:pt idx="16">
                  <c:v>17.3</c:v>
                </c:pt>
                <c:pt idx="24">
                  <c:v>10.6</c:v>
                </c:pt>
                <c:pt idx="32">
                  <c:v>1</c:v>
                </c:pt>
              </c:numCache>
            </c:numRef>
          </c:yVal>
          <c:smooth val="0"/>
          <c:extLst>
            <c:ext xmlns:c16="http://schemas.microsoft.com/office/drawing/2014/chart" uri="{C3380CC4-5D6E-409C-BE32-E72D297353CC}">
              <c16:uniqueId val="{00000009-51D2-43B1-BBA8-D9D5D177E1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{7B042CE9-2352-49BC-A2FD-D3D3E8D5108E}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D2-43B1-BBA8-D9D5D177E1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{8FC3D110-8FE4-4EBF-A9C4-8D83D51F999E}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D2-43B1-BBA8-D9D5D177E1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{2C6404DC-F9F3-4092-9333-BEB8DE327C7C}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D2-43B1-BBA8-D9D5D177E1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{E0ABEABA-3B55-4163-B5DC-A5A07C374FF0}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D2-43B1-BBA8-D9D5D177E1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{08700B8E-8D5C-40F3-A280-515EAAE09537}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D2-43B1-BBA8-D9D5D177E11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{B7C33B3C-7B1B-454E-8A4D-7F92A2DAF1D3}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D2-43B1-BBA8-D9D5D177E116}"/>
                </c:ext>
              </c:extLst>
            </c:dLbl>
            <c:dLbl>
              <c:idx val="16"/>
              <c:layout>
                <c:manualLayout>
                  <c:x val="0"/>
                  <c:y val="1.09294633151289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{B9205CD6-F225-4E3D-A148-D53B19602AA5}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D2-43B1-BBA8-D9D5D177E116}"/>
                </c:ext>
              </c:extLst>
            </c:dLbl>
            <c:dLbl>
              <c:idx val="24"/>
              <c:layout>
                <c:manualLayout>
                  <c:x val="0"/>
                  <c:y val="-1.092946331512905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{BBBA712E-B2BA-4656-998A-DC46EE9FE8ED}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D2-43B1-BBA8-D9D5D177E11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{51C3EC2B-061C-471F-9DC4-468B64831D0E}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D2-43B1-BBA8-D9D5D177E1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smooth val="0"/>
          <c:extLst>
            <c:ext xmlns:c16="http://schemas.microsoft.com/office/drawing/2014/chart" uri="{C3380CC4-5D6E-409C-BE32-E72D297353CC}">
              <c16:uniqueId val="{00000013-51D2-43B1-BBA8-D9D5D177E116}"/>
            </c:ext>
          </c:extLst>
        </c:ser>
        <c:dLbls>
          <c:showLegendKey val="0"/>
          <c:showVal val="1"/>
          <c:showCatName val="0"/>
          <c:showSerName val="0"/>
          <c:showPercent val="0"/>
          <c:showBubbleSize val="0"/>
        </c:dLbls>
        <c:axId val="84219776"/>
        <c:axId val="84234240"/>
      </c:scatterChart>
      <c:valAx>
        <c:axId val="84219776"/>
        <c:scaling>
          <c:orientation val="minMax"/>
          <c:max val="5.8999999999999995"/>
          <c:min val="-2.800000000000000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とは、市の借金返済及びこれに準じる額の大きさを示す指標で、標準的な一般財源に占める公債費の割合を言う。平成３０年度の実質公債費比率は▲２．３％となり、対前年度比０．６％の改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下水道事業の地方債残高の減少から、算定上の分子となる元利・準元利償還金が減少したほか、都市計画税の引き上げによって、都市計画税のうち公債費に充当された額が増加したことなどが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将来負担比率とは、借入金（地方債）や将来支払っていく可能性のある負担額を残高程度で示す指標で、標準的な一般財源に占める後年度の負債・負担額の割合を言う。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都市計画税の引き上げによる充当可能特定歳入が増となった一方で、主に区画特会の基金残高の減から充当可能基金が減となるなど、全体としては減少する形となった。しかし、区画整理事業特別会計の地方債残高減や、社会福祉法人への建設費補助等の終了による債務負担行為に基づく支出予定額の減などから、将来負担額が減少することとなり、将来負担比率は９．６ポイント改善の１．０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・平成２９年度は、前年度比１．２％の増、平成３０年度は、前年度比２．２％の減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歳入予算が法人市民税における一部大手企業の納税額の影響等を受け大幅に増加した一方、歳出予算は、新可燃ごみ処理施設に係る周辺環境整備費の利用増などにより、積み立てる財源が減少したことなどから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・平成３０年度は、歳入予算が法人市民税において大手企業の利益減などにより減少したが、プラスチック類資源化施設建設工事の進捗などから普通建設事業費が大幅に増加した。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・これら経費の増減に対応するため、基金の積み立て、取り崩しで調整を図った。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・将来的には、高齢化の進展に伴い社会保障関連経費は引き続き右肩上がりを見込むとともに、公共施設の更新などまちの高齢化への対応が求められている。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・また、景気の変動や突発的な災害への対応などに備え、基金残高の確保を図っていく。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・バランスの取れた積立と活用を行い、将来にわたって安定的な行政サービスの提供に努めていく。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プラスチック類資源化施設の整備、本庁舎の整備、小中学校施設の整備、緑地等の整備、学校大規模改造等小中学校施設の整備、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土地区画整理事業の推進、職員退職手当の資金確保　ほか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・平成２９年度は、前年度比１．６％の増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舎整備事業や土地区画整理事業、小中学校施設整備事業などの実施に伴い、特定目的基金を活用したものの、市税を中心とした歳入予算の増加を受け、将来の都市基盤整備事業に備えた基金の積み立てを行ったため、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・平成３０年度は、前年度比３．２％の減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・前年度に比べ特定目的基金対象事業が増加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・特に、プラスチック類資源化施設整備や本庁舎整備事業の本格化により取崩しが増加したことなどにより、基金残高は前年度比で減少した。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・公共施設の更新などまちの高齢化への対応や、職員年齢構成を要因とする職員退職手当の増加に備え、基金残高の確保を図る。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・平成２９年度は、前年度比０．４％の増、平成３０年度は、前年度比０．１％の増と、ともに基金残高は増加している。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・その背景として、歳出予算については、高齢化の進展や保育所の整備などを背景に、平成２９年度及び平成３０年度ともに、扶助費を中心に社会保障関連経費が増加している。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歳入予算については、平成２９年度において法人市民税が一部大手企業の納税額の影響等を受け大幅に増加したことなどを受け、一般財源負担が減少しており、これが財政調整基金の積み立てにつな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・景気の変動や災害発生に備えて、一定程度の基金残高の確保に努める。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・特に、市税は今後、生産年齢人口の減少などを受け、減収を見込んでおり、財政調整基金の確保がより一層必要となる。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29868CA-953D-4A28-A992-B954B64BEC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DE4E59-7EF1-498F-8330-A6470DBB3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62CAA79-14F4-4DE2-AA7D-BC963AFD64A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DC9853F-83D8-474C-A374-24AB748776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95691BB-5942-4306-85A9-9EF91DC41EE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ABE47DD-7B7B-4A0B-B991-DDEEEB0CFA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B3DA690-22D0-47B2-AE60-7D3138A292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1EAD5B8-0A04-44B2-99CB-559BA7FBF8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5EF123C-A4AF-48F9-99A8-AE98E0A9D08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09482A3-3F96-49FF-A851-066E58D4BA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AF15B49-5B81-4A59-ABEC-D89FFAFABB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A74B28B-015F-462A-8D67-52E4F2362FF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AD07AB-3B21-4769-9FD9-43F0E5E1761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51B778E-B0AF-4B92-A20A-4F490FBD5BC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11F6088-7BFD-4DBB-8582-B60F013270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4752105-A544-4DA0-AF94-56E9BD0497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DF4FE56-4C7F-4318-9094-C9D987A805E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F4E314E-DC90-4AAA-AAFE-0B0ACEC269D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C0E38EA-B169-42EE-9F5C-21917EC7B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ADC09ED-5A1D-4D70-BE93-8F24EBC769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582BF92-CC9E-492F-8810-4C6D511C76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3233E8F-0A0F-4B93-8B94-032ADBA3E5D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6EE1EC3-EFBD-4C34-AE24-CA80AD4160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4DB21E5-A142-493C-A41E-49A861D388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FC20861-D53D-4BD5-8E8F-E1F62695214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89BEA0A-1E48-4363-A684-04EE9B87D4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3CA0778-8D0C-44BF-8A8B-70CDB177C0C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F194BF-48CC-4BB5-B1BA-CACC24C0ABF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444090A-19E1-4552-831D-098C64412C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C9CAA8D-91AA-4C80-AA53-D7A725192C9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7AEF5B85-D6FB-4673-A2BA-5AA51A8464A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28EE1F6-53FF-4CEB-8620-71A81FE671B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25057F12-728A-46DB-84BA-28C929728E6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06F9E36-D7B5-423B-8C9F-F277573DE51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FD78601-ABAE-4F8E-969A-6552B07AF4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469B9B8-2C5C-46A1-B28B-EDAFDC9088A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F878E24-EE3A-4145-B315-9AE6469311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BA1619C-54ED-44FD-A65E-F3598A164D0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99AADE5-11DD-4A11-AA3F-2F030F299C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C74B54B-8C3C-42C4-91D0-D6D2BAF8CAE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23EBEC4-1ABF-4F34-9F47-B5ED67C0B7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B99FF9F9-8909-4A47-B79C-108B2625E10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93FF8EB-AF26-4B61-8C2E-A6E82ABF9D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D20850A-364D-494F-87FB-6EB804649D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E458152-DB69-4672-8B44-7EFD9E9A7C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961FD74E-9904-4148-83C1-20CEA2DFF15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％上昇している。また、類似団体平均の</a:t>
          </a:r>
          <a:r>
            <a:rPr kumimoji="1" lang="en-US" altLang="ja-JP" sz="1100">
              <a:latin typeface="ＭＳ Ｐゴシック" panose="020B0600070205080204" pitchFamily="50" charset="-128"/>
              <a:ea typeface="ＭＳ Ｐゴシック" panose="020B0600070205080204" pitchFamily="50" charset="-128"/>
            </a:rPr>
            <a:t>59.2</a:t>
          </a:r>
          <a:r>
            <a:rPr kumimoji="1" lang="ja-JP" altLang="en-US" sz="1100">
              <a:latin typeface="ＭＳ Ｐゴシック" panose="020B0600070205080204" pitchFamily="50" charset="-128"/>
              <a:ea typeface="ＭＳ Ｐゴシック" panose="020B0600070205080204" pitchFamily="50" charset="-128"/>
            </a:rPr>
            <a:t>％と比較しても高い水準となっている。有形固定資産減価償却率の高い庁舎の改修工事や一般廃棄物処理施設の建設などを進めているが、複数年での事業であるため、数値の改善には至っていない。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823F35B6-70D3-47AA-874D-0CFA843B6A4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1721A9B-5461-4DD3-8176-60D5268E9B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42093E1-5835-4668-8EEE-729ADD9CD07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5809B758-1812-44A1-BF31-B6F063D0DC7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ED4DFA79-F4C7-46DA-8E85-8E5E2A9A592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98E4DEC-F2B1-43FB-B1AA-F97C9FB559B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9A248488-2499-467D-94D5-16A113E318E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F5E1B42F-E273-4A16-A696-9D40C0FE5A8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399689B4-4179-4654-B089-5EB581A1801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F2759781-17FA-41B5-BD5F-BAD28DA3639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72C34F7C-0A0B-44E5-B219-2FDB0641757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7D08328B-43A6-477A-AF0B-FBE87D1955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D0F31B9E-223A-4CBA-840B-8D949532600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532CCE28-53C4-422B-AB1E-71F818C2D99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a:extLst>
            <a:ext uri="{FF2B5EF4-FFF2-40B4-BE49-F238E27FC236}">
              <a16:creationId xmlns:a16="http://schemas.microsoft.com/office/drawing/2014/main" id="{32CA027C-BBC2-411F-A149-8008FC66AF02}"/>
            </a:ext>
          </a:extLst>
        </xdr:cNvPr>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a:extLst>
            <a:ext uri="{FF2B5EF4-FFF2-40B4-BE49-F238E27FC236}">
              <a16:creationId xmlns:a16="http://schemas.microsoft.com/office/drawing/2014/main" id="{EE6D66F6-FD83-4B62-B3CD-E02AB5F10AB4}"/>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a:extLst>
            <a:ext uri="{FF2B5EF4-FFF2-40B4-BE49-F238E27FC236}">
              <a16:creationId xmlns:a16="http://schemas.microsoft.com/office/drawing/2014/main" id="{8325DC25-47B7-4706-A3F6-63A79642028E}"/>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a:extLst>
            <a:ext uri="{FF2B5EF4-FFF2-40B4-BE49-F238E27FC236}">
              <a16:creationId xmlns:a16="http://schemas.microsoft.com/office/drawing/2014/main" id="{0A4C7F29-3A30-4D4E-8D08-FA7064B8F646}"/>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a:extLst>
            <a:ext uri="{FF2B5EF4-FFF2-40B4-BE49-F238E27FC236}">
              <a16:creationId xmlns:a16="http://schemas.microsoft.com/office/drawing/2014/main" id="{27A99EF2-C25E-412B-A1E5-D86DF2C94CE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a:extLst>
            <a:ext uri="{FF2B5EF4-FFF2-40B4-BE49-F238E27FC236}">
              <a16:creationId xmlns:a16="http://schemas.microsoft.com/office/drawing/2014/main" id="{991A1B9E-13E0-4D29-A96C-FC4966A64151}"/>
            </a:ext>
          </a:extLst>
        </xdr:cNvPr>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a:extLst>
            <a:ext uri="{FF2B5EF4-FFF2-40B4-BE49-F238E27FC236}">
              <a16:creationId xmlns:a16="http://schemas.microsoft.com/office/drawing/2014/main" id="{D95DBC0C-5D64-49A9-BCCF-8E79B9B716DA}"/>
            </a:ext>
          </a:extLst>
        </xdr:cNvPr>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a:extLst>
            <a:ext uri="{FF2B5EF4-FFF2-40B4-BE49-F238E27FC236}">
              <a16:creationId xmlns:a16="http://schemas.microsoft.com/office/drawing/2014/main" id="{D7488FEF-C231-42F3-82E0-97D5F7C6F4DC}"/>
            </a:ext>
          </a:extLst>
        </xdr:cNvPr>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a:extLst>
            <a:ext uri="{FF2B5EF4-FFF2-40B4-BE49-F238E27FC236}">
              <a16:creationId xmlns:a16="http://schemas.microsoft.com/office/drawing/2014/main" id="{F9438BEA-FC95-40F5-BC58-3A5F02A8CBB3}"/>
            </a:ext>
          </a:extLst>
        </xdr:cNvPr>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1" name="フローチャート: 判断 70">
          <a:extLst>
            <a:ext uri="{FF2B5EF4-FFF2-40B4-BE49-F238E27FC236}">
              <a16:creationId xmlns:a16="http://schemas.microsoft.com/office/drawing/2014/main" id="{77F379AD-D6EE-4937-874B-6514EC36D563}"/>
            </a:ext>
          </a:extLst>
        </xdr:cNvPr>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5D376E38-D581-4805-8D63-ACE685B2BE8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3131308-487E-4214-8DD9-3AAE431A91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FE10F83-2098-4A5D-A4B6-29982A83C93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9BB88E0-5656-41D9-8709-6F3669B8B3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17BFB58-FDFF-4239-8699-976B8F3B83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7" name="楕円 76">
          <a:extLst>
            <a:ext uri="{FF2B5EF4-FFF2-40B4-BE49-F238E27FC236}">
              <a16:creationId xmlns:a16="http://schemas.microsoft.com/office/drawing/2014/main" id="{BB28EC28-8AD3-43DE-9218-225BE6FD911F}"/>
            </a:ext>
          </a:extLst>
        </xdr:cNvPr>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78" name="有形固定資産減価償却率該当値テキスト">
          <a:extLst>
            <a:ext uri="{FF2B5EF4-FFF2-40B4-BE49-F238E27FC236}">
              <a16:creationId xmlns:a16="http://schemas.microsoft.com/office/drawing/2014/main" id="{694A54D0-A7DD-4BF4-9700-53231CEAAAF2}"/>
            </a:ext>
          </a:extLst>
        </xdr:cNvPr>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124587</xdr:rowOff>
    </xdr:from>
    <xdr:to>
      <xdr:col>19</xdr:col>
      <xdr:colOff>187325</xdr:colOff>
      <xdr:row>29</xdr:row>
      <xdr:rowOff>54737</xdr:rowOff>
    </xdr:to>
    <xdr:sp macro="" textlink="">
      <xdr:nvSpPr>
        <xdr:cNvPr id="79" name="楕円 78">
          <a:extLst>
            <a:ext uri="{FF2B5EF4-FFF2-40B4-BE49-F238E27FC236}">
              <a16:creationId xmlns:a16="http://schemas.microsoft.com/office/drawing/2014/main" id="{4B13EC51-B8D1-4C60-AC28-89960E55FF47}"/>
            </a:ext>
          </a:extLst>
        </xdr:cNvPr>
        <xdr:cNvSpPr/>
      </xdr:nvSpPr>
      <xdr:spPr>
        <a:xfrm>
          <a:off x="4000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29</xdr:row>
      <xdr:rowOff>3937</xdr:rowOff>
    </xdr:to>
    <xdr:cxnSp macro="">
      <xdr:nvCxnSpPr>
        <xdr:cNvPr id="80" name="直線コネクタ 79">
          <a:extLst>
            <a:ext uri="{FF2B5EF4-FFF2-40B4-BE49-F238E27FC236}">
              <a16:creationId xmlns:a16="http://schemas.microsoft.com/office/drawing/2014/main" id="{4C8C8D08-317E-45F4-B81C-755F4233EFF0}"/>
            </a:ext>
          </a:extLst>
        </xdr:cNvPr>
        <xdr:cNvCxnSpPr/>
      </xdr:nvCxnSpPr>
      <xdr:spPr>
        <a:xfrm flipV="1">
          <a:off x="4051300" y="570865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楕円 80">
          <a:extLst>
            <a:ext uri="{FF2B5EF4-FFF2-40B4-BE49-F238E27FC236}">
              <a16:creationId xmlns:a16="http://schemas.microsoft.com/office/drawing/2014/main" id="{81B2FD66-B51C-430A-BE11-F9005C52ED8B}"/>
            </a:ext>
          </a:extLst>
        </xdr:cNvPr>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xdr:rowOff>
    </xdr:from>
    <xdr:to>
      <xdr:col>19</xdr:col>
      <xdr:colOff>136525</xdr:colOff>
      <xdr:row>29</xdr:row>
      <xdr:rowOff>60071</xdr:rowOff>
    </xdr:to>
    <xdr:cxnSp macro="">
      <xdr:nvCxnSpPr>
        <xdr:cNvPr id="82" name="直線コネクタ 81">
          <a:extLst>
            <a:ext uri="{FF2B5EF4-FFF2-40B4-BE49-F238E27FC236}">
              <a16:creationId xmlns:a16="http://schemas.microsoft.com/office/drawing/2014/main" id="{FFE6B5B4-50B2-4816-A2A8-25C6975E5CBB}"/>
            </a:ext>
          </a:extLst>
        </xdr:cNvPr>
        <xdr:cNvCxnSpPr/>
      </xdr:nvCxnSpPr>
      <xdr:spPr>
        <a:xfrm flipV="1">
          <a:off x="3289300" y="574751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83" name="楕円 82">
          <a:extLst>
            <a:ext uri="{FF2B5EF4-FFF2-40B4-BE49-F238E27FC236}">
              <a16:creationId xmlns:a16="http://schemas.microsoft.com/office/drawing/2014/main" id="{937F1574-0CDB-4C1C-911F-B1A36A91F232}"/>
            </a:ext>
          </a:extLst>
        </xdr:cNvPr>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60071</xdr:rowOff>
    </xdr:from>
    <xdr:to>
      <xdr:col>15</xdr:col>
      <xdr:colOff>136525</xdr:colOff>
      <xdr:row>29</xdr:row>
      <xdr:rowOff>73025</xdr:rowOff>
    </xdr:to>
    <xdr:cxnSp macro="">
      <xdr:nvCxnSpPr>
        <xdr:cNvPr id="84" name="直線コネクタ 83">
          <a:extLst>
            <a:ext uri="{FF2B5EF4-FFF2-40B4-BE49-F238E27FC236}">
              <a16:creationId xmlns:a16="http://schemas.microsoft.com/office/drawing/2014/main" id="{1D4C6581-DD7F-409D-A5BF-68424B97A86F}"/>
            </a:ext>
          </a:extLst>
        </xdr:cNvPr>
        <xdr:cNvCxnSpPr/>
      </xdr:nvCxnSpPr>
      <xdr:spPr>
        <a:xfrm flipV="1">
          <a:off x="2527300" y="580364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5" name="n_1aveValue有形固定資産減価償却率">
          <a:extLst>
            <a:ext uri="{FF2B5EF4-FFF2-40B4-BE49-F238E27FC236}">
              <a16:creationId xmlns:a16="http://schemas.microsoft.com/office/drawing/2014/main" id="{FCC41A80-20AC-4893-A8B1-B1206C9DD46D}"/>
            </a:ext>
          </a:extLst>
        </xdr:cNvPr>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6" name="n_2aveValue有形固定資産減価償却率">
          <a:extLst>
            <a:ext uri="{FF2B5EF4-FFF2-40B4-BE49-F238E27FC236}">
              <a16:creationId xmlns:a16="http://schemas.microsoft.com/office/drawing/2014/main" id="{C5776E40-104B-40F8-AA3D-60C3CD14B318}"/>
            </a:ext>
          </a:extLst>
        </xdr:cNvPr>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15130</xdr:rowOff>
    </xdr:from>
    <xdr:ext cx="405111" cy="259045"/>
    <xdr:sp macro="" textlink="">
      <xdr:nvSpPr>
        <xdr:cNvPr id="87" name="n_3aveValue有形固定資産減価償却率">
          <a:extLst>
            <a:ext uri="{FF2B5EF4-FFF2-40B4-BE49-F238E27FC236}">
              <a16:creationId xmlns:a16="http://schemas.microsoft.com/office/drawing/2014/main" id="{10B5972B-8E6F-49C4-AF0B-965C55B7C4F0}"/>
            </a:ext>
          </a:extLst>
        </xdr:cNvPr>
        <xdr:cNvSpPr txBox="1"/>
      </xdr:nvSpPr>
      <xdr:spPr>
        <a:xfrm>
          <a:off x="2324744"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71264</xdr:rowOff>
    </xdr:from>
    <xdr:ext cx="405111" cy="259045"/>
    <xdr:sp macro="" textlink="">
      <xdr:nvSpPr>
        <xdr:cNvPr id="88" name="n_1mainValue有形固定資産減価償却率">
          <a:extLst>
            <a:ext uri="{FF2B5EF4-FFF2-40B4-BE49-F238E27FC236}">
              <a16:creationId xmlns:a16="http://schemas.microsoft.com/office/drawing/2014/main" id="{EF94F4E2-E7C6-4F78-97E5-C148C4DC3A0C}"/>
            </a:ext>
          </a:extLst>
        </xdr:cNvPr>
        <xdr:cNvSpPr txBox="1"/>
      </xdr:nvSpPr>
      <xdr:spPr>
        <a:xfrm>
          <a:off x="3836044" y="547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89" name="n_2mainValue有形固定資産減価償却率">
          <a:extLst>
            <a:ext uri="{FF2B5EF4-FFF2-40B4-BE49-F238E27FC236}">
              <a16:creationId xmlns:a16="http://schemas.microsoft.com/office/drawing/2014/main" id="{5ECFA773-A0C7-423D-BF60-4B818B873051}"/>
            </a:ext>
          </a:extLst>
        </xdr:cNvPr>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0" name="n_3mainValue有形固定資産減価償却率">
          <a:extLst>
            <a:ext uri="{FF2B5EF4-FFF2-40B4-BE49-F238E27FC236}">
              <a16:creationId xmlns:a16="http://schemas.microsoft.com/office/drawing/2014/main" id="{C1467851-63B0-4E12-89DF-3B11CADAB3D2}"/>
            </a:ext>
          </a:extLst>
        </xdr:cNvPr>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12E98671-EDFE-42BD-97DF-B64C942B85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105195E4-558E-49C5-AC2C-946D69123D3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a:extLst>
            <a:ext uri="{FF2B5EF4-FFF2-40B4-BE49-F238E27FC236}">
              <a16:creationId xmlns:a16="http://schemas.microsoft.com/office/drawing/2014/main" id="{F18C533B-02A7-4C01-B967-9943706EC66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3D29BBF5-4FF8-4E8A-A09C-283B3388A8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D3E4FFE0-3888-4E26-9124-1011D42DC2A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85B9AAFD-3F67-41AF-BBD3-16755904D8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E5C01B6E-399D-47A9-B99F-ACC507B5A3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DDACC08D-4F77-4AFE-9240-930AA25C64F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71A9D27E-D1D0-4F27-BF05-7682F95C02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3A7D373A-1446-4A24-B59C-958C5A8B7E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85605182-E910-4791-9508-B63E154C246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205B13A3-6AF1-4822-AE98-E6CDACA5140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9188F012-0AE9-4EDA-9B57-C27BCC437D5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債務負担比率については、前年度比</a:t>
          </a:r>
          <a:r>
            <a:rPr kumimoji="1" lang="en-US" altLang="ja-JP" sz="1100">
              <a:latin typeface="ＭＳ Ｐゴシック" panose="020B0600070205080204" pitchFamily="50" charset="-128"/>
              <a:ea typeface="ＭＳ Ｐゴシック" panose="020B0600070205080204" pitchFamily="50" charset="-128"/>
            </a:rPr>
            <a:t>121.5</a:t>
          </a:r>
          <a:r>
            <a:rPr kumimoji="1" lang="ja-JP" altLang="en-US" sz="1100">
              <a:latin typeface="ＭＳ Ｐゴシック" panose="020B0600070205080204" pitchFamily="50" charset="-128"/>
              <a:ea typeface="ＭＳ Ｐゴシック" panose="020B0600070205080204" pitchFamily="50" charset="-128"/>
            </a:rPr>
            <a:t>％上昇しており、類似団体平均を上回っている。分子においては、病院事業が経常利益を確保したことによる将来負担額の減、都市計画税の引き上げによる財源の増により、分子は減となった。分母においては、高齢化の進展や保育所の定員拡大による社会補償費が増加となり、経常経費充当一般財源が増加し、分母は減となった。今後は、公共施設の老朽化対策などにより地方債の発行額増加が見込まれるため、数値の悪化が予想され、引き続き健全な財政運営を進めていく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A9BBF533-5396-425E-B855-F5C63FC86A4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77536A16-2927-4DA5-BCB1-B973BAA2225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00C51B6E-F57A-4768-BF8F-85676082E5C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a:extLst>
            <a:ext uri="{FF2B5EF4-FFF2-40B4-BE49-F238E27FC236}">
              <a16:creationId xmlns:a16="http://schemas.microsoft.com/office/drawing/2014/main" id="{A95B3763-CE41-4793-8818-4DBFECA861E8}"/>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AFF41C13-AB87-4D66-9577-7092C584F5B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a:extLst>
            <a:ext uri="{FF2B5EF4-FFF2-40B4-BE49-F238E27FC236}">
              <a16:creationId xmlns:a16="http://schemas.microsoft.com/office/drawing/2014/main" id="{4F9CE87D-C581-4CB6-9D9D-3EEB2833467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26B1D537-691C-4583-BD9A-39DC16DC0BC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83AF3F10-45F7-458B-B60F-A323DAD3859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25D646AF-2CEB-4F86-9458-C6ED4D82CE9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FD96B9BC-4A5F-4ABA-914D-283860F615B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7125F985-E342-4780-BA23-B51689E2BA2F}"/>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AACBA92B-4355-4126-BF33-187646ED353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B18A85A8-7382-4D68-8CED-C6BE500C879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a:extLst>
            <a:ext uri="{FF2B5EF4-FFF2-40B4-BE49-F238E27FC236}">
              <a16:creationId xmlns:a16="http://schemas.microsoft.com/office/drawing/2014/main" id="{2D717E19-86E5-4A49-9640-EBB79D31D6C8}"/>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62D5CE4-5AE6-4C67-96B2-AE0EE715828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FBEC27B3-F95A-4F32-9166-0D1AAC45917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3E2A91E4-50DF-4987-AD18-7757871AE3E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a:extLst>
            <a:ext uri="{FF2B5EF4-FFF2-40B4-BE49-F238E27FC236}">
              <a16:creationId xmlns:a16="http://schemas.microsoft.com/office/drawing/2014/main" id="{4387122E-2983-408D-B37C-BE9C9B7826D4}"/>
            </a:ext>
          </a:extLst>
        </xdr:cNvPr>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a:extLst>
            <a:ext uri="{FF2B5EF4-FFF2-40B4-BE49-F238E27FC236}">
              <a16:creationId xmlns:a16="http://schemas.microsoft.com/office/drawing/2014/main" id="{E2C8A29F-CF85-47CB-990C-FE5D64636443}"/>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a:extLst>
            <a:ext uri="{FF2B5EF4-FFF2-40B4-BE49-F238E27FC236}">
              <a16:creationId xmlns:a16="http://schemas.microsoft.com/office/drawing/2014/main" id="{82320A1D-DC6B-461F-96C9-9BE0521437FB}"/>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a:extLst>
            <a:ext uri="{FF2B5EF4-FFF2-40B4-BE49-F238E27FC236}">
              <a16:creationId xmlns:a16="http://schemas.microsoft.com/office/drawing/2014/main" id="{758901F2-5703-497E-A33C-2C5610B89EB4}"/>
            </a:ext>
          </a:extLst>
        </xdr:cNvPr>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a:extLst>
            <a:ext uri="{FF2B5EF4-FFF2-40B4-BE49-F238E27FC236}">
              <a16:creationId xmlns:a16="http://schemas.microsoft.com/office/drawing/2014/main" id="{6979978F-537D-49D9-B087-B3DCF003F1DF}"/>
            </a:ext>
          </a:extLst>
        </xdr:cNvPr>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a:extLst>
            <a:ext uri="{FF2B5EF4-FFF2-40B4-BE49-F238E27FC236}">
              <a16:creationId xmlns:a16="http://schemas.microsoft.com/office/drawing/2014/main" id="{CE60A6ED-C254-4545-A2CA-02B4F234D24C}"/>
            </a:ext>
          </a:extLst>
        </xdr:cNvPr>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a:extLst>
            <a:ext uri="{FF2B5EF4-FFF2-40B4-BE49-F238E27FC236}">
              <a16:creationId xmlns:a16="http://schemas.microsoft.com/office/drawing/2014/main" id="{EEF91252-B2D6-473D-BD74-B6ED8DCD95A2}"/>
            </a:ext>
          </a:extLst>
        </xdr:cNvPr>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a:extLst>
            <a:ext uri="{FF2B5EF4-FFF2-40B4-BE49-F238E27FC236}">
              <a16:creationId xmlns:a16="http://schemas.microsoft.com/office/drawing/2014/main" id="{B5BE1900-33FB-436E-9A97-0718DF7BD4FC}"/>
            </a:ext>
          </a:extLst>
        </xdr:cNvPr>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959E580-B374-4478-94C0-167AB12520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B9F8182-E3D8-4781-B7C8-CC0ACE6F762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60ABD94-5ED9-4A41-BFBF-048B5B4DA3E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2953E1D-160F-41FC-A7A1-CE6E32F39E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B1061E7-5330-44E1-8E9D-04143F9CEA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111669</xdr:rowOff>
    </xdr:from>
    <xdr:to>
      <xdr:col>76</xdr:col>
      <xdr:colOff>73025</xdr:colOff>
      <xdr:row>30</xdr:row>
      <xdr:rowOff>41819</xdr:rowOff>
    </xdr:to>
    <xdr:sp macro="" textlink="">
      <xdr:nvSpPr>
        <xdr:cNvPr id="134" name="楕円 133">
          <a:extLst>
            <a:ext uri="{FF2B5EF4-FFF2-40B4-BE49-F238E27FC236}">
              <a16:creationId xmlns:a16="http://schemas.microsoft.com/office/drawing/2014/main" id="{6006355D-B567-4C99-9FEA-33FAEA26A445}"/>
            </a:ext>
          </a:extLst>
        </xdr:cNvPr>
        <xdr:cNvSpPr/>
      </xdr:nvSpPr>
      <xdr:spPr>
        <a:xfrm>
          <a:off x="147447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134546</xdr:rowOff>
    </xdr:from>
    <xdr:ext cx="469744" cy="259045"/>
    <xdr:sp macro="" textlink="">
      <xdr:nvSpPr>
        <xdr:cNvPr id="135" name="債務償還比率該当値テキスト">
          <a:extLst>
            <a:ext uri="{FF2B5EF4-FFF2-40B4-BE49-F238E27FC236}">
              <a16:creationId xmlns:a16="http://schemas.microsoft.com/office/drawing/2014/main" id="{8FF4A8D5-FF18-4306-8164-396E4D1DA9BA}"/>
            </a:ext>
          </a:extLst>
        </xdr:cNvPr>
        <xdr:cNvSpPr txBox="1"/>
      </xdr:nvSpPr>
      <xdr:spPr>
        <a:xfrm>
          <a:off x="14846300" y="570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127589</xdr:rowOff>
    </xdr:from>
    <xdr:to>
      <xdr:col>72</xdr:col>
      <xdr:colOff>123825</xdr:colOff>
      <xdr:row>31</xdr:row>
      <xdr:rowOff>57739</xdr:rowOff>
    </xdr:to>
    <xdr:sp macro="" textlink="">
      <xdr:nvSpPr>
        <xdr:cNvPr id="136" name="楕円 135">
          <a:extLst>
            <a:ext uri="{FF2B5EF4-FFF2-40B4-BE49-F238E27FC236}">
              <a16:creationId xmlns:a16="http://schemas.microsoft.com/office/drawing/2014/main" id="{76F794BD-D880-4558-AE44-7E90B5D980A3}"/>
            </a:ext>
          </a:extLst>
        </xdr:cNvPr>
        <xdr:cNvSpPr/>
      </xdr:nvSpPr>
      <xdr:spPr>
        <a:xfrm>
          <a:off x="14033500" y="60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162469</xdr:rowOff>
    </xdr:from>
    <xdr:to>
      <xdr:col>76</xdr:col>
      <xdr:colOff>22225</xdr:colOff>
      <xdr:row>31</xdr:row>
      <xdr:rowOff>6939</xdr:rowOff>
    </xdr:to>
    <xdr:cxnSp macro="">
      <xdr:nvCxnSpPr>
        <xdr:cNvPr id="137" name="直線コネクタ 136">
          <a:extLst>
            <a:ext uri="{FF2B5EF4-FFF2-40B4-BE49-F238E27FC236}">
              <a16:creationId xmlns:a16="http://schemas.microsoft.com/office/drawing/2014/main" id="{F59DEAD8-0A12-4587-ACBF-50F13A9E7E8A}"/>
            </a:ext>
          </a:extLst>
        </xdr:cNvPr>
        <xdr:cNvCxnSpPr/>
      </xdr:nvCxnSpPr>
      <xdr:spPr>
        <a:xfrm flipV="1">
          <a:off x="14084300" y="5906044"/>
          <a:ext cx="711200" cy="1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8" name="n_1aveValue債務償還比率">
          <a:extLst>
            <a:ext uri="{FF2B5EF4-FFF2-40B4-BE49-F238E27FC236}">
              <a16:creationId xmlns:a16="http://schemas.microsoft.com/office/drawing/2014/main" id="{44C32F4C-9A25-4CAA-971B-BF409528D358}"/>
            </a:ext>
          </a:extLst>
        </xdr:cNvPr>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48866</xdr:rowOff>
    </xdr:from>
    <xdr:ext cx="469744" cy="259045"/>
    <xdr:sp macro="" textlink="">
      <xdr:nvSpPr>
        <xdr:cNvPr id="139" name="n_1mainValue債務償還比率">
          <a:extLst>
            <a:ext uri="{FF2B5EF4-FFF2-40B4-BE49-F238E27FC236}">
              <a16:creationId xmlns:a16="http://schemas.microsoft.com/office/drawing/2014/main" id="{5A596C1F-36C7-4B78-B9BF-7AF8D5483F0F}"/>
            </a:ext>
          </a:extLst>
        </xdr:cNvPr>
        <xdr:cNvSpPr txBox="1"/>
      </xdr:nvSpPr>
      <xdr:spPr>
        <a:xfrm>
          <a:off x="13836727" y="61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4C89EAF5-0066-4A83-AE3A-EB2F584BB7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3CC0CFB7-2A53-44E7-A4B5-35D1D9029B4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3B97DEEC-2863-45B5-8FF5-E5F4CD0C8F3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C902CC4D-EC95-4186-BEFF-1223E6E5CC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80D89ED9-5615-4D5A-A372-51795D663C4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5A369164-2EED-4D2A-8834-21E27406D4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255E8A-AE63-442F-AB0E-BDCD6FBC81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0517E7-7A7B-4B71-8A44-68503EA871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C5672E-E8C1-4093-AB8A-5E22348680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2748AF-1062-46CD-AACF-91778EFDF5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DD4CCE-4CF7-45AE-956F-43E5E25EC4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5A9CA9-1BFD-4473-9D5D-CE4FC20BFB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4015E3-C687-4500-BF6E-B00864C5A5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957468-C30E-491C-8DEA-63F7ACCFD65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F29F03-DF75-4FE1-898E-7A64B7CA03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05AAF9-B055-42D4-8014-936926AAED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C96A7E-C2DC-4505-B4FA-32893274D0D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28757D-C1CB-440D-8FF1-5079122D305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4B8721-F847-4029-9A2B-85004C109D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A4986C-CD62-4020-80D1-08CF56944C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1BBDC1-D870-4239-A3E2-6810A139D4A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891B562-0265-4A53-8E5A-D25E0E59715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2EB35AD-7308-4DCC-BC1C-D459DCCF3A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EF5436-ADBB-4400-95D7-8F98EECF0A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A198A9-C932-4760-844D-54FEAB2EE7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255FAE-4CC8-4972-908D-DAA59D3A7A7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938906-3CD5-44BE-B91B-D83D058085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FCFF1C-C5BF-4ABF-9925-4057EE0B18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A64C03-6ADC-452D-B03C-64552AB458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5A0897-9FF1-493C-94B7-84676C8186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5F62D6-4AD9-493B-A5D3-5405457720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410FB8-E8FA-455B-869D-1A10E8AEF1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697DF9-0BE5-42E8-95B7-167C6C68F2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A3618F-7F31-4BCE-8C09-093681F22A5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6CE070-6C9D-4EE6-9FC2-2A04B05668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5AE74E-22A4-46F0-9F50-5E247984DA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2329D24-EF7E-44AF-A79A-77B92397D83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5379F94-9F44-4A09-963E-A1F7A436B4A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2BD0A16-CCC2-4BB3-9E36-E8A6CEBBD2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CD7C74E-CB6D-4D5F-BEBF-78C7D69431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18360D4-4011-4CC5-B52C-3DEC8BC113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EBCEFE3-5466-49A8-A899-E3A33A97F5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EE7785-46D9-43AA-ADE3-669DA9E0E1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1789DBB-10D4-4A01-B48F-20734687229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F8CA14-CE2D-4F8D-8DB3-44DB7B0FC65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5080215-DA4A-403E-ADFB-DF934553293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7F0CE14-1010-4D10-8945-E7258F600E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7793EB7-BD14-4ACC-9724-BB4DE01DB02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CD0E7E3-7271-4199-B3D3-36F395357C5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183980A-8BCC-4476-BF13-73341FD029F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9152DE7-776B-4F9C-A1C0-BDF7693EB0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87B0F5E-F055-4F3E-8D39-24EB14B05F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0E19FEE-C62A-40F7-A00F-F802647B1B9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D9B6468-D566-4644-ADDD-6C35A15C96D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0C9D1B0-54B1-4AF2-A8E3-EF6F81BF3E9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2498DE9-D402-42B4-9226-FB71788772B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3F98620-3A86-4CF5-BAB4-9B5978C128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D6F456A-2698-429F-825A-AD3438C527C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CE423C-4580-4270-84DE-C0AD2A8808C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AE06F3C-358D-43F2-93A5-038EE42D7C0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3C9660D-7A1C-4A03-B01E-9B408A9D8C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4C6667EC-B5FB-4930-8F51-C743FE485D10}"/>
            </a:ext>
          </a:extLst>
        </xdr:cNvPr>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a:extLst>
            <a:ext uri="{FF2B5EF4-FFF2-40B4-BE49-F238E27FC236}">
              <a16:creationId xmlns:a16="http://schemas.microsoft.com/office/drawing/2014/main" id="{92080C2B-2086-434B-9362-3E5F7EEF6E9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C963C9EA-0243-4A35-96DC-240C08A8A4E7}"/>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a:extLst>
            <a:ext uri="{FF2B5EF4-FFF2-40B4-BE49-F238E27FC236}">
              <a16:creationId xmlns:a16="http://schemas.microsoft.com/office/drawing/2014/main" id="{59EF7F8A-F12F-4963-B667-D25AE8DD904A}"/>
            </a:ext>
          </a:extLst>
        </xdr:cNvPr>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a:extLst>
            <a:ext uri="{FF2B5EF4-FFF2-40B4-BE49-F238E27FC236}">
              <a16:creationId xmlns:a16="http://schemas.microsoft.com/office/drawing/2014/main" id="{40254C86-3797-4689-BE78-DEE19B597CE8}"/>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B50AF5C2-E67C-41E7-B6C8-6EA218ECC297}"/>
            </a:ext>
          </a:extLst>
        </xdr:cNvPr>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a:extLst>
            <a:ext uri="{FF2B5EF4-FFF2-40B4-BE49-F238E27FC236}">
              <a16:creationId xmlns:a16="http://schemas.microsoft.com/office/drawing/2014/main" id="{51D83E8D-4FE6-4A27-B08F-6B8A4E1F89DA}"/>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a:extLst>
            <a:ext uri="{FF2B5EF4-FFF2-40B4-BE49-F238E27FC236}">
              <a16:creationId xmlns:a16="http://schemas.microsoft.com/office/drawing/2014/main" id="{E0D15A86-9028-4D3C-A2EF-A502A0F22C2C}"/>
            </a:ext>
          </a:extLst>
        </xdr:cNvPr>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a:extLst>
            <a:ext uri="{FF2B5EF4-FFF2-40B4-BE49-F238E27FC236}">
              <a16:creationId xmlns:a16="http://schemas.microsoft.com/office/drawing/2014/main" id="{03FAE7AD-08A1-4960-AF74-49B18A3E0087}"/>
            </a:ext>
          </a:extLst>
        </xdr:cNvPr>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BCED87D2-28A1-4F01-ADE4-F8A21CD3A0A5}"/>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6B117AF-8560-4FDC-A854-1B84FBEF01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E27377-BA16-4B55-81BF-BABF0A30A7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F62BAE-6BF1-4229-A03B-6D790D05454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ED867A-F56D-4B97-8A7D-31027BF766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F9F51A-983E-4781-AA10-022EBF57C3A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2" name="楕円 71">
          <a:extLst>
            <a:ext uri="{FF2B5EF4-FFF2-40B4-BE49-F238E27FC236}">
              <a16:creationId xmlns:a16="http://schemas.microsoft.com/office/drawing/2014/main" id="{EEDB994A-AAD4-4FA4-B380-76976FA8F3BA}"/>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3" name="【道路】&#10;有形固定資産減価償却率該当値テキスト">
          <a:extLst>
            <a:ext uri="{FF2B5EF4-FFF2-40B4-BE49-F238E27FC236}">
              <a16:creationId xmlns:a16="http://schemas.microsoft.com/office/drawing/2014/main" id="{5847EBEE-F4A2-4624-A90A-5178D418814F}"/>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xdr:rowOff>
    </xdr:from>
    <xdr:to>
      <xdr:col>20</xdr:col>
      <xdr:colOff>38100</xdr:colOff>
      <xdr:row>37</xdr:row>
      <xdr:rowOff>110672</xdr:rowOff>
    </xdr:to>
    <xdr:sp macro="" textlink="">
      <xdr:nvSpPr>
        <xdr:cNvPr id="74" name="楕円 73">
          <a:extLst>
            <a:ext uri="{FF2B5EF4-FFF2-40B4-BE49-F238E27FC236}">
              <a16:creationId xmlns:a16="http://schemas.microsoft.com/office/drawing/2014/main" id="{3975B050-D2A6-41F2-A7ED-C5C49772FB06}"/>
            </a:ext>
          </a:extLst>
        </xdr:cNvPr>
        <xdr:cNvSpPr/>
      </xdr:nvSpPr>
      <xdr:spPr>
        <a:xfrm>
          <a:off x="3746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59872</xdr:rowOff>
    </xdr:to>
    <xdr:cxnSp macro="">
      <xdr:nvCxnSpPr>
        <xdr:cNvPr id="75" name="直線コネクタ 74">
          <a:extLst>
            <a:ext uri="{FF2B5EF4-FFF2-40B4-BE49-F238E27FC236}">
              <a16:creationId xmlns:a16="http://schemas.microsoft.com/office/drawing/2014/main" id="{48F46B4D-E505-4725-A6F9-C84FEAE0D831}"/>
            </a:ext>
          </a:extLst>
        </xdr:cNvPr>
        <xdr:cNvCxnSpPr/>
      </xdr:nvCxnSpPr>
      <xdr:spPr>
        <a:xfrm flipV="1">
          <a:off x="3797300" y="637902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41728</xdr:rowOff>
    </xdr:from>
    <xdr:to>
      <xdr:col>15</xdr:col>
      <xdr:colOff>101600</xdr:colOff>
      <xdr:row>37</xdr:row>
      <xdr:rowOff>143328</xdr:rowOff>
    </xdr:to>
    <xdr:sp macro="" textlink="">
      <xdr:nvSpPr>
        <xdr:cNvPr id="76" name="楕円 75">
          <a:extLst>
            <a:ext uri="{FF2B5EF4-FFF2-40B4-BE49-F238E27FC236}">
              <a16:creationId xmlns:a16="http://schemas.microsoft.com/office/drawing/2014/main" id="{DB51FD0C-EAAE-4DBE-A05E-24F2536F28EA}"/>
            </a:ext>
          </a:extLst>
        </xdr:cNvPr>
        <xdr:cNvSpPr/>
      </xdr:nvSpPr>
      <xdr:spPr>
        <a:xfrm>
          <a:off x="2857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92528</xdr:rowOff>
    </xdr:to>
    <xdr:cxnSp macro="">
      <xdr:nvCxnSpPr>
        <xdr:cNvPr id="77" name="直線コネクタ 76">
          <a:extLst>
            <a:ext uri="{FF2B5EF4-FFF2-40B4-BE49-F238E27FC236}">
              <a16:creationId xmlns:a16="http://schemas.microsoft.com/office/drawing/2014/main" id="{A15018B1-2236-4C76-A3AD-8F24DD8F0CE4}"/>
            </a:ext>
          </a:extLst>
        </xdr:cNvPr>
        <xdr:cNvCxnSpPr/>
      </xdr:nvCxnSpPr>
      <xdr:spPr>
        <a:xfrm flipV="1">
          <a:off x="2908300" y="64035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78" name="楕円 77">
          <a:extLst>
            <a:ext uri="{FF2B5EF4-FFF2-40B4-BE49-F238E27FC236}">
              <a16:creationId xmlns:a16="http://schemas.microsoft.com/office/drawing/2014/main" id="{479672EE-68B9-4017-A3EA-CD4FAFF0A0F5}"/>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112123</xdr:rowOff>
    </xdr:to>
    <xdr:cxnSp macro="">
      <xdr:nvCxnSpPr>
        <xdr:cNvPr id="79" name="直線コネクタ 78">
          <a:extLst>
            <a:ext uri="{FF2B5EF4-FFF2-40B4-BE49-F238E27FC236}">
              <a16:creationId xmlns:a16="http://schemas.microsoft.com/office/drawing/2014/main" id="{C3675828-83D8-4E47-B3E8-711CE4621ACB}"/>
            </a:ext>
          </a:extLst>
        </xdr:cNvPr>
        <xdr:cNvCxnSpPr/>
      </xdr:nvCxnSpPr>
      <xdr:spPr>
        <a:xfrm flipV="1">
          <a:off x="2019300" y="64361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80" name="n_1aveValue【道路】&#10;有形固定資産減価償却率">
          <a:extLst>
            <a:ext uri="{FF2B5EF4-FFF2-40B4-BE49-F238E27FC236}">
              <a16:creationId xmlns:a16="http://schemas.microsoft.com/office/drawing/2014/main" id="{6EEE13AD-8E25-4CA9-A4C7-FE335005E739}"/>
            </a:ext>
          </a:extLst>
        </xdr:cNvPr>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1" name="n_2aveValue【道路】&#10;有形固定資産減価償却率">
          <a:extLst>
            <a:ext uri="{FF2B5EF4-FFF2-40B4-BE49-F238E27FC236}">
              <a16:creationId xmlns:a16="http://schemas.microsoft.com/office/drawing/2014/main" id="{7FB24EAF-A652-4488-A8A3-21276FD93E37}"/>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34D42234-2026-4823-89ED-C3E4EF8B1786}"/>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101799</xdr:rowOff>
    </xdr:from>
    <xdr:ext cx="405111" cy="259045"/>
    <xdr:sp macro="" textlink="">
      <xdr:nvSpPr>
        <xdr:cNvPr id="83" name="n_1mainValue【道路】&#10;有形固定資産減価償却率">
          <a:extLst>
            <a:ext uri="{FF2B5EF4-FFF2-40B4-BE49-F238E27FC236}">
              <a16:creationId xmlns:a16="http://schemas.microsoft.com/office/drawing/2014/main" id="{CBF0D8B7-05F9-49AA-96BD-F52F0EBCCB57}"/>
            </a:ext>
          </a:extLst>
        </xdr:cNvPr>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134455</xdr:rowOff>
    </xdr:from>
    <xdr:ext cx="405111" cy="259045"/>
    <xdr:sp macro="" textlink="">
      <xdr:nvSpPr>
        <xdr:cNvPr id="84" name="n_2mainValue【道路】&#10;有形固定資産減価償却率">
          <a:extLst>
            <a:ext uri="{FF2B5EF4-FFF2-40B4-BE49-F238E27FC236}">
              <a16:creationId xmlns:a16="http://schemas.microsoft.com/office/drawing/2014/main" id="{0EE1D08A-3610-4367-8DF9-CB121660F88B}"/>
            </a:ext>
          </a:extLst>
        </xdr:cNvPr>
        <xdr:cNvSpPr txBox="1"/>
      </xdr:nvSpPr>
      <xdr:spPr>
        <a:xfrm>
          <a:off x="2705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85" name="n_3mainValue【道路】&#10;有形固定資産減価償却率">
          <a:extLst>
            <a:ext uri="{FF2B5EF4-FFF2-40B4-BE49-F238E27FC236}">
              <a16:creationId xmlns:a16="http://schemas.microsoft.com/office/drawing/2014/main" id="{6A247303-7B55-4B71-A4D9-83D65C8FB030}"/>
            </a:ext>
          </a:extLst>
        </xdr:cNvPr>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088B2E5-8C35-4E6B-B954-457A18DBAA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36935A9-FAEF-405F-BB15-2FF547F599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B893E34-321B-48BE-BAC1-3B4A81A585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751CE38-F879-4A9C-B734-406C7E4749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5F4E275-EF5E-41DA-8300-B69EDD0D8B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4284926-1B50-49D2-8C55-C26F7835F2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9B0A85B-A8A3-418E-8C16-85E3D36A98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2300654-E010-4B21-B859-BD9B5C182D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2475259-C11A-4040-A0D2-063CEF21F6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FDC0B6C-88A1-4E98-AB36-0E6A839D71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9BEC91AA-5198-4E01-8BFA-A9627033767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CE1B18BE-12F4-4142-ADC7-93B4021F1C7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C32CD26F-AAC2-464B-9545-07CC7256858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a:extLst>
            <a:ext uri="{FF2B5EF4-FFF2-40B4-BE49-F238E27FC236}">
              <a16:creationId xmlns:a16="http://schemas.microsoft.com/office/drawing/2014/main" id="{533C1C75-BF8B-4FBF-AA99-FA1F2CB1FA5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860C218C-7AEF-4EDF-A936-30FB4B48A29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a:extLst>
            <a:ext uri="{FF2B5EF4-FFF2-40B4-BE49-F238E27FC236}">
              <a16:creationId xmlns:a16="http://schemas.microsoft.com/office/drawing/2014/main" id="{8A30D168-1A95-44D0-A787-6931DD7A146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905CE872-4333-4338-B82C-58E908CD5E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a:extLst>
            <a:ext uri="{FF2B5EF4-FFF2-40B4-BE49-F238E27FC236}">
              <a16:creationId xmlns:a16="http://schemas.microsoft.com/office/drawing/2014/main" id="{4A206AB9-0C28-4BD2-8B89-F1242DC7BC66}"/>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15FCFFCB-49C5-4197-AFA0-6DAA6213F5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a:extLst>
            <a:ext uri="{FF2B5EF4-FFF2-40B4-BE49-F238E27FC236}">
              <a16:creationId xmlns:a16="http://schemas.microsoft.com/office/drawing/2014/main" id="{7330AA50-55B7-4BE2-8116-312FBEE5DEE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F3EA520D-1123-445A-B21F-1D12DD5893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a:extLst>
            <a:ext uri="{FF2B5EF4-FFF2-40B4-BE49-F238E27FC236}">
              <a16:creationId xmlns:a16="http://schemas.microsoft.com/office/drawing/2014/main" id="{E31C6DE4-E422-4829-8284-79E3D8E1B8D3}"/>
            </a:ext>
          </a:extLst>
        </xdr:cNvPr>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a:extLst>
            <a:ext uri="{FF2B5EF4-FFF2-40B4-BE49-F238E27FC236}">
              <a16:creationId xmlns:a16="http://schemas.microsoft.com/office/drawing/2014/main" id="{ACA59C58-04DA-459B-8C38-4D2CB7E5FF42}"/>
            </a:ext>
          </a:extLst>
        </xdr:cNvPr>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a:extLst>
            <a:ext uri="{FF2B5EF4-FFF2-40B4-BE49-F238E27FC236}">
              <a16:creationId xmlns:a16="http://schemas.microsoft.com/office/drawing/2014/main" id="{A48F0DFC-5BEB-4508-91F8-1610B2FC394F}"/>
            </a:ext>
          </a:extLst>
        </xdr:cNvPr>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a:extLst>
            <a:ext uri="{FF2B5EF4-FFF2-40B4-BE49-F238E27FC236}">
              <a16:creationId xmlns:a16="http://schemas.microsoft.com/office/drawing/2014/main" id="{7802D098-39E8-4A11-A7AD-7DB79B1C60A4}"/>
            </a:ext>
          </a:extLst>
        </xdr:cNvPr>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a:extLst>
            <a:ext uri="{FF2B5EF4-FFF2-40B4-BE49-F238E27FC236}">
              <a16:creationId xmlns:a16="http://schemas.microsoft.com/office/drawing/2014/main" id="{ADEC6C1A-7BDD-405A-B2BF-403F610EEBCA}"/>
            </a:ext>
          </a:extLst>
        </xdr:cNvPr>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a:extLst>
            <a:ext uri="{FF2B5EF4-FFF2-40B4-BE49-F238E27FC236}">
              <a16:creationId xmlns:a16="http://schemas.microsoft.com/office/drawing/2014/main" id="{214BC8FD-B1E5-43C8-9020-30EE87B349EB}"/>
            </a:ext>
          </a:extLst>
        </xdr:cNvPr>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a:extLst>
            <a:ext uri="{FF2B5EF4-FFF2-40B4-BE49-F238E27FC236}">
              <a16:creationId xmlns:a16="http://schemas.microsoft.com/office/drawing/2014/main" id="{720F59AF-C07A-477B-A7BB-A826C17E3007}"/>
            </a:ext>
          </a:extLst>
        </xdr:cNvPr>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a:extLst>
            <a:ext uri="{FF2B5EF4-FFF2-40B4-BE49-F238E27FC236}">
              <a16:creationId xmlns:a16="http://schemas.microsoft.com/office/drawing/2014/main" id="{EA1B06B9-FE27-4541-A504-04F17970A4D0}"/>
            </a:ext>
          </a:extLst>
        </xdr:cNvPr>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a:extLst>
            <a:ext uri="{FF2B5EF4-FFF2-40B4-BE49-F238E27FC236}">
              <a16:creationId xmlns:a16="http://schemas.microsoft.com/office/drawing/2014/main" id="{DDE6A819-B789-41B7-8701-9AF0FB8860D6}"/>
            </a:ext>
          </a:extLst>
        </xdr:cNvPr>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6" name="フローチャート: 判断 115">
          <a:extLst>
            <a:ext uri="{FF2B5EF4-FFF2-40B4-BE49-F238E27FC236}">
              <a16:creationId xmlns:a16="http://schemas.microsoft.com/office/drawing/2014/main" id="{5F1AC78A-2CD7-45AA-B911-8B6EF09CA019}"/>
            </a:ext>
          </a:extLst>
        </xdr:cNvPr>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582A99C-632C-4578-B0DF-3000D8F2B4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163E864-C3EC-4F93-82F7-8E0177A4D26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D71CBBB-1877-4134-B284-D13BDC37ED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D306FAF-206C-4DB6-A1CA-BBE5775DE95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E56912C-2E02-4FC7-A7CC-D19C2920F1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144866</xdr:rowOff>
    </xdr:from>
    <xdr:to>
      <xdr:col>55</xdr:col>
      <xdr:colOff>50800</xdr:colOff>
      <xdr:row>41</xdr:row>
      <xdr:rowOff>75016</xdr:rowOff>
    </xdr:to>
    <xdr:sp macro="" textlink="">
      <xdr:nvSpPr>
        <xdr:cNvPr id="122" name="楕円 121">
          <a:extLst>
            <a:ext uri="{FF2B5EF4-FFF2-40B4-BE49-F238E27FC236}">
              <a16:creationId xmlns:a16="http://schemas.microsoft.com/office/drawing/2014/main" id="{03046595-70A1-4BCD-A944-3D1E4D42830F}"/>
            </a:ext>
          </a:extLst>
        </xdr:cNvPr>
        <xdr:cNvSpPr/>
      </xdr:nvSpPr>
      <xdr:spPr>
        <a:xfrm>
          <a:off x="10426700" y="70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59793</xdr:rowOff>
    </xdr:from>
    <xdr:ext cx="469744" cy="259045"/>
    <xdr:sp macro="" textlink="">
      <xdr:nvSpPr>
        <xdr:cNvPr id="123" name="【道路】&#10;一人当たり延長該当値テキスト">
          <a:extLst>
            <a:ext uri="{FF2B5EF4-FFF2-40B4-BE49-F238E27FC236}">
              <a16:creationId xmlns:a16="http://schemas.microsoft.com/office/drawing/2014/main" id="{2CB4F417-B482-42A1-BFFD-AEABCEE74CC2}"/>
            </a:ext>
          </a:extLst>
        </xdr:cNvPr>
        <xdr:cNvSpPr txBox="1"/>
      </xdr:nvSpPr>
      <xdr:spPr>
        <a:xfrm>
          <a:off x="10515600" y="691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144455</xdr:rowOff>
    </xdr:from>
    <xdr:to>
      <xdr:col>50</xdr:col>
      <xdr:colOff>165100</xdr:colOff>
      <xdr:row>41</xdr:row>
      <xdr:rowOff>74605</xdr:rowOff>
    </xdr:to>
    <xdr:sp macro="" textlink="">
      <xdr:nvSpPr>
        <xdr:cNvPr id="124" name="楕円 123">
          <a:extLst>
            <a:ext uri="{FF2B5EF4-FFF2-40B4-BE49-F238E27FC236}">
              <a16:creationId xmlns:a16="http://schemas.microsoft.com/office/drawing/2014/main" id="{8DA514BB-1C66-45A5-B619-65AA348387AE}"/>
            </a:ext>
          </a:extLst>
        </xdr:cNvPr>
        <xdr:cNvSpPr/>
      </xdr:nvSpPr>
      <xdr:spPr>
        <a:xfrm>
          <a:off x="9588500" y="70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23805</xdr:rowOff>
    </xdr:from>
    <xdr:to>
      <xdr:col>55</xdr:col>
      <xdr:colOff>0</xdr:colOff>
      <xdr:row>41</xdr:row>
      <xdr:rowOff>24216</xdr:rowOff>
    </xdr:to>
    <xdr:cxnSp macro="">
      <xdr:nvCxnSpPr>
        <xdr:cNvPr id="125" name="直線コネクタ 124">
          <a:extLst>
            <a:ext uri="{FF2B5EF4-FFF2-40B4-BE49-F238E27FC236}">
              <a16:creationId xmlns:a16="http://schemas.microsoft.com/office/drawing/2014/main" id="{77568E0D-3EF7-4CA3-97A2-D03BA969BFD7}"/>
            </a:ext>
          </a:extLst>
        </xdr:cNvPr>
        <xdr:cNvCxnSpPr/>
      </xdr:nvCxnSpPr>
      <xdr:spPr>
        <a:xfrm>
          <a:off x="9639300" y="7053255"/>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142718</xdr:rowOff>
    </xdr:from>
    <xdr:to>
      <xdr:col>46</xdr:col>
      <xdr:colOff>38100</xdr:colOff>
      <xdr:row>41</xdr:row>
      <xdr:rowOff>72868</xdr:rowOff>
    </xdr:to>
    <xdr:sp macro="" textlink="">
      <xdr:nvSpPr>
        <xdr:cNvPr id="126" name="楕円 125">
          <a:extLst>
            <a:ext uri="{FF2B5EF4-FFF2-40B4-BE49-F238E27FC236}">
              <a16:creationId xmlns:a16="http://schemas.microsoft.com/office/drawing/2014/main" id="{97E647D8-D472-462E-8F90-31FED537FBE2}"/>
            </a:ext>
          </a:extLst>
        </xdr:cNvPr>
        <xdr:cNvSpPr/>
      </xdr:nvSpPr>
      <xdr:spPr>
        <a:xfrm>
          <a:off x="8699500" y="7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22068</xdr:rowOff>
    </xdr:from>
    <xdr:to>
      <xdr:col>50</xdr:col>
      <xdr:colOff>114300</xdr:colOff>
      <xdr:row>41</xdr:row>
      <xdr:rowOff>23805</xdr:rowOff>
    </xdr:to>
    <xdr:cxnSp macro="">
      <xdr:nvCxnSpPr>
        <xdr:cNvPr id="127" name="直線コネクタ 126">
          <a:extLst>
            <a:ext uri="{FF2B5EF4-FFF2-40B4-BE49-F238E27FC236}">
              <a16:creationId xmlns:a16="http://schemas.microsoft.com/office/drawing/2014/main" id="{BB29AC77-477E-4DEE-89EF-0E1D392E5C8B}"/>
            </a:ext>
          </a:extLst>
        </xdr:cNvPr>
        <xdr:cNvCxnSpPr/>
      </xdr:nvCxnSpPr>
      <xdr:spPr>
        <a:xfrm>
          <a:off x="8750300" y="705151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142352</xdr:rowOff>
    </xdr:from>
    <xdr:to>
      <xdr:col>41</xdr:col>
      <xdr:colOff>101600</xdr:colOff>
      <xdr:row>41</xdr:row>
      <xdr:rowOff>72502</xdr:rowOff>
    </xdr:to>
    <xdr:sp macro="" textlink="">
      <xdr:nvSpPr>
        <xdr:cNvPr id="128" name="楕円 127">
          <a:extLst>
            <a:ext uri="{FF2B5EF4-FFF2-40B4-BE49-F238E27FC236}">
              <a16:creationId xmlns:a16="http://schemas.microsoft.com/office/drawing/2014/main" id="{1AB1D2C7-087D-48C8-8DAD-A3BD0D2CDD47}"/>
            </a:ext>
          </a:extLst>
        </xdr:cNvPr>
        <xdr:cNvSpPr/>
      </xdr:nvSpPr>
      <xdr:spPr>
        <a:xfrm>
          <a:off x="7810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21702</xdr:rowOff>
    </xdr:from>
    <xdr:to>
      <xdr:col>45</xdr:col>
      <xdr:colOff>177800</xdr:colOff>
      <xdr:row>41</xdr:row>
      <xdr:rowOff>22068</xdr:rowOff>
    </xdr:to>
    <xdr:cxnSp macro="">
      <xdr:nvCxnSpPr>
        <xdr:cNvPr id="129" name="直線コネクタ 128">
          <a:extLst>
            <a:ext uri="{FF2B5EF4-FFF2-40B4-BE49-F238E27FC236}">
              <a16:creationId xmlns:a16="http://schemas.microsoft.com/office/drawing/2014/main" id="{6A43F291-82BE-4C52-83C1-E97ECB6ED796}"/>
            </a:ext>
          </a:extLst>
        </xdr:cNvPr>
        <xdr:cNvCxnSpPr/>
      </xdr:nvCxnSpPr>
      <xdr:spPr>
        <a:xfrm>
          <a:off x="7861300" y="705115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30" name="n_1aveValue【道路】&#10;一人当たり延長">
          <a:extLst>
            <a:ext uri="{FF2B5EF4-FFF2-40B4-BE49-F238E27FC236}">
              <a16:creationId xmlns:a16="http://schemas.microsoft.com/office/drawing/2014/main" id="{26B7AB03-ABD6-493E-9E2B-86FEBB436A1C}"/>
            </a:ext>
          </a:extLst>
        </xdr:cNvPr>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a:extLst>
            <a:ext uri="{FF2B5EF4-FFF2-40B4-BE49-F238E27FC236}">
              <a16:creationId xmlns:a16="http://schemas.microsoft.com/office/drawing/2014/main" id="{FB7A4B1B-EF6E-4ABB-836A-11EA7E50326D}"/>
            </a:ext>
          </a:extLst>
        </xdr:cNvPr>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32" name="n_3aveValue【道路】&#10;一人当たり延長">
          <a:extLst>
            <a:ext uri="{FF2B5EF4-FFF2-40B4-BE49-F238E27FC236}">
              <a16:creationId xmlns:a16="http://schemas.microsoft.com/office/drawing/2014/main" id="{6F6385EC-A379-4F66-88B1-F209B9E25E16}"/>
            </a:ext>
          </a:extLst>
        </xdr:cNvPr>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65732</xdr:rowOff>
    </xdr:from>
    <xdr:ext cx="469744" cy="259045"/>
    <xdr:sp macro="" textlink="">
      <xdr:nvSpPr>
        <xdr:cNvPr id="133" name="n_1mainValue【道路】&#10;一人当たり延長">
          <a:extLst>
            <a:ext uri="{FF2B5EF4-FFF2-40B4-BE49-F238E27FC236}">
              <a16:creationId xmlns:a16="http://schemas.microsoft.com/office/drawing/2014/main" id="{6590CEEF-004B-4D1A-ADF1-EAA29E6AD2B0}"/>
            </a:ext>
          </a:extLst>
        </xdr:cNvPr>
        <xdr:cNvSpPr txBox="1"/>
      </xdr:nvSpPr>
      <xdr:spPr>
        <a:xfrm>
          <a:off x="9391727" y="70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63995</xdr:rowOff>
    </xdr:from>
    <xdr:ext cx="469744" cy="259045"/>
    <xdr:sp macro="" textlink="">
      <xdr:nvSpPr>
        <xdr:cNvPr id="134" name="n_2mainValue【道路】&#10;一人当たり延長">
          <a:extLst>
            <a:ext uri="{FF2B5EF4-FFF2-40B4-BE49-F238E27FC236}">
              <a16:creationId xmlns:a16="http://schemas.microsoft.com/office/drawing/2014/main" id="{386387EB-939C-4B20-900E-61B3AE014758}"/>
            </a:ext>
          </a:extLst>
        </xdr:cNvPr>
        <xdr:cNvSpPr txBox="1"/>
      </xdr:nvSpPr>
      <xdr:spPr>
        <a:xfrm>
          <a:off x="8515427" y="70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63629</xdr:rowOff>
    </xdr:from>
    <xdr:ext cx="469744" cy="259045"/>
    <xdr:sp macro="" textlink="">
      <xdr:nvSpPr>
        <xdr:cNvPr id="135" name="n_3mainValue【道路】&#10;一人当たり延長">
          <a:extLst>
            <a:ext uri="{FF2B5EF4-FFF2-40B4-BE49-F238E27FC236}">
              <a16:creationId xmlns:a16="http://schemas.microsoft.com/office/drawing/2014/main" id="{905DFF51-8C2D-4AC3-A9FF-23085DC950AF}"/>
            </a:ext>
          </a:extLst>
        </xdr:cNvPr>
        <xdr:cNvSpPr txBox="1"/>
      </xdr:nvSpPr>
      <xdr:spPr>
        <a:xfrm>
          <a:off x="7626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2808CF6-2899-4BA3-943F-FB67FB34E3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C7C0ABBF-E00A-467B-BBAB-59F1FA6AE6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B8BD47E4-8961-4BE3-9490-BE29BA26CD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7D67B68-31DB-4FF2-B434-71297316B3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44C0C756-4123-4B15-A604-5260B2B8EFD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6C733712-8A69-4E20-B018-0BF60C7106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10D0C0C8-FBBF-43DA-BF65-2FF6535C63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E4967CEA-C6B8-48D3-86AA-0015C75BEE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F2DD2EB6-7007-4841-B2DE-2C0417C272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DBADAA9-35BB-408B-9623-91DE241F04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3A7A22A3-94DF-4EB1-95D9-17364FE4BE5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a:extLst>
            <a:ext uri="{FF2B5EF4-FFF2-40B4-BE49-F238E27FC236}">
              <a16:creationId xmlns:a16="http://schemas.microsoft.com/office/drawing/2014/main" id="{4AD43BAA-1F9B-4430-800F-C965BC0AF55A}"/>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ABBC2D52-0C34-41B1-81A2-52B5013B1C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3662A610-FC71-474F-A02B-A4CEFB2B32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C67F6FD-2848-4657-AB41-9659533A8C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10177F74-2F10-4024-B3DB-F4BD5AD85E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88C9C3A4-8932-4FFA-84EA-B44F547F41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E0EA31A4-5B12-4E2F-9A6D-EE36D8F2F4E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E142AF59-60F1-471A-9A16-930338FEEE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5F4159FD-EAFA-4D91-9370-3E76A856D8D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240C8D94-8931-4D41-95A1-79D8041B93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A952F22A-99B3-4CC1-B232-8122024EDF1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DDEE9C93-C4BA-4189-8AE6-B18F9300AD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a:extLst>
            <a:ext uri="{FF2B5EF4-FFF2-40B4-BE49-F238E27FC236}">
              <a16:creationId xmlns:a16="http://schemas.microsoft.com/office/drawing/2014/main" id="{FBC21A42-65C8-4CFF-90C1-6446759517A6}"/>
            </a:ext>
          </a:extLst>
        </xdr:cNvPr>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a:extLst>
            <a:ext uri="{FF2B5EF4-FFF2-40B4-BE49-F238E27FC236}">
              <a16:creationId xmlns:a16="http://schemas.microsoft.com/office/drawing/2014/main" id="{B2E3A9F6-E92C-4A8E-9DD7-617B81B6A92E}"/>
            </a:ext>
          </a:extLst>
        </xdr:cNvPr>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a:extLst>
            <a:ext uri="{FF2B5EF4-FFF2-40B4-BE49-F238E27FC236}">
              <a16:creationId xmlns:a16="http://schemas.microsoft.com/office/drawing/2014/main" id="{EC97D282-523F-4D62-A467-6617D8972266}"/>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9A06FFE8-A15B-480B-A6BC-9077703DAB4D}"/>
            </a:ext>
          </a:extLst>
        </xdr:cNvPr>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a:extLst>
            <a:ext uri="{FF2B5EF4-FFF2-40B4-BE49-F238E27FC236}">
              <a16:creationId xmlns:a16="http://schemas.microsoft.com/office/drawing/2014/main" id="{F43E0A4F-CD8B-42E5-9900-01729C771316}"/>
            </a:ext>
          </a:extLst>
        </xdr:cNvPr>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6488C31F-03CA-49C4-8D34-4A4310E7988E}"/>
            </a:ext>
          </a:extLst>
        </xdr:cNvPr>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a:extLst>
            <a:ext uri="{FF2B5EF4-FFF2-40B4-BE49-F238E27FC236}">
              <a16:creationId xmlns:a16="http://schemas.microsoft.com/office/drawing/2014/main" id="{81689EDD-23CC-448C-A133-3EDCA104601A}"/>
            </a:ext>
          </a:extLst>
        </xdr:cNvPr>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a:extLst>
            <a:ext uri="{FF2B5EF4-FFF2-40B4-BE49-F238E27FC236}">
              <a16:creationId xmlns:a16="http://schemas.microsoft.com/office/drawing/2014/main" id="{51529CFA-F594-4586-8206-F6DC88601DA3}"/>
            </a:ext>
          </a:extLst>
        </xdr:cNvPr>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a:extLst>
            <a:ext uri="{FF2B5EF4-FFF2-40B4-BE49-F238E27FC236}">
              <a16:creationId xmlns:a16="http://schemas.microsoft.com/office/drawing/2014/main" id="{9BCED1FF-6F79-4FDD-9E32-E5F517504819}"/>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68" name="フローチャート: 判断 167">
          <a:extLst>
            <a:ext uri="{FF2B5EF4-FFF2-40B4-BE49-F238E27FC236}">
              <a16:creationId xmlns:a16="http://schemas.microsoft.com/office/drawing/2014/main" id="{132C765A-AE9F-421F-825C-77EF298C53C5}"/>
            </a:ext>
          </a:extLst>
        </xdr:cNvPr>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B6A030E-5906-4744-8E0F-8499C50AD5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32100D9-A767-4A26-A1DE-5AA048F8080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E6CAE18-01E7-4B6B-8F9D-1098613071B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12F6917-08EC-4EB1-81D8-D5CDF71A0F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D250A99-5293-41F0-9663-1340F86FF4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74" name="楕円 173">
          <a:extLst>
            <a:ext uri="{FF2B5EF4-FFF2-40B4-BE49-F238E27FC236}">
              <a16:creationId xmlns:a16="http://schemas.microsoft.com/office/drawing/2014/main" id="{17BB594F-2A82-4009-9668-015CD32CCF2D}"/>
            </a:ext>
          </a:extLst>
        </xdr:cNvPr>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11447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4E0B96A9-1508-43AB-8F1B-D0B0E2609BDC}"/>
            </a:ext>
          </a:extLst>
        </xdr:cNvPr>
        <xdr:cNvSpPr txBox="1"/>
      </xdr:nvSpPr>
      <xdr:spPr>
        <a:xfrm>
          <a:off x="467360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170180</xdr:rowOff>
    </xdr:from>
    <xdr:to>
      <xdr:col>20</xdr:col>
      <xdr:colOff>38100</xdr:colOff>
      <xdr:row>58</xdr:row>
      <xdr:rowOff>100330</xdr:rowOff>
    </xdr:to>
    <xdr:sp macro="" textlink="">
      <xdr:nvSpPr>
        <xdr:cNvPr id="176" name="楕円 175">
          <a:extLst>
            <a:ext uri="{FF2B5EF4-FFF2-40B4-BE49-F238E27FC236}">
              <a16:creationId xmlns:a16="http://schemas.microsoft.com/office/drawing/2014/main" id="{918ECA00-DC80-4052-A8E6-8BFFD95717E8}"/>
            </a:ext>
          </a:extLst>
        </xdr:cNvPr>
        <xdr:cNvSpPr/>
      </xdr:nvSpPr>
      <xdr:spPr>
        <a:xfrm>
          <a:off x="3746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49530</xdr:rowOff>
    </xdr:from>
    <xdr:to>
      <xdr:col>24</xdr:col>
      <xdr:colOff>63500</xdr:colOff>
      <xdr:row>58</xdr:row>
      <xdr:rowOff>83820</xdr:rowOff>
    </xdr:to>
    <xdr:cxnSp macro="">
      <xdr:nvCxnSpPr>
        <xdr:cNvPr id="177" name="直線コネクタ 176">
          <a:extLst>
            <a:ext uri="{FF2B5EF4-FFF2-40B4-BE49-F238E27FC236}">
              <a16:creationId xmlns:a16="http://schemas.microsoft.com/office/drawing/2014/main" id="{A82D7567-925A-459A-84BA-D0EAE9C18C8A}"/>
            </a:ext>
          </a:extLst>
        </xdr:cNvPr>
        <xdr:cNvCxnSpPr/>
      </xdr:nvCxnSpPr>
      <xdr:spPr>
        <a:xfrm>
          <a:off x="3797300" y="9993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78" name="楕円 177">
          <a:extLst>
            <a:ext uri="{FF2B5EF4-FFF2-40B4-BE49-F238E27FC236}">
              <a16:creationId xmlns:a16="http://schemas.microsoft.com/office/drawing/2014/main" id="{CF4CADE4-17FE-4CEF-A491-003790EB3212}"/>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49530</xdr:rowOff>
    </xdr:from>
    <xdr:to>
      <xdr:col>19</xdr:col>
      <xdr:colOff>177800</xdr:colOff>
      <xdr:row>58</xdr:row>
      <xdr:rowOff>80010</xdr:rowOff>
    </xdr:to>
    <xdr:cxnSp macro="">
      <xdr:nvCxnSpPr>
        <xdr:cNvPr id="179" name="直線コネクタ 178">
          <a:extLst>
            <a:ext uri="{FF2B5EF4-FFF2-40B4-BE49-F238E27FC236}">
              <a16:creationId xmlns:a16="http://schemas.microsoft.com/office/drawing/2014/main" id="{39212DC7-16F3-4F72-9B4F-42C963B882A6}"/>
            </a:ext>
          </a:extLst>
        </xdr:cNvPr>
        <xdr:cNvCxnSpPr/>
      </xdr:nvCxnSpPr>
      <xdr:spPr>
        <a:xfrm flipV="1">
          <a:off x="2908300" y="99936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80" name="楕円 179">
          <a:extLst>
            <a:ext uri="{FF2B5EF4-FFF2-40B4-BE49-F238E27FC236}">
              <a16:creationId xmlns:a16="http://schemas.microsoft.com/office/drawing/2014/main" id="{8B57FC2E-E38C-48DC-98AC-5D27B58586D2}"/>
            </a:ext>
          </a:extLst>
        </xdr:cNvPr>
        <xdr:cNvSpPr/>
      </xdr:nvSpPr>
      <xdr:spPr>
        <a:xfrm>
          <a:off x="1968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100965</xdr:rowOff>
    </xdr:to>
    <xdr:cxnSp macro="">
      <xdr:nvCxnSpPr>
        <xdr:cNvPr id="181" name="直線コネクタ 180">
          <a:extLst>
            <a:ext uri="{FF2B5EF4-FFF2-40B4-BE49-F238E27FC236}">
              <a16:creationId xmlns:a16="http://schemas.microsoft.com/office/drawing/2014/main" id="{460157A5-4416-4307-8783-56C98B8090D6}"/>
            </a:ext>
          </a:extLst>
        </xdr:cNvPr>
        <xdr:cNvCxnSpPr/>
      </xdr:nvCxnSpPr>
      <xdr:spPr>
        <a:xfrm flipV="1">
          <a:off x="2019300" y="100241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332F1786-2A66-4D31-8742-3DB5D32A06BF}"/>
            </a:ext>
          </a:extLst>
        </xdr:cNvPr>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C7B43F14-A24A-433F-A2FC-28319CCAAEC3}"/>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68597</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A04E6527-2DE9-4B9E-9CE9-6BB922413A8B}"/>
            </a:ext>
          </a:extLst>
        </xdr:cNvPr>
        <xdr:cNvSpPr txBox="1"/>
      </xdr:nvSpPr>
      <xdr:spPr>
        <a:xfrm>
          <a:off x="1816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91457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9B48038B-2B28-493B-A17D-D906DAFF2D1A}"/>
            </a:ext>
          </a:extLst>
        </xdr:cNvPr>
        <xdr:cNvSpPr txBox="1"/>
      </xdr:nvSpPr>
      <xdr:spPr>
        <a:xfrm>
          <a:off x="35820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12861542-9154-4276-9521-AF30DB383ECB}"/>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168292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951E9CF-0E99-4A27-9980-0B97E09A87B2}"/>
            </a:ext>
          </a:extLst>
        </xdr:cNvPr>
        <xdr:cNvSpPr txBox="1"/>
      </xdr:nvSpPr>
      <xdr:spPr>
        <a:xfrm>
          <a:off x="1816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99A1B9BE-25FC-4776-BFF0-BF48DD2848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30C9769C-9889-4954-A007-2F929EC239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362ACDC3-B7D9-4288-B7BC-E9F30CBC9E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E70A2611-E896-44F0-8068-282C3B9680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C0F499CE-255D-4A65-84A0-7AD0F95EA6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AD3A75AE-F456-4CCC-9C01-42C0A5ED4C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9ACB76BC-AC2A-4A3A-A826-26A0B2EF42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19EC549A-C497-4950-BEBD-0C37000D95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EA571C01-0176-4941-851A-DEF6562698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69D12DD9-CB57-4DF1-B441-E5EC64A107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a:extLst>
            <a:ext uri="{FF2B5EF4-FFF2-40B4-BE49-F238E27FC236}">
              <a16:creationId xmlns:a16="http://schemas.microsoft.com/office/drawing/2014/main" id="{97BA025C-4879-4DAD-B61C-0161599351DB}"/>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a:extLst>
            <a:ext uri="{FF2B5EF4-FFF2-40B4-BE49-F238E27FC236}">
              <a16:creationId xmlns:a16="http://schemas.microsoft.com/office/drawing/2014/main" id="{2D3DB882-6749-4572-9A34-49C9C79F4B94}"/>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F2C21C48-FECA-4E57-9B73-ABC2F57BD25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a:extLst>
            <a:ext uri="{FF2B5EF4-FFF2-40B4-BE49-F238E27FC236}">
              <a16:creationId xmlns:a16="http://schemas.microsoft.com/office/drawing/2014/main" id="{05FEFB8F-1406-42D1-8814-A2D6CBD44CC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a:extLst>
            <a:ext uri="{FF2B5EF4-FFF2-40B4-BE49-F238E27FC236}">
              <a16:creationId xmlns:a16="http://schemas.microsoft.com/office/drawing/2014/main" id="{28F3D77E-3ABA-406C-9DBC-2AC9B52A17B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a:extLst>
            <a:ext uri="{FF2B5EF4-FFF2-40B4-BE49-F238E27FC236}">
              <a16:creationId xmlns:a16="http://schemas.microsoft.com/office/drawing/2014/main" id="{CB1D02DE-4B09-4432-979A-4AD63538678B}"/>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80861A11-73C1-4552-A8A8-80484BEA70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a:extLst>
            <a:ext uri="{FF2B5EF4-FFF2-40B4-BE49-F238E27FC236}">
              <a16:creationId xmlns:a16="http://schemas.microsoft.com/office/drawing/2014/main" id="{9570740C-B2CA-4851-A983-E4EB4201346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6CBD6F62-F01F-400E-A60D-52B4CCF4BB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a:extLst>
            <a:ext uri="{FF2B5EF4-FFF2-40B4-BE49-F238E27FC236}">
              <a16:creationId xmlns:a16="http://schemas.microsoft.com/office/drawing/2014/main" id="{DC6A6B01-89C3-4E10-B2FA-DB9E6F3BF52D}"/>
            </a:ext>
          </a:extLst>
        </xdr:cNvPr>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a:extLst>
            <a:ext uri="{FF2B5EF4-FFF2-40B4-BE49-F238E27FC236}">
              <a16:creationId xmlns:a16="http://schemas.microsoft.com/office/drawing/2014/main" id="{AD77F004-3613-47F8-AA41-50E5200190F1}"/>
            </a:ext>
          </a:extLst>
        </xdr:cNvPr>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a:extLst>
            <a:ext uri="{FF2B5EF4-FFF2-40B4-BE49-F238E27FC236}">
              <a16:creationId xmlns:a16="http://schemas.microsoft.com/office/drawing/2014/main" id="{2A027AB3-B05C-4D7E-9239-E97E4898601D}"/>
            </a:ext>
          </a:extLst>
        </xdr:cNvPr>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a:extLst>
            <a:ext uri="{FF2B5EF4-FFF2-40B4-BE49-F238E27FC236}">
              <a16:creationId xmlns:a16="http://schemas.microsoft.com/office/drawing/2014/main" id="{4F402FA0-2629-444A-8D0D-79F90E35189C}"/>
            </a:ext>
          </a:extLst>
        </xdr:cNvPr>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a:extLst>
            <a:ext uri="{FF2B5EF4-FFF2-40B4-BE49-F238E27FC236}">
              <a16:creationId xmlns:a16="http://schemas.microsoft.com/office/drawing/2014/main" id="{24E83686-A81A-4A0B-B502-A24973439BD1}"/>
            </a:ext>
          </a:extLst>
        </xdr:cNvPr>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12" name="【橋りょう・トンネル】&#10;一人当たり有形固定資産（償却資産）額平均値テキスト">
          <a:extLst>
            <a:ext uri="{FF2B5EF4-FFF2-40B4-BE49-F238E27FC236}">
              <a16:creationId xmlns:a16="http://schemas.microsoft.com/office/drawing/2014/main" id="{E10956D2-90C4-401E-9BB7-23D77FAEB161}"/>
            </a:ext>
          </a:extLst>
        </xdr:cNvPr>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a:extLst>
            <a:ext uri="{FF2B5EF4-FFF2-40B4-BE49-F238E27FC236}">
              <a16:creationId xmlns:a16="http://schemas.microsoft.com/office/drawing/2014/main" id="{C57607A6-9C2B-4EE2-9D58-54BC5660A490}"/>
            </a:ext>
          </a:extLst>
        </xdr:cNvPr>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a:extLst>
            <a:ext uri="{FF2B5EF4-FFF2-40B4-BE49-F238E27FC236}">
              <a16:creationId xmlns:a16="http://schemas.microsoft.com/office/drawing/2014/main" id="{601E9093-9705-473F-840B-EC370ECFB46A}"/>
            </a:ext>
          </a:extLst>
        </xdr:cNvPr>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a:extLst>
            <a:ext uri="{FF2B5EF4-FFF2-40B4-BE49-F238E27FC236}">
              <a16:creationId xmlns:a16="http://schemas.microsoft.com/office/drawing/2014/main" id="{D6011B52-4C72-49FA-8DBB-B13CEE82058B}"/>
            </a:ext>
          </a:extLst>
        </xdr:cNvPr>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216" name="フローチャート: 判断 215">
          <a:extLst>
            <a:ext uri="{FF2B5EF4-FFF2-40B4-BE49-F238E27FC236}">
              <a16:creationId xmlns:a16="http://schemas.microsoft.com/office/drawing/2014/main" id="{7C745244-BAA8-4856-A919-32DA345C05B9}"/>
            </a:ext>
          </a:extLst>
        </xdr:cNvPr>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3B10F637-90AB-43A4-B85C-44FAA0E132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8E88403-8A6E-4A2B-8655-5B13556406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C0186011-B5D0-4C4A-B036-55257C2F48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463504F1-32A4-40CE-9BF7-857CC5024A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E3100C8-B4D2-478B-AE10-7CFA260BF9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164616</xdr:rowOff>
    </xdr:from>
    <xdr:to>
      <xdr:col>55</xdr:col>
      <xdr:colOff>50800</xdr:colOff>
      <xdr:row>62</xdr:row>
      <xdr:rowOff>94766</xdr:rowOff>
    </xdr:to>
    <xdr:sp macro="" textlink="">
      <xdr:nvSpPr>
        <xdr:cNvPr id="222" name="楕円 221">
          <a:extLst>
            <a:ext uri="{FF2B5EF4-FFF2-40B4-BE49-F238E27FC236}">
              <a16:creationId xmlns:a16="http://schemas.microsoft.com/office/drawing/2014/main" id="{FB4F7FDA-4184-4476-9622-B60C105288D6}"/>
            </a:ext>
          </a:extLst>
        </xdr:cNvPr>
        <xdr:cNvSpPr/>
      </xdr:nvSpPr>
      <xdr:spPr>
        <a:xfrm>
          <a:off x="10426700" y="106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143043</xdr:rowOff>
    </xdr:from>
    <xdr:ext cx="534377" cy="259045"/>
    <xdr:sp macro="" textlink="">
      <xdr:nvSpPr>
        <xdr:cNvPr id="223" name="【橋りょう・トンネル】&#10;一人当たり有形固定資産（償却資産）額該当値テキスト">
          <a:extLst>
            <a:ext uri="{FF2B5EF4-FFF2-40B4-BE49-F238E27FC236}">
              <a16:creationId xmlns:a16="http://schemas.microsoft.com/office/drawing/2014/main" id="{C4E62DFC-8721-4131-838B-79736D3FC555}"/>
            </a:ext>
          </a:extLst>
        </xdr:cNvPr>
        <xdr:cNvSpPr txBox="1"/>
      </xdr:nvSpPr>
      <xdr:spPr>
        <a:xfrm>
          <a:off x="10515600" y="106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147379</xdr:rowOff>
    </xdr:from>
    <xdr:to>
      <xdr:col>50</xdr:col>
      <xdr:colOff>165100</xdr:colOff>
      <xdr:row>62</xdr:row>
      <xdr:rowOff>77529</xdr:rowOff>
    </xdr:to>
    <xdr:sp macro="" textlink="">
      <xdr:nvSpPr>
        <xdr:cNvPr id="224" name="楕円 223">
          <a:extLst>
            <a:ext uri="{FF2B5EF4-FFF2-40B4-BE49-F238E27FC236}">
              <a16:creationId xmlns:a16="http://schemas.microsoft.com/office/drawing/2014/main" id="{ADAE8A19-6AC7-434A-B084-534F3A1F5F2D}"/>
            </a:ext>
          </a:extLst>
        </xdr:cNvPr>
        <xdr:cNvSpPr/>
      </xdr:nvSpPr>
      <xdr:spPr>
        <a:xfrm>
          <a:off x="9588500" y="1060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26729</xdr:rowOff>
    </xdr:from>
    <xdr:to>
      <xdr:col>55</xdr:col>
      <xdr:colOff>0</xdr:colOff>
      <xdr:row>62</xdr:row>
      <xdr:rowOff>43966</xdr:rowOff>
    </xdr:to>
    <xdr:cxnSp macro="">
      <xdr:nvCxnSpPr>
        <xdr:cNvPr id="225" name="直線コネクタ 224">
          <a:extLst>
            <a:ext uri="{FF2B5EF4-FFF2-40B4-BE49-F238E27FC236}">
              <a16:creationId xmlns:a16="http://schemas.microsoft.com/office/drawing/2014/main" id="{8230AB93-BF50-4A30-BF58-3D074F24782D}"/>
            </a:ext>
          </a:extLst>
        </xdr:cNvPr>
        <xdr:cNvCxnSpPr/>
      </xdr:nvCxnSpPr>
      <xdr:spPr>
        <a:xfrm>
          <a:off x="9639300" y="10656629"/>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146814</xdr:rowOff>
    </xdr:from>
    <xdr:to>
      <xdr:col>46</xdr:col>
      <xdr:colOff>38100</xdr:colOff>
      <xdr:row>62</xdr:row>
      <xdr:rowOff>76964</xdr:rowOff>
    </xdr:to>
    <xdr:sp macro="" textlink="">
      <xdr:nvSpPr>
        <xdr:cNvPr id="226" name="楕円 225">
          <a:extLst>
            <a:ext uri="{FF2B5EF4-FFF2-40B4-BE49-F238E27FC236}">
              <a16:creationId xmlns:a16="http://schemas.microsoft.com/office/drawing/2014/main" id="{63E8240D-1B42-4E11-830D-CAF6C98F9337}"/>
            </a:ext>
          </a:extLst>
        </xdr:cNvPr>
        <xdr:cNvSpPr/>
      </xdr:nvSpPr>
      <xdr:spPr>
        <a:xfrm>
          <a:off x="8699500" y="10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26164</xdr:rowOff>
    </xdr:from>
    <xdr:to>
      <xdr:col>50</xdr:col>
      <xdr:colOff>114300</xdr:colOff>
      <xdr:row>62</xdr:row>
      <xdr:rowOff>26729</xdr:rowOff>
    </xdr:to>
    <xdr:cxnSp macro="">
      <xdr:nvCxnSpPr>
        <xdr:cNvPr id="227" name="直線コネクタ 226">
          <a:extLst>
            <a:ext uri="{FF2B5EF4-FFF2-40B4-BE49-F238E27FC236}">
              <a16:creationId xmlns:a16="http://schemas.microsoft.com/office/drawing/2014/main" id="{8663AD14-6290-45AE-87F8-9819C406FBC1}"/>
            </a:ext>
          </a:extLst>
        </xdr:cNvPr>
        <xdr:cNvCxnSpPr/>
      </xdr:nvCxnSpPr>
      <xdr:spPr>
        <a:xfrm>
          <a:off x="8750300" y="10656064"/>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147848</xdr:rowOff>
    </xdr:from>
    <xdr:to>
      <xdr:col>41</xdr:col>
      <xdr:colOff>101600</xdr:colOff>
      <xdr:row>62</xdr:row>
      <xdr:rowOff>77998</xdr:rowOff>
    </xdr:to>
    <xdr:sp macro="" textlink="">
      <xdr:nvSpPr>
        <xdr:cNvPr id="228" name="楕円 227">
          <a:extLst>
            <a:ext uri="{FF2B5EF4-FFF2-40B4-BE49-F238E27FC236}">
              <a16:creationId xmlns:a16="http://schemas.microsoft.com/office/drawing/2014/main" id="{9A762FD7-1557-4209-BB88-58164F1E6749}"/>
            </a:ext>
          </a:extLst>
        </xdr:cNvPr>
        <xdr:cNvSpPr/>
      </xdr:nvSpPr>
      <xdr:spPr>
        <a:xfrm>
          <a:off x="7810500" y="106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26164</xdr:rowOff>
    </xdr:from>
    <xdr:to>
      <xdr:col>45</xdr:col>
      <xdr:colOff>177800</xdr:colOff>
      <xdr:row>62</xdr:row>
      <xdr:rowOff>27198</xdr:rowOff>
    </xdr:to>
    <xdr:cxnSp macro="">
      <xdr:nvCxnSpPr>
        <xdr:cNvPr id="229" name="直線コネクタ 228">
          <a:extLst>
            <a:ext uri="{FF2B5EF4-FFF2-40B4-BE49-F238E27FC236}">
              <a16:creationId xmlns:a16="http://schemas.microsoft.com/office/drawing/2014/main" id="{EF782C33-7500-4BAA-B160-4B0A8A21CBEB}"/>
            </a:ext>
          </a:extLst>
        </xdr:cNvPr>
        <xdr:cNvCxnSpPr/>
      </xdr:nvCxnSpPr>
      <xdr:spPr>
        <a:xfrm flipV="1">
          <a:off x="7861300" y="10656064"/>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30" name="n_1aveValue【橋りょう・トンネル】&#10;一人当たり有形固定資産（償却資産）額">
          <a:extLst>
            <a:ext uri="{FF2B5EF4-FFF2-40B4-BE49-F238E27FC236}">
              <a16:creationId xmlns:a16="http://schemas.microsoft.com/office/drawing/2014/main" id="{64F6BC84-FCE2-4783-A24D-05BF29285FF3}"/>
            </a:ext>
          </a:extLst>
        </xdr:cNvPr>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31" name="n_2aveValue【橋りょう・トンネル】&#10;一人当たり有形固定資産（償却資産）額">
          <a:extLst>
            <a:ext uri="{FF2B5EF4-FFF2-40B4-BE49-F238E27FC236}">
              <a16:creationId xmlns:a16="http://schemas.microsoft.com/office/drawing/2014/main" id="{35BDB122-4A11-43DB-AA20-1025CC2C6F23}"/>
            </a:ext>
          </a:extLst>
        </xdr:cNvPr>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3F2964C5-AC48-49B5-99E3-44B5A9388342}"/>
            </a:ext>
          </a:extLst>
        </xdr:cNvPr>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68656</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10DAFC15-F38E-4F44-8FBD-93A866D0AC06}"/>
            </a:ext>
          </a:extLst>
        </xdr:cNvPr>
        <xdr:cNvSpPr txBox="1"/>
      </xdr:nvSpPr>
      <xdr:spPr>
        <a:xfrm>
          <a:off x="9359411" y="106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68091</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7D150C1A-7FD9-4B25-9166-8F57329BE7BA}"/>
            </a:ext>
          </a:extLst>
        </xdr:cNvPr>
        <xdr:cNvSpPr txBox="1"/>
      </xdr:nvSpPr>
      <xdr:spPr>
        <a:xfrm>
          <a:off x="8483111" y="106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69125</xdr:rowOff>
    </xdr:from>
    <xdr:ext cx="534377" cy="259045"/>
    <xdr:sp macro="" textlink="">
      <xdr:nvSpPr>
        <xdr:cNvPr id="235" name="n_3mainValue【橋りょう・トンネル】&#10;一人当たり有形固定資産（償却資産）額">
          <a:extLst>
            <a:ext uri="{FF2B5EF4-FFF2-40B4-BE49-F238E27FC236}">
              <a16:creationId xmlns:a16="http://schemas.microsoft.com/office/drawing/2014/main" id="{E4999395-726B-444C-A0F6-C07F132A782C}"/>
            </a:ext>
          </a:extLst>
        </xdr:cNvPr>
        <xdr:cNvSpPr txBox="1"/>
      </xdr:nvSpPr>
      <xdr:spPr>
        <a:xfrm>
          <a:off x="7594111" y="106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E114401E-1C44-4C0C-8998-2D9DC64716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25EF7A97-68FF-49F7-87F5-97F409F111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73E30444-ED46-430F-A222-61722AFCC83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E66E1A38-A513-444D-B67A-9A6873DF34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DB3E52EE-1AE1-433D-8229-4FB2B6BD15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43E1249A-1194-422F-9B3A-18ECB286E8A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9EEED9CA-B03A-46A3-9DA7-1FD1515CBCA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554DB802-D71D-450E-9691-F3EA1CCE1F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AFD74C31-1075-4B74-AB97-ECA1878D82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DFF59751-A8EE-4208-B7C5-BC0A289DC0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a:extLst>
            <a:ext uri="{FF2B5EF4-FFF2-40B4-BE49-F238E27FC236}">
              <a16:creationId xmlns:a16="http://schemas.microsoft.com/office/drawing/2014/main" id="{75D32EBB-17C8-436D-816D-60CE1623212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a:extLst>
            <a:ext uri="{FF2B5EF4-FFF2-40B4-BE49-F238E27FC236}">
              <a16:creationId xmlns:a16="http://schemas.microsoft.com/office/drawing/2014/main" id="{F66492F0-0ED0-42C6-98E5-894091E78A7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a:extLst>
            <a:ext uri="{FF2B5EF4-FFF2-40B4-BE49-F238E27FC236}">
              <a16:creationId xmlns:a16="http://schemas.microsoft.com/office/drawing/2014/main" id="{09A522BE-B8CD-4CF7-A4F8-846AEC7C237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a:extLst>
            <a:ext uri="{FF2B5EF4-FFF2-40B4-BE49-F238E27FC236}">
              <a16:creationId xmlns:a16="http://schemas.microsoft.com/office/drawing/2014/main" id="{AA56567C-0D67-490D-8B3D-9FF9ADD076A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a:extLst>
            <a:ext uri="{FF2B5EF4-FFF2-40B4-BE49-F238E27FC236}">
              <a16:creationId xmlns:a16="http://schemas.microsoft.com/office/drawing/2014/main" id="{D0EFEB56-A1CA-4BFF-8D0E-A26D45C3F7D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a:extLst>
            <a:ext uri="{FF2B5EF4-FFF2-40B4-BE49-F238E27FC236}">
              <a16:creationId xmlns:a16="http://schemas.microsoft.com/office/drawing/2014/main" id="{62A3058F-BE11-4F29-AE36-608FCE7FD34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a:extLst>
            <a:ext uri="{FF2B5EF4-FFF2-40B4-BE49-F238E27FC236}">
              <a16:creationId xmlns:a16="http://schemas.microsoft.com/office/drawing/2014/main" id="{31214ABB-751E-43C3-93AB-60C53529ADB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a:extLst>
            <a:ext uri="{FF2B5EF4-FFF2-40B4-BE49-F238E27FC236}">
              <a16:creationId xmlns:a16="http://schemas.microsoft.com/office/drawing/2014/main" id="{7095A8F5-4D54-4F53-8D42-D6B9E8A8C57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a:extLst>
            <a:ext uri="{FF2B5EF4-FFF2-40B4-BE49-F238E27FC236}">
              <a16:creationId xmlns:a16="http://schemas.microsoft.com/office/drawing/2014/main" id="{B8940DFA-A2E1-47BD-B438-529EADA91B19}"/>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D710674D-0845-4C11-A38E-E3B8DAE1F5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A8FBF4E9-AC9D-4A29-A654-FA418F4815F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a:extLst>
            <a:ext uri="{FF2B5EF4-FFF2-40B4-BE49-F238E27FC236}">
              <a16:creationId xmlns:a16="http://schemas.microsoft.com/office/drawing/2014/main" id="{1C09C0B4-10BD-43E9-95BA-E5BEC35F6C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a:extLst>
            <a:ext uri="{FF2B5EF4-FFF2-40B4-BE49-F238E27FC236}">
              <a16:creationId xmlns:a16="http://schemas.microsoft.com/office/drawing/2014/main" id="{3A9A43DE-E450-4718-BFA9-DD2BB97F6C7E}"/>
            </a:ext>
          </a:extLst>
        </xdr:cNvPr>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a:extLst>
            <a:ext uri="{FF2B5EF4-FFF2-40B4-BE49-F238E27FC236}">
              <a16:creationId xmlns:a16="http://schemas.microsoft.com/office/drawing/2014/main" id="{252BB5E7-BAFA-4776-823A-406DA9554206}"/>
            </a:ext>
          </a:extLst>
        </xdr:cNvPr>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a:extLst>
            <a:ext uri="{FF2B5EF4-FFF2-40B4-BE49-F238E27FC236}">
              <a16:creationId xmlns:a16="http://schemas.microsoft.com/office/drawing/2014/main" id="{073A0A6B-B1ED-4B0B-A89E-C6D590F71E2A}"/>
            </a:ext>
          </a:extLst>
        </xdr:cNvPr>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a:extLst>
            <a:ext uri="{FF2B5EF4-FFF2-40B4-BE49-F238E27FC236}">
              <a16:creationId xmlns:a16="http://schemas.microsoft.com/office/drawing/2014/main" id="{1F6E5C66-37CB-48FB-B1BB-952ADAA9B193}"/>
            </a:ext>
          </a:extLst>
        </xdr:cNvPr>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a:extLst>
            <a:ext uri="{FF2B5EF4-FFF2-40B4-BE49-F238E27FC236}">
              <a16:creationId xmlns:a16="http://schemas.microsoft.com/office/drawing/2014/main" id="{C9526CA4-CB26-4121-837A-9D6301245D48}"/>
            </a:ext>
          </a:extLst>
        </xdr:cNvPr>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63" name="【公営住宅】&#10;有形固定資産減価償却率平均値テキスト">
          <a:extLst>
            <a:ext uri="{FF2B5EF4-FFF2-40B4-BE49-F238E27FC236}">
              <a16:creationId xmlns:a16="http://schemas.microsoft.com/office/drawing/2014/main" id="{51AE9889-62D9-45AE-B408-F589DED1E0C8}"/>
            </a:ext>
          </a:extLst>
        </xdr:cNvPr>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a:extLst>
            <a:ext uri="{FF2B5EF4-FFF2-40B4-BE49-F238E27FC236}">
              <a16:creationId xmlns:a16="http://schemas.microsoft.com/office/drawing/2014/main" id="{05E83A39-DB74-4D6F-8E3E-4E26D3C677AE}"/>
            </a:ext>
          </a:extLst>
        </xdr:cNvPr>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a:extLst>
            <a:ext uri="{FF2B5EF4-FFF2-40B4-BE49-F238E27FC236}">
              <a16:creationId xmlns:a16="http://schemas.microsoft.com/office/drawing/2014/main" id="{A9326797-CC21-4992-B498-FEC0E998AF0A}"/>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a:extLst>
            <a:ext uri="{FF2B5EF4-FFF2-40B4-BE49-F238E27FC236}">
              <a16:creationId xmlns:a16="http://schemas.microsoft.com/office/drawing/2014/main" id="{9C406F4E-75AE-47F8-A1A6-CE691E6A0B21}"/>
            </a:ext>
          </a:extLst>
        </xdr:cNvPr>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5587</xdr:rowOff>
    </xdr:from>
    <xdr:to>
      <xdr:col>10</xdr:col>
      <xdr:colOff>165100</xdr:colOff>
      <xdr:row>82</xdr:row>
      <xdr:rowOff>107187</xdr:rowOff>
    </xdr:to>
    <xdr:sp macro="" textlink="">
      <xdr:nvSpPr>
        <xdr:cNvPr id="267" name="フローチャート: 判断 266">
          <a:extLst>
            <a:ext uri="{FF2B5EF4-FFF2-40B4-BE49-F238E27FC236}">
              <a16:creationId xmlns:a16="http://schemas.microsoft.com/office/drawing/2014/main" id="{E8A9BAAA-41C3-4583-8D62-857E7E796178}"/>
            </a:ext>
          </a:extLst>
        </xdr:cNvPr>
        <xdr:cNvSpPr/>
      </xdr:nvSpPr>
      <xdr:spPr>
        <a:xfrm>
          <a:off x="196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27B8393-320E-4BAD-8296-559429AA6F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299A51DE-582D-4CF7-A7AB-F5469331C1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99444A76-7B92-43EE-9A4C-248AFE2C03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FC7EA7C2-3291-4BFE-9EC1-038358326C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512219AA-4DA7-4192-B2F4-7A193E5CDC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156463</xdr:rowOff>
    </xdr:from>
    <xdr:to>
      <xdr:col>24</xdr:col>
      <xdr:colOff>114300</xdr:colOff>
      <xdr:row>84</xdr:row>
      <xdr:rowOff>86613</xdr:rowOff>
    </xdr:to>
    <xdr:sp macro="" textlink="">
      <xdr:nvSpPr>
        <xdr:cNvPr id="273" name="楕円 272">
          <a:extLst>
            <a:ext uri="{FF2B5EF4-FFF2-40B4-BE49-F238E27FC236}">
              <a16:creationId xmlns:a16="http://schemas.microsoft.com/office/drawing/2014/main" id="{2EA98585-F5C7-45B8-979E-65BDB79B8585}"/>
            </a:ext>
          </a:extLst>
        </xdr:cNvPr>
        <xdr:cNvSpPr/>
      </xdr:nvSpPr>
      <xdr:spPr>
        <a:xfrm>
          <a:off x="4584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134890</xdr:rowOff>
    </xdr:from>
    <xdr:ext cx="405111" cy="259045"/>
    <xdr:sp macro="" textlink="">
      <xdr:nvSpPr>
        <xdr:cNvPr id="274" name="【公営住宅】&#10;有形固定資産減価償却率該当値テキスト">
          <a:extLst>
            <a:ext uri="{FF2B5EF4-FFF2-40B4-BE49-F238E27FC236}">
              <a16:creationId xmlns:a16="http://schemas.microsoft.com/office/drawing/2014/main" id="{CDFE22DF-79CD-411E-9A9F-310EAB8CF6C5}"/>
            </a:ext>
          </a:extLst>
        </xdr:cNvPr>
        <xdr:cNvSpPr txBox="1"/>
      </xdr:nvSpPr>
      <xdr:spPr>
        <a:xfrm>
          <a:off x="4673600"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xdr:rowOff>
    </xdr:from>
    <xdr:to>
      <xdr:col>20</xdr:col>
      <xdr:colOff>38100</xdr:colOff>
      <xdr:row>84</xdr:row>
      <xdr:rowOff>114046</xdr:rowOff>
    </xdr:to>
    <xdr:sp macro="" textlink="">
      <xdr:nvSpPr>
        <xdr:cNvPr id="275" name="楕円 274">
          <a:extLst>
            <a:ext uri="{FF2B5EF4-FFF2-40B4-BE49-F238E27FC236}">
              <a16:creationId xmlns:a16="http://schemas.microsoft.com/office/drawing/2014/main" id="{FCD82861-975C-40F4-A379-BFDDE7844636}"/>
            </a:ext>
          </a:extLst>
        </xdr:cNvPr>
        <xdr:cNvSpPr/>
      </xdr:nvSpPr>
      <xdr:spPr>
        <a:xfrm>
          <a:off x="3746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35813</xdr:rowOff>
    </xdr:from>
    <xdr:to>
      <xdr:col>24</xdr:col>
      <xdr:colOff>63500</xdr:colOff>
      <xdr:row>84</xdr:row>
      <xdr:rowOff>63246</xdr:rowOff>
    </xdr:to>
    <xdr:cxnSp macro="">
      <xdr:nvCxnSpPr>
        <xdr:cNvPr id="276" name="直線コネクタ 275">
          <a:extLst>
            <a:ext uri="{FF2B5EF4-FFF2-40B4-BE49-F238E27FC236}">
              <a16:creationId xmlns:a16="http://schemas.microsoft.com/office/drawing/2014/main" id="{76237889-D01A-456F-8BC5-B2E1CF1A3A6F}"/>
            </a:ext>
          </a:extLst>
        </xdr:cNvPr>
        <xdr:cNvCxnSpPr/>
      </xdr:nvCxnSpPr>
      <xdr:spPr>
        <a:xfrm flipV="1">
          <a:off x="3797300" y="1443761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277" name="楕円 276">
          <a:extLst>
            <a:ext uri="{FF2B5EF4-FFF2-40B4-BE49-F238E27FC236}">
              <a16:creationId xmlns:a16="http://schemas.microsoft.com/office/drawing/2014/main" id="{CFFBD23D-2BED-40B7-822F-D35A80B716D0}"/>
            </a:ext>
          </a:extLst>
        </xdr:cNvPr>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63246</xdr:rowOff>
    </xdr:to>
    <xdr:cxnSp macro="">
      <xdr:nvCxnSpPr>
        <xdr:cNvPr id="278" name="直線コネクタ 277">
          <a:extLst>
            <a:ext uri="{FF2B5EF4-FFF2-40B4-BE49-F238E27FC236}">
              <a16:creationId xmlns:a16="http://schemas.microsoft.com/office/drawing/2014/main" id="{EB8935D0-1FC9-495C-842E-731FF3DC7E0E}"/>
            </a:ext>
          </a:extLst>
        </xdr:cNvPr>
        <xdr:cNvCxnSpPr/>
      </xdr:nvCxnSpPr>
      <xdr:spPr>
        <a:xfrm>
          <a:off x="2908300" y="1440561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133604</xdr:rowOff>
    </xdr:from>
    <xdr:to>
      <xdr:col>10</xdr:col>
      <xdr:colOff>165100</xdr:colOff>
      <xdr:row>84</xdr:row>
      <xdr:rowOff>63754</xdr:rowOff>
    </xdr:to>
    <xdr:sp macro="" textlink="">
      <xdr:nvSpPr>
        <xdr:cNvPr id="279" name="楕円 278">
          <a:extLst>
            <a:ext uri="{FF2B5EF4-FFF2-40B4-BE49-F238E27FC236}">
              <a16:creationId xmlns:a16="http://schemas.microsoft.com/office/drawing/2014/main" id="{D6AAC582-CC93-4FA5-A531-E59AE82F2114}"/>
            </a:ext>
          </a:extLst>
        </xdr:cNvPr>
        <xdr:cNvSpPr/>
      </xdr:nvSpPr>
      <xdr:spPr>
        <a:xfrm>
          <a:off x="1968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12954</xdr:rowOff>
    </xdr:to>
    <xdr:cxnSp macro="">
      <xdr:nvCxnSpPr>
        <xdr:cNvPr id="280" name="直線コネクタ 279">
          <a:extLst>
            <a:ext uri="{FF2B5EF4-FFF2-40B4-BE49-F238E27FC236}">
              <a16:creationId xmlns:a16="http://schemas.microsoft.com/office/drawing/2014/main" id="{8AD16A8F-D9B8-47CC-ADDC-AB9055DFA120}"/>
            </a:ext>
          </a:extLst>
        </xdr:cNvPr>
        <xdr:cNvCxnSpPr/>
      </xdr:nvCxnSpPr>
      <xdr:spPr>
        <a:xfrm flipV="1">
          <a:off x="2019300" y="144056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81" name="n_1aveValue【公営住宅】&#10;有形固定資産減価償却率">
          <a:extLst>
            <a:ext uri="{FF2B5EF4-FFF2-40B4-BE49-F238E27FC236}">
              <a16:creationId xmlns:a16="http://schemas.microsoft.com/office/drawing/2014/main" id="{B118C8A8-3BC8-4222-AC91-6F413CB68DCE}"/>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82" name="n_2aveValue【公営住宅】&#10;有形固定資産減価償却率">
          <a:extLst>
            <a:ext uri="{FF2B5EF4-FFF2-40B4-BE49-F238E27FC236}">
              <a16:creationId xmlns:a16="http://schemas.microsoft.com/office/drawing/2014/main" id="{6AB5DFF3-B4D8-48FD-8B0F-6F4508736A5F}"/>
            </a:ext>
          </a:extLst>
        </xdr:cNvPr>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123714</xdr:rowOff>
    </xdr:from>
    <xdr:ext cx="405111" cy="259045"/>
    <xdr:sp macro="" textlink="">
      <xdr:nvSpPr>
        <xdr:cNvPr id="283" name="n_3aveValue【公営住宅】&#10;有形固定資産減価償却率">
          <a:extLst>
            <a:ext uri="{FF2B5EF4-FFF2-40B4-BE49-F238E27FC236}">
              <a16:creationId xmlns:a16="http://schemas.microsoft.com/office/drawing/2014/main" id="{82D96B7A-2581-4EF2-935D-359A755074B1}"/>
            </a:ext>
          </a:extLst>
        </xdr:cNvPr>
        <xdr:cNvSpPr txBox="1"/>
      </xdr:nvSpPr>
      <xdr:spPr>
        <a:xfrm>
          <a:off x="1816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105173</xdr:rowOff>
    </xdr:from>
    <xdr:ext cx="405111" cy="259045"/>
    <xdr:sp macro="" textlink="">
      <xdr:nvSpPr>
        <xdr:cNvPr id="284" name="n_1mainValue【公営住宅】&#10;有形固定資産減価償却率">
          <a:extLst>
            <a:ext uri="{FF2B5EF4-FFF2-40B4-BE49-F238E27FC236}">
              <a16:creationId xmlns:a16="http://schemas.microsoft.com/office/drawing/2014/main" id="{9E23EFAA-6894-496C-A04F-F53A304D7B83}"/>
            </a:ext>
          </a:extLst>
        </xdr:cNvPr>
        <xdr:cNvSpPr txBox="1"/>
      </xdr:nvSpPr>
      <xdr:spPr>
        <a:xfrm>
          <a:off x="3582044" y="1450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285" name="n_2mainValue【公営住宅】&#10;有形固定資産減価償却率">
          <a:extLst>
            <a:ext uri="{FF2B5EF4-FFF2-40B4-BE49-F238E27FC236}">
              <a16:creationId xmlns:a16="http://schemas.microsoft.com/office/drawing/2014/main" id="{DE7D5A84-BCA6-4EE8-92FA-D6F59D0040FC}"/>
            </a:ext>
          </a:extLst>
        </xdr:cNvPr>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54881</xdr:rowOff>
    </xdr:from>
    <xdr:ext cx="405111" cy="259045"/>
    <xdr:sp macro="" textlink="">
      <xdr:nvSpPr>
        <xdr:cNvPr id="286" name="n_3mainValue【公営住宅】&#10;有形固定資産減価償却率">
          <a:extLst>
            <a:ext uri="{FF2B5EF4-FFF2-40B4-BE49-F238E27FC236}">
              <a16:creationId xmlns:a16="http://schemas.microsoft.com/office/drawing/2014/main" id="{31AF0281-290C-41FD-BE42-4BD3FCF99A89}"/>
            </a:ext>
          </a:extLst>
        </xdr:cNvPr>
        <xdr:cNvSpPr txBox="1"/>
      </xdr:nvSpPr>
      <xdr:spPr>
        <a:xfrm>
          <a:off x="1816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2009DE2D-D8C0-4BEE-BD40-0A5412BC19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BB1A70F6-FA03-4888-83AB-15D86202E9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A4E3E643-AFAC-42CE-BB4F-2A0733AB2D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D2F2469C-C8E9-4B0D-90D2-06363CFFE1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9E802BA5-03D8-4689-AD33-692897520F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307B46B4-D5EB-473A-9D67-4E60BA9AA4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8E5A8723-439A-4EA4-BA73-1D77F473B4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A1A3370C-59F3-4B53-B775-26462256A5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C1F9FFA6-9F26-4B27-BCA0-3F24D5B02F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D721F5C3-FA77-4E8C-A845-DF1DAAFA98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a:extLst>
            <a:ext uri="{FF2B5EF4-FFF2-40B4-BE49-F238E27FC236}">
              <a16:creationId xmlns:a16="http://schemas.microsoft.com/office/drawing/2014/main" id="{605A9AE3-4C07-4D37-B808-00F9AD55089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a:extLst>
            <a:ext uri="{FF2B5EF4-FFF2-40B4-BE49-F238E27FC236}">
              <a16:creationId xmlns:a16="http://schemas.microsoft.com/office/drawing/2014/main" id="{270820D8-BBC1-4F4A-8B58-1B43956D9A8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a:extLst>
            <a:ext uri="{FF2B5EF4-FFF2-40B4-BE49-F238E27FC236}">
              <a16:creationId xmlns:a16="http://schemas.microsoft.com/office/drawing/2014/main" id="{966FFF0C-F108-4797-8A19-2C2F4CC44E2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a:extLst>
            <a:ext uri="{FF2B5EF4-FFF2-40B4-BE49-F238E27FC236}">
              <a16:creationId xmlns:a16="http://schemas.microsoft.com/office/drawing/2014/main" id="{4BD8E19C-AACC-415D-B4F8-C678FC9EB01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a:extLst>
            <a:ext uri="{FF2B5EF4-FFF2-40B4-BE49-F238E27FC236}">
              <a16:creationId xmlns:a16="http://schemas.microsoft.com/office/drawing/2014/main" id="{10A7DEAB-E58A-4F89-90AB-EC95BB77DAF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a:extLst>
            <a:ext uri="{FF2B5EF4-FFF2-40B4-BE49-F238E27FC236}">
              <a16:creationId xmlns:a16="http://schemas.microsoft.com/office/drawing/2014/main" id="{2582F36D-B0F5-46A6-9CED-BB6067163CA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a:extLst>
            <a:ext uri="{FF2B5EF4-FFF2-40B4-BE49-F238E27FC236}">
              <a16:creationId xmlns:a16="http://schemas.microsoft.com/office/drawing/2014/main" id="{86038CE0-E4BD-4F11-8600-3E89855DC2B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a:extLst>
            <a:ext uri="{FF2B5EF4-FFF2-40B4-BE49-F238E27FC236}">
              <a16:creationId xmlns:a16="http://schemas.microsoft.com/office/drawing/2014/main" id="{DFCC9A40-3350-47AA-9365-B0360C3B8F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a:extLst>
            <a:ext uri="{FF2B5EF4-FFF2-40B4-BE49-F238E27FC236}">
              <a16:creationId xmlns:a16="http://schemas.microsoft.com/office/drawing/2014/main" id="{462E8934-6C9E-4E80-8E61-985E9DC7A9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a:extLst>
            <a:ext uri="{FF2B5EF4-FFF2-40B4-BE49-F238E27FC236}">
              <a16:creationId xmlns:a16="http://schemas.microsoft.com/office/drawing/2014/main" id="{B341DA55-1043-4263-9258-286CB442BC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a:extLst>
            <a:ext uri="{FF2B5EF4-FFF2-40B4-BE49-F238E27FC236}">
              <a16:creationId xmlns:a16="http://schemas.microsoft.com/office/drawing/2014/main" id="{7A4E9410-9801-43EF-A5FC-189DA255D8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a:extLst>
            <a:ext uri="{FF2B5EF4-FFF2-40B4-BE49-F238E27FC236}">
              <a16:creationId xmlns:a16="http://schemas.microsoft.com/office/drawing/2014/main" id="{159CD6FF-8600-43D5-A3A9-B071A8F88FF0}"/>
            </a:ext>
          </a:extLst>
        </xdr:cNvPr>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a:extLst>
            <a:ext uri="{FF2B5EF4-FFF2-40B4-BE49-F238E27FC236}">
              <a16:creationId xmlns:a16="http://schemas.microsoft.com/office/drawing/2014/main" id="{C1DAC70F-8FEF-4A2F-BB2D-6ADCAA0353C4}"/>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a:extLst>
            <a:ext uri="{FF2B5EF4-FFF2-40B4-BE49-F238E27FC236}">
              <a16:creationId xmlns:a16="http://schemas.microsoft.com/office/drawing/2014/main" id="{24508910-53CA-4B34-90F0-5844E68CEEE1}"/>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a:extLst>
            <a:ext uri="{FF2B5EF4-FFF2-40B4-BE49-F238E27FC236}">
              <a16:creationId xmlns:a16="http://schemas.microsoft.com/office/drawing/2014/main" id="{7ACEA3C4-2904-4E49-B6FF-9D479C282E15}"/>
            </a:ext>
          </a:extLst>
        </xdr:cNvPr>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a:extLst>
            <a:ext uri="{FF2B5EF4-FFF2-40B4-BE49-F238E27FC236}">
              <a16:creationId xmlns:a16="http://schemas.microsoft.com/office/drawing/2014/main" id="{6539FC5E-F222-422B-802C-9908E466D30C}"/>
            </a:ext>
          </a:extLst>
        </xdr:cNvPr>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313" name="【公営住宅】&#10;一人当たり面積平均値テキスト">
          <a:extLst>
            <a:ext uri="{FF2B5EF4-FFF2-40B4-BE49-F238E27FC236}">
              <a16:creationId xmlns:a16="http://schemas.microsoft.com/office/drawing/2014/main" id="{A6B041F5-8E11-400B-A91C-8F34A568C974}"/>
            </a:ext>
          </a:extLst>
        </xdr:cNvPr>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a:extLst>
            <a:ext uri="{FF2B5EF4-FFF2-40B4-BE49-F238E27FC236}">
              <a16:creationId xmlns:a16="http://schemas.microsoft.com/office/drawing/2014/main" id="{0502BD6B-5D47-4396-AFE3-42E50061D4F9}"/>
            </a:ext>
          </a:extLst>
        </xdr:cNvPr>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a:extLst>
            <a:ext uri="{FF2B5EF4-FFF2-40B4-BE49-F238E27FC236}">
              <a16:creationId xmlns:a16="http://schemas.microsoft.com/office/drawing/2014/main" id="{E13C765D-DA0D-4D9B-859A-2D6193564BE9}"/>
            </a:ext>
          </a:extLst>
        </xdr:cNvPr>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a:extLst>
            <a:ext uri="{FF2B5EF4-FFF2-40B4-BE49-F238E27FC236}">
              <a16:creationId xmlns:a16="http://schemas.microsoft.com/office/drawing/2014/main" id="{0FAEC4C3-8D2F-43D5-9330-55F79B7A54E9}"/>
            </a:ext>
          </a:extLst>
        </xdr:cNvPr>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131318</xdr:rowOff>
    </xdr:from>
    <xdr:to>
      <xdr:col>41</xdr:col>
      <xdr:colOff>101600</xdr:colOff>
      <xdr:row>85</xdr:row>
      <xdr:rowOff>61468</xdr:rowOff>
    </xdr:to>
    <xdr:sp macro="" textlink="">
      <xdr:nvSpPr>
        <xdr:cNvPr id="317" name="フローチャート: 判断 316">
          <a:extLst>
            <a:ext uri="{FF2B5EF4-FFF2-40B4-BE49-F238E27FC236}">
              <a16:creationId xmlns:a16="http://schemas.microsoft.com/office/drawing/2014/main" id="{0664A94B-CD69-49FB-BEA6-D044ADA1C30C}"/>
            </a:ext>
          </a:extLst>
        </xdr:cNvPr>
        <xdr:cNvSpPr/>
      </xdr:nvSpPr>
      <xdr:spPr>
        <a:xfrm>
          <a:off x="7810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34556CB7-48DA-478F-8A84-16A797F98B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877E385D-7327-4EEF-9003-A142D7E35C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6AA960E-C0DA-4F00-8A77-61D5266D5D4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D720657-8DED-4E3C-8526-4DB9EA97DF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AF66B5A-0243-408A-B18F-AE8D78BD08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23" name="楕円 322">
          <a:extLst>
            <a:ext uri="{FF2B5EF4-FFF2-40B4-BE49-F238E27FC236}">
              <a16:creationId xmlns:a16="http://schemas.microsoft.com/office/drawing/2014/main" id="{CB8B0F5F-3D22-4A44-8AE0-C25893FA3D5F}"/>
            </a:ext>
          </a:extLst>
        </xdr:cNvPr>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149572</xdr:rowOff>
    </xdr:from>
    <xdr:ext cx="469744" cy="259045"/>
    <xdr:sp macro="" textlink="">
      <xdr:nvSpPr>
        <xdr:cNvPr id="324" name="【公営住宅】&#10;一人当たり面積該当値テキスト">
          <a:extLst>
            <a:ext uri="{FF2B5EF4-FFF2-40B4-BE49-F238E27FC236}">
              <a16:creationId xmlns:a16="http://schemas.microsoft.com/office/drawing/2014/main" id="{7B1A7E52-DFCD-4738-888F-793727FB0018}"/>
            </a:ext>
          </a:extLst>
        </xdr:cNvPr>
        <xdr:cNvSpPr txBox="1"/>
      </xdr:nvSpPr>
      <xdr:spPr>
        <a:xfrm>
          <a:off x="10515600" y="145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25" name="楕円 324">
          <a:extLst>
            <a:ext uri="{FF2B5EF4-FFF2-40B4-BE49-F238E27FC236}">
              <a16:creationId xmlns:a16="http://schemas.microsoft.com/office/drawing/2014/main" id="{BFA8EE9F-DEF9-45D0-BD4C-2FDDB34D7D38}"/>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113995</xdr:rowOff>
    </xdr:to>
    <xdr:cxnSp macro="">
      <xdr:nvCxnSpPr>
        <xdr:cNvPr id="326" name="直線コネクタ 325">
          <a:extLst>
            <a:ext uri="{FF2B5EF4-FFF2-40B4-BE49-F238E27FC236}">
              <a16:creationId xmlns:a16="http://schemas.microsoft.com/office/drawing/2014/main" id="{23ECB4D4-9693-4B61-9352-715A98E0808C}"/>
            </a:ext>
          </a:extLst>
        </xdr:cNvPr>
        <xdr:cNvCxnSpPr/>
      </xdr:nvCxnSpPr>
      <xdr:spPr>
        <a:xfrm>
          <a:off x="9639300" y="146867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62281</xdr:rowOff>
    </xdr:from>
    <xdr:to>
      <xdr:col>46</xdr:col>
      <xdr:colOff>38100</xdr:colOff>
      <xdr:row>85</xdr:row>
      <xdr:rowOff>163881</xdr:rowOff>
    </xdr:to>
    <xdr:sp macro="" textlink="">
      <xdr:nvSpPr>
        <xdr:cNvPr id="327" name="楕円 326">
          <a:extLst>
            <a:ext uri="{FF2B5EF4-FFF2-40B4-BE49-F238E27FC236}">
              <a16:creationId xmlns:a16="http://schemas.microsoft.com/office/drawing/2014/main" id="{DD4451D8-65ED-4FFF-9AC7-F411F9E82A29}"/>
            </a:ext>
          </a:extLst>
        </xdr:cNvPr>
        <xdr:cNvSpPr/>
      </xdr:nvSpPr>
      <xdr:spPr>
        <a:xfrm>
          <a:off x="8699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113081</xdr:rowOff>
    </xdr:from>
    <xdr:to>
      <xdr:col>50</xdr:col>
      <xdr:colOff>114300</xdr:colOff>
      <xdr:row>85</xdr:row>
      <xdr:rowOff>113537</xdr:rowOff>
    </xdr:to>
    <xdr:cxnSp macro="">
      <xdr:nvCxnSpPr>
        <xdr:cNvPr id="328" name="直線コネクタ 327">
          <a:extLst>
            <a:ext uri="{FF2B5EF4-FFF2-40B4-BE49-F238E27FC236}">
              <a16:creationId xmlns:a16="http://schemas.microsoft.com/office/drawing/2014/main" id="{6001A63E-92CA-4336-89DC-E086C3015503}"/>
            </a:ext>
          </a:extLst>
        </xdr:cNvPr>
        <xdr:cNvCxnSpPr/>
      </xdr:nvCxnSpPr>
      <xdr:spPr>
        <a:xfrm>
          <a:off x="8750300" y="1468633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61824</xdr:rowOff>
    </xdr:from>
    <xdr:to>
      <xdr:col>41</xdr:col>
      <xdr:colOff>101600</xdr:colOff>
      <xdr:row>85</xdr:row>
      <xdr:rowOff>163424</xdr:rowOff>
    </xdr:to>
    <xdr:sp macro="" textlink="">
      <xdr:nvSpPr>
        <xdr:cNvPr id="329" name="楕円 328">
          <a:extLst>
            <a:ext uri="{FF2B5EF4-FFF2-40B4-BE49-F238E27FC236}">
              <a16:creationId xmlns:a16="http://schemas.microsoft.com/office/drawing/2014/main" id="{598B89CC-4604-43F2-876E-292CAF7883E3}"/>
            </a:ext>
          </a:extLst>
        </xdr:cNvPr>
        <xdr:cNvSpPr/>
      </xdr:nvSpPr>
      <xdr:spPr>
        <a:xfrm>
          <a:off x="7810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112624</xdr:rowOff>
    </xdr:from>
    <xdr:to>
      <xdr:col>45</xdr:col>
      <xdr:colOff>177800</xdr:colOff>
      <xdr:row>85</xdr:row>
      <xdr:rowOff>113081</xdr:rowOff>
    </xdr:to>
    <xdr:cxnSp macro="">
      <xdr:nvCxnSpPr>
        <xdr:cNvPr id="330" name="直線コネクタ 329">
          <a:extLst>
            <a:ext uri="{FF2B5EF4-FFF2-40B4-BE49-F238E27FC236}">
              <a16:creationId xmlns:a16="http://schemas.microsoft.com/office/drawing/2014/main" id="{7BB1AE66-FA48-4A87-8B41-9A3D199FD20E}"/>
            </a:ext>
          </a:extLst>
        </xdr:cNvPr>
        <xdr:cNvCxnSpPr/>
      </xdr:nvCxnSpPr>
      <xdr:spPr>
        <a:xfrm>
          <a:off x="7861300" y="146858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31" name="n_1aveValue【公営住宅】&#10;一人当たり面積">
          <a:extLst>
            <a:ext uri="{FF2B5EF4-FFF2-40B4-BE49-F238E27FC236}">
              <a16:creationId xmlns:a16="http://schemas.microsoft.com/office/drawing/2014/main" id="{CCB7DB61-29A5-444D-A8FF-632EB61D044E}"/>
            </a:ext>
          </a:extLst>
        </xdr:cNvPr>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32" name="n_2aveValue【公営住宅】&#10;一人当たり面積">
          <a:extLst>
            <a:ext uri="{FF2B5EF4-FFF2-40B4-BE49-F238E27FC236}">
              <a16:creationId xmlns:a16="http://schemas.microsoft.com/office/drawing/2014/main" id="{504902ED-1055-4702-A341-7F69BF809960}"/>
            </a:ext>
          </a:extLst>
        </xdr:cNvPr>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77995</xdr:rowOff>
    </xdr:from>
    <xdr:ext cx="469744" cy="259045"/>
    <xdr:sp macro="" textlink="">
      <xdr:nvSpPr>
        <xdr:cNvPr id="333" name="n_3aveValue【公営住宅】&#10;一人当たり面積">
          <a:extLst>
            <a:ext uri="{FF2B5EF4-FFF2-40B4-BE49-F238E27FC236}">
              <a16:creationId xmlns:a16="http://schemas.microsoft.com/office/drawing/2014/main" id="{C664B48A-2782-4597-AA64-09B171D9BDD1}"/>
            </a:ext>
          </a:extLst>
        </xdr:cNvPr>
        <xdr:cNvSpPr txBox="1"/>
      </xdr:nvSpPr>
      <xdr:spPr>
        <a:xfrm>
          <a:off x="7626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34" name="n_1mainValue【公営住宅】&#10;一人当たり面積">
          <a:extLst>
            <a:ext uri="{FF2B5EF4-FFF2-40B4-BE49-F238E27FC236}">
              <a16:creationId xmlns:a16="http://schemas.microsoft.com/office/drawing/2014/main" id="{569EBAA3-E1E0-40DB-B145-46A8261DE6CB}"/>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155008</xdr:rowOff>
    </xdr:from>
    <xdr:ext cx="469744" cy="259045"/>
    <xdr:sp macro="" textlink="">
      <xdr:nvSpPr>
        <xdr:cNvPr id="335" name="n_2mainValue【公営住宅】&#10;一人当たり面積">
          <a:extLst>
            <a:ext uri="{FF2B5EF4-FFF2-40B4-BE49-F238E27FC236}">
              <a16:creationId xmlns:a16="http://schemas.microsoft.com/office/drawing/2014/main" id="{23ECC93C-BD7A-4592-A060-8D798475FDDF}"/>
            </a:ext>
          </a:extLst>
        </xdr:cNvPr>
        <xdr:cNvSpPr txBox="1"/>
      </xdr:nvSpPr>
      <xdr:spPr>
        <a:xfrm>
          <a:off x="85154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154551</xdr:rowOff>
    </xdr:from>
    <xdr:ext cx="469744" cy="259045"/>
    <xdr:sp macro="" textlink="">
      <xdr:nvSpPr>
        <xdr:cNvPr id="336" name="n_3mainValue【公営住宅】&#10;一人当たり面積">
          <a:extLst>
            <a:ext uri="{FF2B5EF4-FFF2-40B4-BE49-F238E27FC236}">
              <a16:creationId xmlns:a16="http://schemas.microsoft.com/office/drawing/2014/main" id="{A99B862C-B6F2-40D9-88F6-103B9D43C4B9}"/>
            </a:ext>
          </a:extLst>
        </xdr:cNvPr>
        <xdr:cNvSpPr txBox="1"/>
      </xdr:nvSpPr>
      <xdr:spPr>
        <a:xfrm>
          <a:off x="7626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77D5BCF0-0D95-4805-B975-FC02057870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97D20C64-4206-4767-B7AD-8F9225033C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E92E5DA0-A121-4862-AD94-9C7BBE05BC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619C7842-E830-4A79-B5A6-560AE6A981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ED534DE0-D729-47D7-A93A-CF7E831264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5EB19894-D3DD-4914-B76C-00AE90930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1BE3F419-29AA-4243-B9ED-3B4E3F0619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A5458E59-6E71-4880-858B-C0F6F58C88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10A39140-8E2B-4A94-A529-90C8CA3F5B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A40A5C4F-6465-495B-BD88-5B8E8B946A8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3002F0B1-EFA2-4FB8-ACD7-CDE0350FAA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60A82150-A31C-4A47-9AEF-399C4C2D9C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D3CD68C0-5C61-4593-8070-69CF8ED220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89136B77-530B-4B7B-938B-893A9DF954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FDB749F8-80CF-46CE-AFEF-B9946A5DCC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B3BDAFF7-7317-4FE2-8A3C-7B1A3BF2A5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35A2DB68-ED46-438E-AEDF-F85BE324FE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A04712C4-C9EC-4E72-B7AD-9872A5DBFF0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B9E3785C-4C98-4AAE-BB04-74DEE4888C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B2EE1BB9-4710-48C8-AB1F-EC453C20E1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B60234BA-EC1D-4F8A-97A3-6E068A226C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EA247CD0-A06B-4C86-9000-FE2B335165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4B7F2550-A699-444A-9BAB-42A3153B24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CD17D5AB-FEA8-42C6-9BFF-68E383722E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7A5E4367-6F95-4038-86AC-8FF5B6249D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AAAD347F-FB4E-4483-8F0D-54976CDA40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3" name="テキスト ボックス 362">
          <a:extLst>
            <a:ext uri="{FF2B5EF4-FFF2-40B4-BE49-F238E27FC236}">
              <a16:creationId xmlns:a16="http://schemas.microsoft.com/office/drawing/2014/main" id="{C1C90D3F-4E94-491C-AFC2-F3D6D7BEFBC6}"/>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id="{CBA38058-20CF-47D9-B22E-19B990D1549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5" name="テキスト ボックス 364">
          <a:extLst>
            <a:ext uri="{FF2B5EF4-FFF2-40B4-BE49-F238E27FC236}">
              <a16:creationId xmlns:a16="http://schemas.microsoft.com/office/drawing/2014/main" id="{65B84362-FF59-46F3-9B35-493002E4133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id="{C1B95097-B44F-4E7B-90CA-2AB8BF45E0D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id="{D87594AA-83C2-44DF-9A3C-5EB7DE591CE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id="{DDC7644A-7AAC-4C0E-B229-0CD6E8A9BB0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id="{CFBD1CBD-92AC-4F06-A60A-A14D8953DC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id="{459D9C04-4653-41F7-A9F5-A9A63134D9E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id="{1F654283-B300-444D-8B53-624AF8ED9C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id="{6726D6EE-49B3-4BEE-85ED-E0651849AB8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A9AC3A92-ABCF-4CCD-A880-64275105F76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81A28429-28D3-4438-B141-6CD02F9659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715A1DB2-330B-499E-A6FF-4ED44E69D76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認定こども園・幼稚園・保育所】&#10;有形固定資産減価償却率グラフ枠">
          <a:extLst>
            <a:ext uri="{FF2B5EF4-FFF2-40B4-BE49-F238E27FC236}">
              <a16:creationId xmlns:a16="http://schemas.microsoft.com/office/drawing/2014/main" id="{33BD37F0-55CB-4E86-A44E-E2F16E92C8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77" name="直線コネクタ 376">
          <a:extLst>
            <a:ext uri="{FF2B5EF4-FFF2-40B4-BE49-F238E27FC236}">
              <a16:creationId xmlns:a16="http://schemas.microsoft.com/office/drawing/2014/main" id="{7F53E366-AB95-46E2-A8A6-330DF8E76922}"/>
            </a:ext>
          </a:extLst>
        </xdr:cNvPr>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78" name="【認定こども園・幼稚園・保育所】&#10;有形固定資産減価償却率最小値テキスト">
          <a:extLst>
            <a:ext uri="{FF2B5EF4-FFF2-40B4-BE49-F238E27FC236}">
              <a16:creationId xmlns:a16="http://schemas.microsoft.com/office/drawing/2014/main" id="{1B81B601-6717-41E4-BB03-087E694923A4}"/>
            </a:ext>
          </a:extLst>
        </xdr:cNvPr>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79" name="直線コネクタ 378">
          <a:extLst>
            <a:ext uri="{FF2B5EF4-FFF2-40B4-BE49-F238E27FC236}">
              <a16:creationId xmlns:a16="http://schemas.microsoft.com/office/drawing/2014/main" id="{DF73A8F5-5BA4-4B60-83F6-E4D9BA3A079C}"/>
            </a:ext>
          </a:extLst>
        </xdr:cNvPr>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80" name="【認定こども園・幼稚園・保育所】&#10;有形固定資産減価償却率最大値テキスト">
          <a:extLst>
            <a:ext uri="{FF2B5EF4-FFF2-40B4-BE49-F238E27FC236}">
              <a16:creationId xmlns:a16="http://schemas.microsoft.com/office/drawing/2014/main" id="{49821069-4E7B-4AC3-9BB8-ABB64102F6C7}"/>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81" name="直線コネクタ 380">
          <a:extLst>
            <a:ext uri="{FF2B5EF4-FFF2-40B4-BE49-F238E27FC236}">
              <a16:creationId xmlns:a16="http://schemas.microsoft.com/office/drawing/2014/main" id="{46D57D88-FD2E-4909-B4F9-D0EFEF2B2FA6}"/>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82" name="【認定こども園・幼稚園・保育所】&#10;有形固定資産減価償却率平均値テキスト">
          <a:extLst>
            <a:ext uri="{FF2B5EF4-FFF2-40B4-BE49-F238E27FC236}">
              <a16:creationId xmlns:a16="http://schemas.microsoft.com/office/drawing/2014/main" id="{C783FC5C-691B-45B6-8229-DA903B94D5D1}"/>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83" name="フローチャート: 判断 382">
          <a:extLst>
            <a:ext uri="{FF2B5EF4-FFF2-40B4-BE49-F238E27FC236}">
              <a16:creationId xmlns:a16="http://schemas.microsoft.com/office/drawing/2014/main" id="{B97A7F5A-CBA4-4894-8ECE-D844215CB816}"/>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84" name="フローチャート: 判断 383">
          <a:extLst>
            <a:ext uri="{FF2B5EF4-FFF2-40B4-BE49-F238E27FC236}">
              <a16:creationId xmlns:a16="http://schemas.microsoft.com/office/drawing/2014/main" id="{C0058E97-5229-4DB3-9D98-0FA320EEB9C4}"/>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85" name="フローチャート: 判断 384">
          <a:extLst>
            <a:ext uri="{FF2B5EF4-FFF2-40B4-BE49-F238E27FC236}">
              <a16:creationId xmlns:a16="http://schemas.microsoft.com/office/drawing/2014/main" id="{69D448AE-3AD4-4D1C-888F-062155AAF665}"/>
            </a:ext>
          </a:extLst>
        </xdr:cNvPr>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386" name="フローチャート: 判断 385">
          <a:extLst>
            <a:ext uri="{FF2B5EF4-FFF2-40B4-BE49-F238E27FC236}">
              <a16:creationId xmlns:a16="http://schemas.microsoft.com/office/drawing/2014/main" id="{DBC11B42-352C-4D68-90B9-0A86147886C6}"/>
            </a:ext>
          </a:extLst>
        </xdr:cNvPr>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78AF69E-DE87-42C7-ADA9-57C5961DB24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E93A1BE-1594-4A34-9670-50779D145E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B94622C-B4AA-40F6-8548-67A97335A5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6EF5F76A-94BC-46DB-9FA3-E657682B62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84817948-8090-4ADF-8B82-3D34FBFF90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65405</xdr:rowOff>
    </xdr:from>
    <xdr:to>
      <xdr:col>85</xdr:col>
      <xdr:colOff>177800</xdr:colOff>
      <xdr:row>37</xdr:row>
      <xdr:rowOff>167005</xdr:rowOff>
    </xdr:to>
    <xdr:sp macro="" textlink="">
      <xdr:nvSpPr>
        <xdr:cNvPr id="392" name="楕円 391">
          <a:extLst>
            <a:ext uri="{FF2B5EF4-FFF2-40B4-BE49-F238E27FC236}">
              <a16:creationId xmlns:a16="http://schemas.microsoft.com/office/drawing/2014/main" id="{95CD80C9-AC47-4E1A-A2AB-8515C6B9B516}"/>
            </a:ext>
          </a:extLst>
        </xdr:cNvPr>
        <xdr:cNvSpPr/>
      </xdr:nvSpPr>
      <xdr:spPr>
        <a:xfrm>
          <a:off x="16268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43832</xdr:rowOff>
    </xdr:from>
    <xdr:ext cx="405111" cy="259045"/>
    <xdr:sp macro="" textlink="">
      <xdr:nvSpPr>
        <xdr:cNvPr id="393" name="【認定こども園・幼稚園・保育所】&#10;有形固定資産減価償却率該当値テキスト">
          <a:extLst>
            <a:ext uri="{FF2B5EF4-FFF2-40B4-BE49-F238E27FC236}">
              <a16:creationId xmlns:a16="http://schemas.microsoft.com/office/drawing/2014/main" id="{62ACEA63-0DA1-42A3-8F46-7C44702E9EAA}"/>
            </a:ext>
          </a:extLst>
        </xdr:cNvPr>
        <xdr:cNvSpPr txBox="1"/>
      </xdr:nvSpPr>
      <xdr:spPr>
        <a:xfrm>
          <a:off x="16357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94" name="楕円 393">
          <a:extLst>
            <a:ext uri="{FF2B5EF4-FFF2-40B4-BE49-F238E27FC236}">
              <a16:creationId xmlns:a16="http://schemas.microsoft.com/office/drawing/2014/main" id="{26B3C8FD-890D-40D6-90FF-4601BE396BB8}"/>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116205</xdr:rowOff>
    </xdr:to>
    <xdr:cxnSp macro="">
      <xdr:nvCxnSpPr>
        <xdr:cNvPr id="395" name="直線コネクタ 394">
          <a:extLst>
            <a:ext uri="{FF2B5EF4-FFF2-40B4-BE49-F238E27FC236}">
              <a16:creationId xmlns:a16="http://schemas.microsoft.com/office/drawing/2014/main" id="{1BEB1552-D5BC-4CDF-9C66-390C998885F8}"/>
            </a:ext>
          </a:extLst>
        </xdr:cNvPr>
        <xdr:cNvCxnSpPr/>
      </xdr:nvCxnSpPr>
      <xdr:spPr>
        <a:xfrm>
          <a:off x="15481300" y="6421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396" name="楕円 395">
          <a:extLst>
            <a:ext uri="{FF2B5EF4-FFF2-40B4-BE49-F238E27FC236}">
              <a16:creationId xmlns:a16="http://schemas.microsoft.com/office/drawing/2014/main" id="{1F2FF15A-3B83-4FF6-A339-6FD7C7AB772D}"/>
            </a:ext>
          </a:extLst>
        </xdr:cNvPr>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106680</xdr:rowOff>
    </xdr:to>
    <xdr:cxnSp macro="">
      <xdr:nvCxnSpPr>
        <xdr:cNvPr id="397" name="直線コネクタ 396">
          <a:extLst>
            <a:ext uri="{FF2B5EF4-FFF2-40B4-BE49-F238E27FC236}">
              <a16:creationId xmlns:a16="http://schemas.microsoft.com/office/drawing/2014/main" id="{40AED79E-3EE0-44F8-BB59-AD00265E5090}"/>
            </a:ext>
          </a:extLst>
        </xdr:cNvPr>
        <xdr:cNvCxnSpPr/>
      </xdr:nvCxnSpPr>
      <xdr:spPr>
        <a:xfrm flipV="1">
          <a:off x="14592300" y="6421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398" name="楕円 397">
          <a:extLst>
            <a:ext uri="{FF2B5EF4-FFF2-40B4-BE49-F238E27FC236}">
              <a16:creationId xmlns:a16="http://schemas.microsoft.com/office/drawing/2014/main" id="{6EA1EE7A-4507-4B33-B983-10673DE61B5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37</xdr:row>
      <xdr:rowOff>144780</xdr:rowOff>
    </xdr:to>
    <xdr:cxnSp macro="">
      <xdr:nvCxnSpPr>
        <xdr:cNvPr id="399" name="直線コネクタ 398">
          <a:extLst>
            <a:ext uri="{FF2B5EF4-FFF2-40B4-BE49-F238E27FC236}">
              <a16:creationId xmlns:a16="http://schemas.microsoft.com/office/drawing/2014/main" id="{27AAF414-7E7D-4ECD-80F1-808DD2DA1C7D}"/>
            </a:ext>
          </a:extLst>
        </xdr:cNvPr>
        <xdr:cNvCxnSpPr/>
      </xdr:nvCxnSpPr>
      <xdr:spPr>
        <a:xfrm flipV="1">
          <a:off x="13703300" y="645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00" name="n_1aveValue【認定こども園・幼稚園・保育所】&#10;有形固定資産減価償却率">
          <a:extLst>
            <a:ext uri="{FF2B5EF4-FFF2-40B4-BE49-F238E27FC236}">
              <a16:creationId xmlns:a16="http://schemas.microsoft.com/office/drawing/2014/main" id="{9358A478-DCF6-40B0-8449-3CC57634AAC0}"/>
            </a:ext>
          </a:extLst>
        </xdr:cNvPr>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01" name="n_2aveValue【認定こども園・幼稚園・保育所】&#10;有形固定資産減価償却率">
          <a:extLst>
            <a:ext uri="{FF2B5EF4-FFF2-40B4-BE49-F238E27FC236}">
              <a16:creationId xmlns:a16="http://schemas.microsoft.com/office/drawing/2014/main" id="{C63881B4-EB45-4E93-831F-5A8604307F6C}"/>
            </a:ext>
          </a:extLst>
        </xdr:cNvPr>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80027</xdr:rowOff>
    </xdr:from>
    <xdr:ext cx="405111" cy="259045"/>
    <xdr:sp macro="" textlink="">
      <xdr:nvSpPr>
        <xdr:cNvPr id="402" name="n_3aveValue【認定こども園・幼稚園・保育所】&#10;有形固定資産減価償却率">
          <a:extLst>
            <a:ext uri="{FF2B5EF4-FFF2-40B4-BE49-F238E27FC236}">
              <a16:creationId xmlns:a16="http://schemas.microsoft.com/office/drawing/2014/main" id="{44C80774-3B7A-4485-B890-225A9671FC2F}"/>
            </a:ext>
          </a:extLst>
        </xdr:cNvPr>
        <xdr:cNvSpPr txBox="1"/>
      </xdr:nvSpPr>
      <xdr:spPr>
        <a:xfrm>
          <a:off x="13500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145432</xdr:rowOff>
    </xdr:from>
    <xdr:ext cx="405111" cy="259045"/>
    <xdr:sp macro="" textlink="">
      <xdr:nvSpPr>
        <xdr:cNvPr id="403" name="n_1mainValue【認定こども園・幼稚園・保育所】&#10;有形固定資産減価償却率">
          <a:extLst>
            <a:ext uri="{FF2B5EF4-FFF2-40B4-BE49-F238E27FC236}">
              <a16:creationId xmlns:a16="http://schemas.microsoft.com/office/drawing/2014/main" id="{191A1A48-A6EF-42F9-9546-086E59B792F0}"/>
            </a:ext>
          </a:extLst>
        </xdr:cNvPr>
        <xdr:cNvSpPr txBox="1"/>
      </xdr:nvSpPr>
      <xdr:spPr>
        <a:xfrm>
          <a:off x="15266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404" name="n_2mainValue【認定こども園・幼稚園・保育所】&#10;有形固定資産減価償却率">
          <a:extLst>
            <a:ext uri="{FF2B5EF4-FFF2-40B4-BE49-F238E27FC236}">
              <a16:creationId xmlns:a16="http://schemas.microsoft.com/office/drawing/2014/main" id="{8CB3BFD1-B1EE-4789-A2DD-D291CC97900B}"/>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40657</xdr:rowOff>
    </xdr:from>
    <xdr:ext cx="405111" cy="259045"/>
    <xdr:sp macro="" textlink="">
      <xdr:nvSpPr>
        <xdr:cNvPr id="405" name="n_3mainValue【認定こども園・幼稚園・保育所】&#10;有形固定資産減価償却率">
          <a:extLst>
            <a:ext uri="{FF2B5EF4-FFF2-40B4-BE49-F238E27FC236}">
              <a16:creationId xmlns:a16="http://schemas.microsoft.com/office/drawing/2014/main" id="{2BEE6D05-0745-477F-AC52-FA055B234C97}"/>
            </a:ext>
          </a:extLst>
        </xdr:cNvPr>
        <xdr:cNvSpPr txBox="1"/>
      </xdr:nvSpPr>
      <xdr:spPr>
        <a:xfrm>
          <a:off x="13500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D13D3DF8-02AF-434D-888D-5E38C8866F7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20383C3E-5C48-4CD2-8C01-FB0950E4C8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A95E2AEA-527C-4C87-820C-8BCB498389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F844148A-1D59-4253-89C5-D9BA3C804B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F3DE3BE2-EAB6-4B73-98B9-86296B96EA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4A0EE36E-5CD5-463E-AC8B-D86F874ECD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1FF0CA9B-FF09-4EC7-8961-1614F95AC52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38391D01-5512-4AFA-A890-6C92A9A3CA8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id="{2FD3B60C-00A1-4A60-B0D0-C9AC63691F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id="{38B2DF27-99E6-4F24-BB3A-E7E9E58F92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6" name="直線コネクタ 415">
          <a:extLst>
            <a:ext uri="{FF2B5EF4-FFF2-40B4-BE49-F238E27FC236}">
              <a16:creationId xmlns:a16="http://schemas.microsoft.com/office/drawing/2014/main" id="{6BD1F4A2-C1C5-4816-84C5-B39E4E5ACE2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7" name="テキスト ボックス 416">
          <a:extLst>
            <a:ext uri="{FF2B5EF4-FFF2-40B4-BE49-F238E27FC236}">
              <a16:creationId xmlns:a16="http://schemas.microsoft.com/office/drawing/2014/main" id="{6E705BDB-2EF5-4EEC-A3E5-1A6674DE3CA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8" name="直線コネクタ 417">
          <a:extLst>
            <a:ext uri="{FF2B5EF4-FFF2-40B4-BE49-F238E27FC236}">
              <a16:creationId xmlns:a16="http://schemas.microsoft.com/office/drawing/2014/main" id="{A2322B66-215B-4237-9F53-4251C36DCC1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9" name="テキスト ボックス 418">
          <a:extLst>
            <a:ext uri="{FF2B5EF4-FFF2-40B4-BE49-F238E27FC236}">
              <a16:creationId xmlns:a16="http://schemas.microsoft.com/office/drawing/2014/main" id="{6CA1DA1D-C1D6-4F80-91E9-51DBDE6D5C5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0" name="直線コネクタ 419">
          <a:extLst>
            <a:ext uri="{FF2B5EF4-FFF2-40B4-BE49-F238E27FC236}">
              <a16:creationId xmlns:a16="http://schemas.microsoft.com/office/drawing/2014/main" id="{872A003F-749D-4420-B397-70F43F9EFAE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1" name="テキスト ボックス 420">
          <a:extLst>
            <a:ext uri="{FF2B5EF4-FFF2-40B4-BE49-F238E27FC236}">
              <a16:creationId xmlns:a16="http://schemas.microsoft.com/office/drawing/2014/main" id="{D77BC15D-2B6C-4A3D-8B89-46C7C45C91F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2" name="直線コネクタ 421">
          <a:extLst>
            <a:ext uri="{FF2B5EF4-FFF2-40B4-BE49-F238E27FC236}">
              <a16:creationId xmlns:a16="http://schemas.microsoft.com/office/drawing/2014/main" id="{07294304-B9D9-4BB4-8B43-19D722EA1BF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3" name="テキスト ボックス 422">
          <a:extLst>
            <a:ext uri="{FF2B5EF4-FFF2-40B4-BE49-F238E27FC236}">
              <a16:creationId xmlns:a16="http://schemas.microsoft.com/office/drawing/2014/main" id="{BFDE930E-6762-4DD8-96C4-636501C0E29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4" name="直線コネクタ 423">
          <a:extLst>
            <a:ext uri="{FF2B5EF4-FFF2-40B4-BE49-F238E27FC236}">
              <a16:creationId xmlns:a16="http://schemas.microsoft.com/office/drawing/2014/main" id="{9F89D653-B62B-4327-AD51-4813DB306C6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5" name="テキスト ボックス 424">
          <a:extLst>
            <a:ext uri="{FF2B5EF4-FFF2-40B4-BE49-F238E27FC236}">
              <a16:creationId xmlns:a16="http://schemas.microsoft.com/office/drawing/2014/main" id="{CA1BC977-C74A-4D87-8A82-887E483123F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a:extLst>
            <a:ext uri="{FF2B5EF4-FFF2-40B4-BE49-F238E27FC236}">
              <a16:creationId xmlns:a16="http://schemas.microsoft.com/office/drawing/2014/main" id="{B74C545E-3A64-4D83-838F-E9BDC376F7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7D670B92-1BC3-491F-BC54-A56AB2AA91E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認定こども園・幼稚園・保育所】&#10;一人当たり面積グラフ枠">
          <a:extLst>
            <a:ext uri="{FF2B5EF4-FFF2-40B4-BE49-F238E27FC236}">
              <a16:creationId xmlns:a16="http://schemas.microsoft.com/office/drawing/2014/main" id="{2F949AC4-AC70-4AD1-96F4-CA0267585F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29" name="直線コネクタ 428">
          <a:extLst>
            <a:ext uri="{FF2B5EF4-FFF2-40B4-BE49-F238E27FC236}">
              <a16:creationId xmlns:a16="http://schemas.microsoft.com/office/drawing/2014/main" id="{4C781AC8-6E46-4433-A59A-425028B53B3F}"/>
            </a:ext>
          </a:extLst>
        </xdr:cNvPr>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30" name="【認定こども園・幼稚園・保育所】&#10;一人当たり面積最小値テキスト">
          <a:extLst>
            <a:ext uri="{FF2B5EF4-FFF2-40B4-BE49-F238E27FC236}">
              <a16:creationId xmlns:a16="http://schemas.microsoft.com/office/drawing/2014/main" id="{A04C2736-8DD3-4218-B8E0-1D81235A03EC}"/>
            </a:ext>
          </a:extLst>
        </xdr:cNvPr>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31" name="直線コネクタ 430">
          <a:extLst>
            <a:ext uri="{FF2B5EF4-FFF2-40B4-BE49-F238E27FC236}">
              <a16:creationId xmlns:a16="http://schemas.microsoft.com/office/drawing/2014/main" id="{912ADC79-067A-4C2D-B4CD-42D6348D4B14}"/>
            </a:ext>
          </a:extLst>
        </xdr:cNvPr>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32" name="【認定こども園・幼稚園・保育所】&#10;一人当たり面積最大値テキスト">
          <a:extLst>
            <a:ext uri="{FF2B5EF4-FFF2-40B4-BE49-F238E27FC236}">
              <a16:creationId xmlns:a16="http://schemas.microsoft.com/office/drawing/2014/main" id="{34A63E8C-BF59-490D-B496-E360E56899C7}"/>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33" name="直線コネクタ 432">
          <a:extLst>
            <a:ext uri="{FF2B5EF4-FFF2-40B4-BE49-F238E27FC236}">
              <a16:creationId xmlns:a16="http://schemas.microsoft.com/office/drawing/2014/main" id="{AAC5678D-5BA0-422F-8D2E-2581FD1B33C3}"/>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34" name="【認定こども園・幼稚園・保育所】&#10;一人当たり面積平均値テキスト">
          <a:extLst>
            <a:ext uri="{FF2B5EF4-FFF2-40B4-BE49-F238E27FC236}">
              <a16:creationId xmlns:a16="http://schemas.microsoft.com/office/drawing/2014/main" id="{F491963F-F35B-4114-BF52-3AFFD1A30638}"/>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35" name="フローチャート: 判断 434">
          <a:extLst>
            <a:ext uri="{FF2B5EF4-FFF2-40B4-BE49-F238E27FC236}">
              <a16:creationId xmlns:a16="http://schemas.microsoft.com/office/drawing/2014/main" id="{D61F678D-39AA-40E8-A922-95DED761193D}"/>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36" name="フローチャート: 判断 435">
          <a:extLst>
            <a:ext uri="{FF2B5EF4-FFF2-40B4-BE49-F238E27FC236}">
              <a16:creationId xmlns:a16="http://schemas.microsoft.com/office/drawing/2014/main" id="{D8C1B162-277C-46F7-98C2-5A204B2B0C63}"/>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37" name="フローチャート: 判断 436">
          <a:extLst>
            <a:ext uri="{FF2B5EF4-FFF2-40B4-BE49-F238E27FC236}">
              <a16:creationId xmlns:a16="http://schemas.microsoft.com/office/drawing/2014/main" id="{F001E5F8-21AB-4734-AF3D-9154211E33EA}"/>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38" name="フローチャート: 判断 437">
          <a:extLst>
            <a:ext uri="{FF2B5EF4-FFF2-40B4-BE49-F238E27FC236}">
              <a16:creationId xmlns:a16="http://schemas.microsoft.com/office/drawing/2014/main" id="{6FFF3B4E-062F-469A-86F6-0C98BFB4E14A}"/>
            </a:ext>
          </a:extLst>
        </xdr:cNvPr>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2BCFBDA2-A7F0-4233-BCAE-42AF090A646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149E3585-1E3F-4DC8-AB1C-77531DF19C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223D1261-76EE-4308-81F7-16E591D4F2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AD7D0BA5-B5A0-4961-944D-2E18F68DE8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2AB4F9CA-D2F2-4C02-A583-640E702684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44" name="楕円 443">
          <a:extLst>
            <a:ext uri="{FF2B5EF4-FFF2-40B4-BE49-F238E27FC236}">
              <a16:creationId xmlns:a16="http://schemas.microsoft.com/office/drawing/2014/main" id="{49D090D0-2E3C-47A1-80B7-6CF1479AEB33}"/>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3C8273F9-2ABF-4468-A392-5717ADA506F4}"/>
            </a:ext>
          </a:extLst>
        </xdr:cNvPr>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46" name="楕円 445">
          <a:extLst>
            <a:ext uri="{FF2B5EF4-FFF2-40B4-BE49-F238E27FC236}">
              <a16:creationId xmlns:a16="http://schemas.microsoft.com/office/drawing/2014/main" id="{A9519537-11DE-4C08-AF8A-3532C327F45A}"/>
            </a:ext>
          </a:extLst>
        </xdr:cNvPr>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0</xdr:rowOff>
    </xdr:to>
    <xdr:cxnSp macro="">
      <xdr:nvCxnSpPr>
        <xdr:cNvPr id="447" name="直線コネクタ 446">
          <a:extLst>
            <a:ext uri="{FF2B5EF4-FFF2-40B4-BE49-F238E27FC236}">
              <a16:creationId xmlns:a16="http://schemas.microsoft.com/office/drawing/2014/main" id="{FE35F171-34A4-489F-AD0B-DD64B1215BE8}"/>
            </a:ext>
          </a:extLst>
        </xdr:cNvPr>
        <xdr:cNvCxnSpPr/>
      </xdr:nvCxnSpPr>
      <xdr:spPr>
        <a:xfrm>
          <a:off x="21323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448" name="楕円 447">
          <a:extLst>
            <a:ext uri="{FF2B5EF4-FFF2-40B4-BE49-F238E27FC236}">
              <a16:creationId xmlns:a16="http://schemas.microsoft.com/office/drawing/2014/main" id="{B8BE432A-8915-4334-A24E-F11C238309B8}"/>
            </a:ext>
          </a:extLst>
        </xdr:cNvPr>
        <xdr:cNvSpPr/>
      </xdr:nvSpPr>
      <xdr:spPr>
        <a:xfrm>
          <a:off x="2038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0</xdr:rowOff>
    </xdr:from>
    <xdr:to>
      <xdr:col>111</xdr:col>
      <xdr:colOff>177800</xdr:colOff>
      <xdr:row>40</xdr:row>
      <xdr:rowOff>0</xdr:rowOff>
    </xdr:to>
    <xdr:cxnSp macro="">
      <xdr:nvCxnSpPr>
        <xdr:cNvPr id="449" name="直線コネクタ 448">
          <a:extLst>
            <a:ext uri="{FF2B5EF4-FFF2-40B4-BE49-F238E27FC236}">
              <a16:creationId xmlns:a16="http://schemas.microsoft.com/office/drawing/2014/main" id="{E13035D0-78FA-4AB6-AFCC-C5A1899A49B3}"/>
            </a:ext>
          </a:extLst>
        </xdr:cNvPr>
        <xdr:cNvCxnSpPr/>
      </xdr:nvCxnSpPr>
      <xdr:spPr>
        <a:xfrm>
          <a:off x="20434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50" name="楕円 449">
          <a:extLst>
            <a:ext uri="{FF2B5EF4-FFF2-40B4-BE49-F238E27FC236}">
              <a16:creationId xmlns:a16="http://schemas.microsoft.com/office/drawing/2014/main" id="{F0751E75-40E3-42CB-A306-6421EB6D12E7}"/>
            </a:ext>
          </a:extLst>
        </xdr:cNvPr>
        <xdr:cNvSpPr/>
      </xdr:nvSpPr>
      <xdr:spPr>
        <a:xfrm>
          <a:off x="19494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0</xdr:rowOff>
    </xdr:from>
    <xdr:to>
      <xdr:col>107</xdr:col>
      <xdr:colOff>50800</xdr:colOff>
      <xdr:row>40</xdr:row>
      <xdr:rowOff>0</xdr:rowOff>
    </xdr:to>
    <xdr:cxnSp macro="">
      <xdr:nvCxnSpPr>
        <xdr:cNvPr id="451" name="直線コネクタ 450">
          <a:extLst>
            <a:ext uri="{FF2B5EF4-FFF2-40B4-BE49-F238E27FC236}">
              <a16:creationId xmlns:a16="http://schemas.microsoft.com/office/drawing/2014/main" id="{775F3586-ADA0-4A07-ABA2-D28E1CC2E9C4}"/>
            </a:ext>
          </a:extLst>
        </xdr:cNvPr>
        <xdr:cNvCxnSpPr/>
      </xdr:nvCxnSpPr>
      <xdr:spPr>
        <a:xfrm>
          <a:off x="19545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52" name="n_1aveValue【認定こども園・幼稚園・保育所】&#10;一人当たり面積">
          <a:extLst>
            <a:ext uri="{FF2B5EF4-FFF2-40B4-BE49-F238E27FC236}">
              <a16:creationId xmlns:a16="http://schemas.microsoft.com/office/drawing/2014/main" id="{F319AD5A-9350-41EF-BD44-4F4357649912}"/>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53" name="n_2aveValue【認定こども園・幼稚園・保育所】&#10;一人当たり面積">
          <a:extLst>
            <a:ext uri="{FF2B5EF4-FFF2-40B4-BE49-F238E27FC236}">
              <a16:creationId xmlns:a16="http://schemas.microsoft.com/office/drawing/2014/main" id="{2EA8E17D-63EE-44FE-91F2-0203C8D94CD6}"/>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41927</xdr:rowOff>
    </xdr:from>
    <xdr:ext cx="469744" cy="259045"/>
    <xdr:sp macro="" textlink="">
      <xdr:nvSpPr>
        <xdr:cNvPr id="454" name="n_3aveValue【認定こども園・幼稚園・保育所】&#10;一人当たり面積">
          <a:extLst>
            <a:ext uri="{FF2B5EF4-FFF2-40B4-BE49-F238E27FC236}">
              <a16:creationId xmlns:a16="http://schemas.microsoft.com/office/drawing/2014/main" id="{F71910AE-097C-4E80-B062-5C09AB8402CF}"/>
            </a:ext>
          </a:extLst>
        </xdr:cNvPr>
        <xdr:cNvSpPr txBox="1"/>
      </xdr:nvSpPr>
      <xdr:spPr>
        <a:xfrm>
          <a:off x="19310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455" name="n_1mainValue【認定こども園・幼稚園・保育所】&#10;一人当たり面積">
          <a:extLst>
            <a:ext uri="{FF2B5EF4-FFF2-40B4-BE49-F238E27FC236}">
              <a16:creationId xmlns:a16="http://schemas.microsoft.com/office/drawing/2014/main" id="{DAA57701-CEF4-4243-A148-E2C4F9DD593F}"/>
            </a:ext>
          </a:extLst>
        </xdr:cNvPr>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41927</xdr:rowOff>
    </xdr:from>
    <xdr:ext cx="469744" cy="259045"/>
    <xdr:sp macro="" textlink="">
      <xdr:nvSpPr>
        <xdr:cNvPr id="456" name="n_2mainValue【認定こども園・幼稚園・保育所】&#10;一人当たり面積">
          <a:extLst>
            <a:ext uri="{FF2B5EF4-FFF2-40B4-BE49-F238E27FC236}">
              <a16:creationId xmlns:a16="http://schemas.microsoft.com/office/drawing/2014/main" id="{D239E493-0642-4B31-9780-D7C96AA6064E}"/>
            </a:ext>
          </a:extLst>
        </xdr:cNvPr>
        <xdr:cNvSpPr txBox="1"/>
      </xdr:nvSpPr>
      <xdr:spPr>
        <a:xfrm>
          <a:off x="20199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457" name="n_3mainValue【認定こども園・幼稚園・保育所】&#10;一人当たり面積">
          <a:extLst>
            <a:ext uri="{FF2B5EF4-FFF2-40B4-BE49-F238E27FC236}">
              <a16:creationId xmlns:a16="http://schemas.microsoft.com/office/drawing/2014/main" id="{02827706-D651-4DB8-B441-7E60A198D385}"/>
            </a:ext>
          </a:extLst>
        </xdr:cNvPr>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a:extLst>
            <a:ext uri="{FF2B5EF4-FFF2-40B4-BE49-F238E27FC236}">
              <a16:creationId xmlns:a16="http://schemas.microsoft.com/office/drawing/2014/main" id="{DCD9CBA4-3BB7-4F7F-BF96-C1EC22D783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a:extLst>
            <a:ext uri="{FF2B5EF4-FFF2-40B4-BE49-F238E27FC236}">
              <a16:creationId xmlns:a16="http://schemas.microsoft.com/office/drawing/2014/main" id="{868DD904-46FD-46AC-95A3-550FF57AE1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a:extLst>
            <a:ext uri="{FF2B5EF4-FFF2-40B4-BE49-F238E27FC236}">
              <a16:creationId xmlns:a16="http://schemas.microsoft.com/office/drawing/2014/main" id="{85B9985A-AF57-4657-A415-3ED7310005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a:extLst>
            <a:ext uri="{FF2B5EF4-FFF2-40B4-BE49-F238E27FC236}">
              <a16:creationId xmlns:a16="http://schemas.microsoft.com/office/drawing/2014/main" id="{459472AE-BE34-42B6-A603-17D18F5F88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a:extLst>
            <a:ext uri="{FF2B5EF4-FFF2-40B4-BE49-F238E27FC236}">
              <a16:creationId xmlns:a16="http://schemas.microsoft.com/office/drawing/2014/main" id="{79A13798-01C8-4121-9515-374742E61C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a:extLst>
            <a:ext uri="{FF2B5EF4-FFF2-40B4-BE49-F238E27FC236}">
              <a16:creationId xmlns:a16="http://schemas.microsoft.com/office/drawing/2014/main" id="{757D4601-B8AD-46D8-980C-28C363CF41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a:extLst>
            <a:ext uri="{FF2B5EF4-FFF2-40B4-BE49-F238E27FC236}">
              <a16:creationId xmlns:a16="http://schemas.microsoft.com/office/drawing/2014/main" id="{257FB502-2D91-4BA6-A1FC-0E182C46F9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a:extLst>
            <a:ext uri="{FF2B5EF4-FFF2-40B4-BE49-F238E27FC236}">
              <a16:creationId xmlns:a16="http://schemas.microsoft.com/office/drawing/2014/main" id="{1CAE864A-2364-4C6A-81FC-31CF7DBC67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a:extLst>
            <a:ext uri="{FF2B5EF4-FFF2-40B4-BE49-F238E27FC236}">
              <a16:creationId xmlns:a16="http://schemas.microsoft.com/office/drawing/2014/main" id="{F8E2358D-1FAA-49D6-90C7-D6C3C238682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a:extLst>
            <a:ext uri="{FF2B5EF4-FFF2-40B4-BE49-F238E27FC236}">
              <a16:creationId xmlns:a16="http://schemas.microsoft.com/office/drawing/2014/main" id="{88DD99CC-F850-46FF-8A46-3CB592E9ED4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8" name="テキスト ボックス 467">
          <a:extLst>
            <a:ext uri="{FF2B5EF4-FFF2-40B4-BE49-F238E27FC236}">
              <a16:creationId xmlns:a16="http://schemas.microsoft.com/office/drawing/2014/main" id="{388A407D-CCCF-4BE1-8DC5-BA47C4F88F3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a:extLst>
            <a:ext uri="{FF2B5EF4-FFF2-40B4-BE49-F238E27FC236}">
              <a16:creationId xmlns:a16="http://schemas.microsoft.com/office/drawing/2014/main" id="{55BC9F37-9E20-4141-80E4-14E42801958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a:extLst>
            <a:ext uri="{FF2B5EF4-FFF2-40B4-BE49-F238E27FC236}">
              <a16:creationId xmlns:a16="http://schemas.microsoft.com/office/drawing/2014/main" id="{1E4C95B8-2F6F-4644-A6BA-B2A8EBF3DBD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a:extLst>
            <a:ext uri="{FF2B5EF4-FFF2-40B4-BE49-F238E27FC236}">
              <a16:creationId xmlns:a16="http://schemas.microsoft.com/office/drawing/2014/main" id="{CC14C1EF-DB08-45B0-9A33-73C1378050E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a:extLst>
            <a:ext uri="{FF2B5EF4-FFF2-40B4-BE49-F238E27FC236}">
              <a16:creationId xmlns:a16="http://schemas.microsoft.com/office/drawing/2014/main" id="{A45D56CF-F3BA-42BF-86FA-B9E66E3940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a:extLst>
            <a:ext uri="{FF2B5EF4-FFF2-40B4-BE49-F238E27FC236}">
              <a16:creationId xmlns:a16="http://schemas.microsoft.com/office/drawing/2014/main" id="{6982ED75-9717-4346-92AB-654293107ED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a:extLst>
            <a:ext uri="{FF2B5EF4-FFF2-40B4-BE49-F238E27FC236}">
              <a16:creationId xmlns:a16="http://schemas.microsoft.com/office/drawing/2014/main" id="{9AE3E6C9-CFEC-41DE-96C5-4F7F299E54F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a:extLst>
            <a:ext uri="{FF2B5EF4-FFF2-40B4-BE49-F238E27FC236}">
              <a16:creationId xmlns:a16="http://schemas.microsoft.com/office/drawing/2014/main" id="{DA67714D-51A1-4048-B0C3-7F1005CF68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a:extLst>
            <a:ext uri="{FF2B5EF4-FFF2-40B4-BE49-F238E27FC236}">
              <a16:creationId xmlns:a16="http://schemas.microsoft.com/office/drawing/2014/main" id="{38060494-0F42-4003-82F3-6E9AD25651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a:extLst>
            <a:ext uri="{FF2B5EF4-FFF2-40B4-BE49-F238E27FC236}">
              <a16:creationId xmlns:a16="http://schemas.microsoft.com/office/drawing/2014/main" id="{93495D99-9F24-4A51-8BDF-B32EE32D1A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a:extLst>
            <a:ext uri="{FF2B5EF4-FFF2-40B4-BE49-F238E27FC236}">
              <a16:creationId xmlns:a16="http://schemas.microsoft.com/office/drawing/2014/main" id="{246B6E4D-E8CD-483D-9112-8948A3280C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a:extLst>
            <a:ext uri="{FF2B5EF4-FFF2-40B4-BE49-F238E27FC236}">
              <a16:creationId xmlns:a16="http://schemas.microsoft.com/office/drawing/2014/main" id="{537423A7-F17B-4062-A37D-19711E2ED9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a:extLst>
            <a:ext uri="{FF2B5EF4-FFF2-40B4-BE49-F238E27FC236}">
              <a16:creationId xmlns:a16="http://schemas.microsoft.com/office/drawing/2014/main" id="{562D22D6-1784-4F68-B308-179979E3543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8C6F9EC7-660F-431D-8671-DAED9BFDEF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2" name="テキスト ボックス 481">
          <a:extLst>
            <a:ext uri="{FF2B5EF4-FFF2-40B4-BE49-F238E27FC236}">
              <a16:creationId xmlns:a16="http://schemas.microsoft.com/office/drawing/2014/main" id="{F8383A78-3183-4EAD-BE54-B8726BBA083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0DBB25EC-E824-44A6-8B5C-DFF46BB0FA5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84" name="直線コネクタ 483">
          <a:extLst>
            <a:ext uri="{FF2B5EF4-FFF2-40B4-BE49-F238E27FC236}">
              <a16:creationId xmlns:a16="http://schemas.microsoft.com/office/drawing/2014/main" id="{9C7E7FA1-248C-4CFA-83ED-7F97C980FC8C}"/>
            </a:ext>
          </a:extLst>
        </xdr:cNvPr>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48D9BE10-7489-4C7D-B487-BB1CAC92FF23}"/>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86" name="直線コネクタ 485">
          <a:extLst>
            <a:ext uri="{FF2B5EF4-FFF2-40B4-BE49-F238E27FC236}">
              <a16:creationId xmlns:a16="http://schemas.microsoft.com/office/drawing/2014/main" id="{15A1A535-0DAB-4568-B10E-6DE2F5789AB6}"/>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0B7321FF-C24E-4D59-BAA8-DA947BAE468E}"/>
            </a:ext>
          </a:extLst>
        </xdr:cNvPr>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88" name="直線コネクタ 487">
          <a:extLst>
            <a:ext uri="{FF2B5EF4-FFF2-40B4-BE49-F238E27FC236}">
              <a16:creationId xmlns:a16="http://schemas.microsoft.com/office/drawing/2014/main" id="{8D46AC9B-0E10-40F5-9498-F0C84827A463}"/>
            </a:ext>
          </a:extLst>
        </xdr:cNvPr>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C830FC9D-DBB6-44AB-A7C8-C21160E3F98D}"/>
            </a:ext>
          </a:extLst>
        </xdr:cNvPr>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90" name="フローチャート: 判断 489">
          <a:extLst>
            <a:ext uri="{FF2B5EF4-FFF2-40B4-BE49-F238E27FC236}">
              <a16:creationId xmlns:a16="http://schemas.microsoft.com/office/drawing/2014/main" id="{E0A9A214-90CD-4754-A15B-752A3D6CEAB5}"/>
            </a:ext>
          </a:extLst>
        </xdr:cNvPr>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91" name="フローチャート: 判断 490">
          <a:extLst>
            <a:ext uri="{FF2B5EF4-FFF2-40B4-BE49-F238E27FC236}">
              <a16:creationId xmlns:a16="http://schemas.microsoft.com/office/drawing/2014/main" id="{F68DE4D0-33DA-455B-9894-D4E21F7E9BEB}"/>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92" name="フローチャート: 判断 491">
          <a:extLst>
            <a:ext uri="{FF2B5EF4-FFF2-40B4-BE49-F238E27FC236}">
              <a16:creationId xmlns:a16="http://schemas.microsoft.com/office/drawing/2014/main" id="{2DAEBE79-07AE-4ECA-B038-7F8F157F1363}"/>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493" name="フローチャート: 判断 492">
          <a:extLst>
            <a:ext uri="{FF2B5EF4-FFF2-40B4-BE49-F238E27FC236}">
              <a16:creationId xmlns:a16="http://schemas.microsoft.com/office/drawing/2014/main" id="{45BA3F42-3E2F-47F1-B22C-6E62B75B50A9}"/>
            </a:ext>
          </a:extLst>
        </xdr:cNvPr>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BEA7665E-9240-461F-99ED-E8FF3C2523B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732012E0-A4A4-4A3A-B24F-96FD480F3D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74DC881C-55B1-48FF-A99A-88F4C5EB39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E572CCE-4912-4117-BFD5-001D6F11E6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2D63E72F-6516-4259-989E-AEE419CFC5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499" name="楕円 498">
          <a:extLst>
            <a:ext uri="{FF2B5EF4-FFF2-40B4-BE49-F238E27FC236}">
              <a16:creationId xmlns:a16="http://schemas.microsoft.com/office/drawing/2014/main" id="{CF1326F5-E523-4639-BACD-49585EC026B3}"/>
            </a:ext>
          </a:extLst>
        </xdr:cNvPr>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8B538054-41F8-4A01-B4A8-4CD3E034A31C}"/>
            </a:ext>
          </a:extLst>
        </xdr:cNvPr>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01" name="楕円 500">
          <a:extLst>
            <a:ext uri="{FF2B5EF4-FFF2-40B4-BE49-F238E27FC236}">
              <a16:creationId xmlns:a16="http://schemas.microsoft.com/office/drawing/2014/main" id="{859F987D-D8A4-4773-9F7B-12A6C3C76072}"/>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40822</xdr:rowOff>
    </xdr:to>
    <xdr:cxnSp macro="">
      <xdr:nvCxnSpPr>
        <xdr:cNvPr id="502" name="直線コネクタ 501">
          <a:extLst>
            <a:ext uri="{FF2B5EF4-FFF2-40B4-BE49-F238E27FC236}">
              <a16:creationId xmlns:a16="http://schemas.microsoft.com/office/drawing/2014/main" id="{60516C88-A569-43F5-9D90-7DC335299166}"/>
            </a:ext>
          </a:extLst>
        </xdr:cNvPr>
        <xdr:cNvCxnSpPr/>
      </xdr:nvCxnSpPr>
      <xdr:spPr>
        <a:xfrm flipV="1">
          <a:off x="15481300" y="101204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503" name="楕円 502">
          <a:extLst>
            <a:ext uri="{FF2B5EF4-FFF2-40B4-BE49-F238E27FC236}">
              <a16:creationId xmlns:a16="http://schemas.microsoft.com/office/drawing/2014/main" id="{0B475DD4-BBA1-4E0E-9D07-B6B1CB8DE439}"/>
            </a:ext>
          </a:extLst>
        </xdr:cNvPr>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76744</xdr:rowOff>
    </xdr:to>
    <xdr:cxnSp macro="">
      <xdr:nvCxnSpPr>
        <xdr:cNvPr id="504" name="直線コネクタ 503">
          <a:extLst>
            <a:ext uri="{FF2B5EF4-FFF2-40B4-BE49-F238E27FC236}">
              <a16:creationId xmlns:a16="http://schemas.microsoft.com/office/drawing/2014/main" id="{BCA92E7C-FD4C-426D-808E-1A44F3630ED6}"/>
            </a:ext>
          </a:extLst>
        </xdr:cNvPr>
        <xdr:cNvCxnSpPr/>
      </xdr:nvCxnSpPr>
      <xdr:spPr>
        <a:xfrm flipV="1">
          <a:off x="14592300" y="101563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05" name="楕円 504">
          <a:extLst>
            <a:ext uri="{FF2B5EF4-FFF2-40B4-BE49-F238E27FC236}">
              <a16:creationId xmlns:a16="http://schemas.microsoft.com/office/drawing/2014/main" id="{FC123A5C-84C8-43C4-8185-F1DB1771F773}"/>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61</xdr:row>
      <xdr:rowOff>4899</xdr:rowOff>
    </xdr:to>
    <xdr:cxnSp macro="">
      <xdr:nvCxnSpPr>
        <xdr:cNvPr id="506" name="直線コネクタ 505">
          <a:extLst>
            <a:ext uri="{FF2B5EF4-FFF2-40B4-BE49-F238E27FC236}">
              <a16:creationId xmlns:a16="http://schemas.microsoft.com/office/drawing/2014/main" id="{9BE10226-126C-4F30-A27C-F5ABF2202402}"/>
            </a:ext>
          </a:extLst>
        </xdr:cNvPr>
        <xdr:cNvCxnSpPr/>
      </xdr:nvCxnSpPr>
      <xdr:spPr>
        <a:xfrm flipV="1">
          <a:off x="13703300" y="10192294"/>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07" name="n_1aveValue【学校施設】&#10;有形固定資産減価償却率">
          <a:extLst>
            <a:ext uri="{FF2B5EF4-FFF2-40B4-BE49-F238E27FC236}">
              <a16:creationId xmlns:a16="http://schemas.microsoft.com/office/drawing/2014/main" id="{48B63AD2-CD27-4CD3-BB96-B231258161D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08" name="n_2aveValue【学校施設】&#10;有形固定資産減価償却率">
          <a:extLst>
            <a:ext uri="{FF2B5EF4-FFF2-40B4-BE49-F238E27FC236}">
              <a16:creationId xmlns:a16="http://schemas.microsoft.com/office/drawing/2014/main" id="{603D014E-56F4-4B63-8DA6-0C87CCFCEAC3}"/>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509" name="n_3aveValue【学校施設】&#10;有形固定資産減価償却率">
          <a:extLst>
            <a:ext uri="{FF2B5EF4-FFF2-40B4-BE49-F238E27FC236}">
              <a16:creationId xmlns:a16="http://schemas.microsoft.com/office/drawing/2014/main" id="{A56F1E91-8C54-4CC4-B8D3-EADE18C3F23E}"/>
            </a:ext>
          </a:extLst>
        </xdr:cNvPr>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10" name="n_1mainValue【学校施設】&#10;有形固定資産減価償却率">
          <a:extLst>
            <a:ext uri="{FF2B5EF4-FFF2-40B4-BE49-F238E27FC236}">
              <a16:creationId xmlns:a16="http://schemas.microsoft.com/office/drawing/2014/main" id="{65969F04-82A0-4820-AB56-4C5A12D48F19}"/>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511" name="n_2mainValue【学校施設】&#10;有形固定資産減価償却率">
          <a:extLst>
            <a:ext uri="{FF2B5EF4-FFF2-40B4-BE49-F238E27FC236}">
              <a16:creationId xmlns:a16="http://schemas.microsoft.com/office/drawing/2014/main" id="{7BA48444-E554-4F37-A915-318406B3A62F}"/>
            </a:ext>
          </a:extLst>
        </xdr:cNvPr>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512" name="n_3mainValue【学校施設】&#10;有形固定資産減価償却率">
          <a:extLst>
            <a:ext uri="{FF2B5EF4-FFF2-40B4-BE49-F238E27FC236}">
              <a16:creationId xmlns:a16="http://schemas.microsoft.com/office/drawing/2014/main" id="{2D77863A-54FD-4EBA-AAE5-58CDCDF4E1D3}"/>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C7ED1228-E652-43E2-BC3B-6C98C1836C7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228363FD-4C48-49B5-8559-48665BA0DA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201894EF-0189-46E2-A41E-D2B27C58F3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9482D69B-0814-4239-B027-F8FCAC7EF8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551C93A5-B1D1-4725-9BDA-EF21115311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69201F56-5582-4B3F-87DB-2CCE664804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F6441EF0-CCB3-4C9E-8221-328B4E8F2B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F6EC4BE3-7227-436B-9D00-E58D53F6E1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864AC1A4-8675-4B8B-A5B6-48B657929B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BB0FDB3B-A0A3-4B92-B0BC-AA48F8E231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4B8BEEB-7D54-41D3-9A03-D97B54E8BBB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a:extLst>
            <a:ext uri="{FF2B5EF4-FFF2-40B4-BE49-F238E27FC236}">
              <a16:creationId xmlns:a16="http://schemas.microsoft.com/office/drawing/2014/main" id="{3992E230-C7AC-4EDD-98C9-4B581F1D76B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a:extLst>
            <a:ext uri="{FF2B5EF4-FFF2-40B4-BE49-F238E27FC236}">
              <a16:creationId xmlns:a16="http://schemas.microsoft.com/office/drawing/2014/main" id="{D0095766-AAC4-4087-9A79-574D682E54E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a:extLst>
            <a:ext uri="{FF2B5EF4-FFF2-40B4-BE49-F238E27FC236}">
              <a16:creationId xmlns:a16="http://schemas.microsoft.com/office/drawing/2014/main" id="{DF22E235-CBC4-441B-96C0-92065D58F79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a:extLst>
            <a:ext uri="{FF2B5EF4-FFF2-40B4-BE49-F238E27FC236}">
              <a16:creationId xmlns:a16="http://schemas.microsoft.com/office/drawing/2014/main" id="{B0E648CC-C89E-463A-A63B-CA1FB143ABB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a:extLst>
            <a:ext uri="{FF2B5EF4-FFF2-40B4-BE49-F238E27FC236}">
              <a16:creationId xmlns:a16="http://schemas.microsoft.com/office/drawing/2014/main" id="{66DAA9E8-9932-4EDD-88E6-3C2EA963C7F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a:extLst>
            <a:ext uri="{FF2B5EF4-FFF2-40B4-BE49-F238E27FC236}">
              <a16:creationId xmlns:a16="http://schemas.microsoft.com/office/drawing/2014/main" id="{F645CC92-B14E-43A5-A85D-CF9F1E79FD6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a:extLst>
            <a:ext uri="{FF2B5EF4-FFF2-40B4-BE49-F238E27FC236}">
              <a16:creationId xmlns:a16="http://schemas.microsoft.com/office/drawing/2014/main" id="{CF76F09D-5660-43A3-9834-5CE225D64EC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a:extLst>
            <a:ext uri="{FF2B5EF4-FFF2-40B4-BE49-F238E27FC236}">
              <a16:creationId xmlns:a16="http://schemas.microsoft.com/office/drawing/2014/main" id="{38711F62-9764-4FEE-A0E5-85DBB1FC7BD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9F4314AB-C485-4569-B115-0AAC4D9039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2FA88949-0DAE-4AE2-9489-679FA3DD5A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DBAF6791-6FD3-4B31-9A31-0EC4FC6369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35" name="直線コネクタ 534">
          <a:extLst>
            <a:ext uri="{FF2B5EF4-FFF2-40B4-BE49-F238E27FC236}">
              <a16:creationId xmlns:a16="http://schemas.microsoft.com/office/drawing/2014/main" id="{D665A410-8CAE-4891-80E9-7C31C75AB1C5}"/>
            </a:ext>
          </a:extLst>
        </xdr:cNvPr>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36" name="【学校施設】&#10;一人当たり面積最小値テキスト">
          <a:extLst>
            <a:ext uri="{FF2B5EF4-FFF2-40B4-BE49-F238E27FC236}">
              <a16:creationId xmlns:a16="http://schemas.microsoft.com/office/drawing/2014/main" id="{53A6835E-FDF1-4078-97A8-26D70164B463}"/>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37" name="直線コネクタ 536">
          <a:extLst>
            <a:ext uri="{FF2B5EF4-FFF2-40B4-BE49-F238E27FC236}">
              <a16:creationId xmlns:a16="http://schemas.microsoft.com/office/drawing/2014/main" id="{74039CEB-1D3A-43AA-92AE-FBAE49DFA215}"/>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38" name="【学校施設】&#10;一人当たり面積最大値テキスト">
          <a:extLst>
            <a:ext uri="{FF2B5EF4-FFF2-40B4-BE49-F238E27FC236}">
              <a16:creationId xmlns:a16="http://schemas.microsoft.com/office/drawing/2014/main" id="{9A752F09-9E60-4580-89E0-710C30C4A10C}"/>
            </a:ext>
          </a:extLst>
        </xdr:cNvPr>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39" name="直線コネクタ 538">
          <a:extLst>
            <a:ext uri="{FF2B5EF4-FFF2-40B4-BE49-F238E27FC236}">
              <a16:creationId xmlns:a16="http://schemas.microsoft.com/office/drawing/2014/main" id="{B84BAF13-35F4-4C79-82C9-A8E10D7CA3D0}"/>
            </a:ext>
          </a:extLst>
        </xdr:cNvPr>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40" name="【学校施設】&#10;一人当たり面積平均値テキスト">
          <a:extLst>
            <a:ext uri="{FF2B5EF4-FFF2-40B4-BE49-F238E27FC236}">
              <a16:creationId xmlns:a16="http://schemas.microsoft.com/office/drawing/2014/main" id="{774871E9-4806-4568-A4EF-4140D3224590}"/>
            </a:ext>
          </a:extLst>
        </xdr:cNvPr>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41" name="フローチャート: 判断 540">
          <a:extLst>
            <a:ext uri="{FF2B5EF4-FFF2-40B4-BE49-F238E27FC236}">
              <a16:creationId xmlns:a16="http://schemas.microsoft.com/office/drawing/2014/main" id="{D70D4CF2-1262-4CD9-98BA-B79F8955CF92}"/>
            </a:ext>
          </a:extLst>
        </xdr:cNvPr>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42" name="フローチャート: 判断 541">
          <a:extLst>
            <a:ext uri="{FF2B5EF4-FFF2-40B4-BE49-F238E27FC236}">
              <a16:creationId xmlns:a16="http://schemas.microsoft.com/office/drawing/2014/main" id="{E96130EE-B3C9-4995-A4BF-7FB9E62BC6EC}"/>
            </a:ext>
          </a:extLst>
        </xdr:cNvPr>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43" name="フローチャート: 判断 542">
          <a:extLst>
            <a:ext uri="{FF2B5EF4-FFF2-40B4-BE49-F238E27FC236}">
              <a16:creationId xmlns:a16="http://schemas.microsoft.com/office/drawing/2014/main" id="{8B688D67-81DD-4A42-BDFF-B40C3ACBF997}"/>
            </a:ext>
          </a:extLst>
        </xdr:cNvPr>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544" name="フローチャート: 判断 543">
          <a:extLst>
            <a:ext uri="{FF2B5EF4-FFF2-40B4-BE49-F238E27FC236}">
              <a16:creationId xmlns:a16="http://schemas.microsoft.com/office/drawing/2014/main" id="{D5C5EC91-B5D7-467A-8907-AE9D4053A2A3}"/>
            </a:ext>
          </a:extLst>
        </xdr:cNvPr>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69ADDE8-25BC-4E96-8CAD-54E1A8E5A9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287ED9A-2482-476F-9804-280D3D4094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05ADAB5-A707-486F-BA6C-466C76D3D7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62CCD8A-41AE-4385-9209-D8531F4229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12471DA-6C38-48CD-88F2-675B3A81DC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127051</xdr:rowOff>
    </xdr:from>
    <xdr:to>
      <xdr:col>116</xdr:col>
      <xdr:colOff>114300</xdr:colOff>
      <xdr:row>64</xdr:row>
      <xdr:rowOff>57201</xdr:rowOff>
    </xdr:to>
    <xdr:sp macro="" textlink="">
      <xdr:nvSpPr>
        <xdr:cNvPr id="550" name="楕円 549">
          <a:extLst>
            <a:ext uri="{FF2B5EF4-FFF2-40B4-BE49-F238E27FC236}">
              <a16:creationId xmlns:a16="http://schemas.microsoft.com/office/drawing/2014/main" id="{D68C3AC2-9AF3-4680-BD91-9E79B6D88C1B}"/>
            </a:ext>
          </a:extLst>
        </xdr:cNvPr>
        <xdr:cNvSpPr/>
      </xdr:nvSpPr>
      <xdr:spPr>
        <a:xfrm>
          <a:off x="22110700" y="1092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41978</xdr:rowOff>
    </xdr:from>
    <xdr:ext cx="469744" cy="259045"/>
    <xdr:sp macro="" textlink="">
      <xdr:nvSpPr>
        <xdr:cNvPr id="551" name="【学校施設】&#10;一人当たり面積該当値テキスト">
          <a:extLst>
            <a:ext uri="{FF2B5EF4-FFF2-40B4-BE49-F238E27FC236}">
              <a16:creationId xmlns:a16="http://schemas.microsoft.com/office/drawing/2014/main" id="{E561C8A0-CC45-4863-B75E-DA10A0394C90}"/>
            </a:ext>
          </a:extLst>
        </xdr:cNvPr>
        <xdr:cNvSpPr txBox="1"/>
      </xdr:nvSpPr>
      <xdr:spPr>
        <a:xfrm>
          <a:off x="22199600" y="1084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125222</xdr:rowOff>
    </xdr:from>
    <xdr:to>
      <xdr:col>112</xdr:col>
      <xdr:colOff>38100</xdr:colOff>
      <xdr:row>64</xdr:row>
      <xdr:rowOff>55372</xdr:rowOff>
    </xdr:to>
    <xdr:sp macro="" textlink="">
      <xdr:nvSpPr>
        <xdr:cNvPr id="552" name="楕円 551">
          <a:extLst>
            <a:ext uri="{FF2B5EF4-FFF2-40B4-BE49-F238E27FC236}">
              <a16:creationId xmlns:a16="http://schemas.microsoft.com/office/drawing/2014/main" id="{3F9552FB-A8D6-4B14-BCBF-6095491C3D24}"/>
            </a:ext>
          </a:extLst>
        </xdr:cNvPr>
        <xdr:cNvSpPr/>
      </xdr:nvSpPr>
      <xdr:spPr>
        <a:xfrm>
          <a:off x="21272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4572</xdr:rowOff>
    </xdr:from>
    <xdr:to>
      <xdr:col>116</xdr:col>
      <xdr:colOff>63500</xdr:colOff>
      <xdr:row>64</xdr:row>
      <xdr:rowOff>6401</xdr:rowOff>
    </xdr:to>
    <xdr:cxnSp macro="">
      <xdr:nvCxnSpPr>
        <xdr:cNvPr id="553" name="直線コネクタ 552">
          <a:extLst>
            <a:ext uri="{FF2B5EF4-FFF2-40B4-BE49-F238E27FC236}">
              <a16:creationId xmlns:a16="http://schemas.microsoft.com/office/drawing/2014/main" id="{BA9A5D6B-1B99-4043-9012-AC5A72183D29}"/>
            </a:ext>
          </a:extLst>
        </xdr:cNvPr>
        <xdr:cNvCxnSpPr/>
      </xdr:nvCxnSpPr>
      <xdr:spPr>
        <a:xfrm>
          <a:off x="21323300" y="1097737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122479</xdr:rowOff>
    </xdr:from>
    <xdr:to>
      <xdr:col>107</xdr:col>
      <xdr:colOff>101600</xdr:colOff>
      <xdr:row>64</xdr:row>
      <xdr:rowOff>52629</xdr:rowOff>
    </xdr:to>
    <xdr:sp macro="" textlink="">
      <xdr:nvSpPr>
        <xdr:cNvPr id="554" name="楕円 553">
          <a:extLst>
            <a:ext uri="{FF2B5EF4-FFF2-40B4-BE49-F238E27FC236}">
              <a16:creationId xmlns:a16="http://schemas.microsoft.com/office/drawing/2014/main" id="{90E1F8D8-5D80-4879-A7AB-56879AD816DD}"/>
            </a:ext>
          </a:extLst>
        </xdr:cNvPr>
        <xdr:cNvSpPr/>
      </xdr:nvSpPr>
      <xdr:spPr>
        <a:xfrm>
          <a:off x="20383500" y="109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1829</xdr:rowOff>
    </xdr:from>
    <xdr:to>
      <xdr:col>111</xdr:col>
      <xdr:colOff>177800</xdr:colOff>
      <xdr:row>64</xdr:row>
      <xdr:rowOff>4572</xdr:rowOff>
    </xdr:to>
    <xdr:cxnSp macro="">
      <xdr:nvCxnSpPr>
        <xdr:cNvPr id="555" name="直線コネクタ 554">
          <a:extLst>
            <a:ext uri="{FF2B5EF4-FFF2-40B4-BE49-F238E27FC236}">
              <a16:creationId xmlns:a16="http://schemas.microsoft.com/office/drawing/2014/main" id="{A402CBFC-E362-4E99-B352-14E75B362815}"/>
            </a:ext>
          </a:extLst>
        </xdr:cNvPr>
        <xdr:cNvCxnSpPr/>
      </xdr:nvCxnSpPr>
      <xdr:spPr>
        <a:xfrm>
          <a:off x="20434300" y="1097462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128422</xdr:rowOff>
    </xdr:from>
    <xdr:to>
      <xdr:col>102</xdr:col>
      <xdr:colOff>165100</xdr:colOff>
      <xdr:row>64</xdr:row>
      <xdr:rowOff>58572</xdr:rowOff>
    </xdr:to>
    <xdr:sp macro="" textlink="">
      <xdr:nvSpPr>
        <xdr:cNvPr id="556" name="楕円 555">
          <a:extLst>
            <a:ext uri="{FF2B5EF4-FFF2-40B4-BE49-F238E27FC236}">
              <a16:creationId xmlns:a16="http://schemas.microsoft.com/office/drawing/2014/main" id="{5ED798EA-414B-4F44-9099-BB66AEF094CE}"/>
            </a:ext>
          </a:extLst>
        </xdr:cNvPr>
        <xdr:cNvSpPr/>
      </xdr:nvSpPr>
      <xdr:spPr>
        <a:xfrm>
          <a:off x="194945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1829</xdr:rowOff>
    </xdr:from>
    <xdr:to>
      <xdr:col>107</xdr:col>
      <xdr:colOff>50800</xdr:colOff>
      <xdr:row>64</xdr:row>
      <xdr:rowOff>7772</xdr:rowOff>
    </xdr:to>
    <xdr:cxnSp macro="">
      <xdr:nvCxnSpPr>
        <xdr:cNvPr id="557" name="直線コネクタ 556">
          <a:extLst>
            <a:ext uri="{FF2B5EF4-FFF2-40B4-BE49-F238E27FC236}">
              <a16:creationId xmlns:a16="http://schemas.microsoft.com/office/drawing/2014/main" id="{94502A3F-A6B9-4304-961C-4383CB5B0C6E}"/>
            </a:ext>
          </a:extLst>
        </xdr:cNvPr>
        <xdr:cNvCxnSpPr/>
      </xdr:nvCxnSpPr>
      <xdr:spPr>
        <a:xfrm flipV="1">
          <a:off x="19545300" y="109746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58" name="n_1aveValue【学校施設】&#10;一人当たり面積">
          <a:extLst>
            <a:ext uri="{FF2B5EF4-FFF2-40B4-BE49-F238E27FC236}">
              <a16:creationId xmlns:a16="http://schemas.microsoft.com/office/drawing/2014/main" id="{4F2E9E70-14A0-4A4C-9546-20535393D389}"/>
            </a:ext>
          </a:extLst>
        </xdr:cNvPr>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59" name="n_2aveValue【学校施設】&#10;一人当たり面積">
          <a:extLst>
            <a:ext uri="{FF2B5EF4-FFF2-40B4-BE49-F238E27FC236}">
              <a16:creationId xmlns:a16="http://schemas.microsoft.com/office/drawing/2014/main" id="{4DD4A7B3-CED3-421F-81C1-C6F750B76712}"/>
            </a:ext>
          </a:extLst>
        </xdr:cNvPr>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560" name="n_3aveValue【学校施設】&#10;一人当たり面積">
          <a:extLst>
            <a:ext uri="{FF2B5EF4-FFF2-40B4-BE49-F238E27FC236}">
              <a16:creationId xmlns:a16="http://schemas.microsoft.com/office/drawing/2014/main" id="{39AF0934-A151-4EBD-B84D-2277ADD68DD1}"/>
            </a:ext>
          </a:extLst>
        </xdr:cNvPr>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46499</xdr:rowOff>
    </xdr:from>
    <xdr:ext cx="469744" cy="259045"/>
    <xdr:sp macro="" textlink="">
      <xdr:nvSpPr>
        <xdr:cNvPr id="561" name="n_1mainValue【学校施設】&#10;一人当たり面積">
          <a:extLst>
            <a:ext uri="{FF2B5EF4-FFF2-40B4-BE49-F238E27FC236}">
              <a16:creationId xmlns:a16="http://schemas.microsoft.com/office/drawing/2014/main" id="{D41E022E-BEB8-459B-822E-A99D3DD03B6D}"/>
            </a:ext>
          </a:extLst>
        </xdr:cNvPr>
        <xdr:cNvSpPr txBox="1"/>
      </xdr:nvSpPr>
      <xdr:spPr>
        <a:xfrm>
          <a:off x="21075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43756</xdr:rowOff>
    </xdr:from>
    <xdr:ext cx="469744" cy="259045"/>
    <xdr:sp macro="" textlink="">
      <xdr:nvSpPr>
        <xdr:cNvPr id="562" name="n_2mainValue【学校施設】&#10;一人当たり面積">
          <a:extLst>
            <a:ext uri="{FF2B5EF4-FFF2-40B4-BE49-F238E27FC236}">
              <a16:creationId xmlns:a16="http://schemas.microsoft.com/office/drawing/2014/main" id="{63838778-752A-40EF-A3A9-3A79921FCCD4}"/>
            </a:ext>
          </a:extLst>
        </xdr:cNvPr>
        <xdr:cNvSpPr txBox="1"/>
      </xdr:nvSpPr>
      <xdr:spPr>
        <a:xfrm>
          <a:off x="20199427" y="110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49699</xdr:rowOff>
    </xdr:from>
    <xdr:ext cx="469744" cy="259045"/>
    <xdr:sp macro="" textlink="">
      <xdr:nvSpPr>
        <xdr:cNvPr id="563" name="n_3mainValue【学校施設】&#10;一人当たり面積">
          <a:extLst>
            <a:ext uri="{FF2B5EF4-FFF2-40B4-BE49-F238E27FC236}">
              <a16:creationId xmlns:a16="http://schemas.microsoft.com/office/drawing/2014/main" id="{CF87B98C-77D5-4C93-B2B2-15B6D7253AA3}"/>
            </a:ext>
          </a:extLst>
        </xdr:cNvPr>
        <xdr:cNvSpPr txBox="1"/>
      </xdr:nvSpPr>
      <xdr:spPr>
        <a:xfrm>
          <a:off x="19310427" y="1102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a16="http://schemas.microsoft.com/office/drawing/2014/main" id="{0FE9C336-908E-4626-B184-2925DB8451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a16="http://schemas.microsoft.com/office/drawing/2014/main" id="{F0C187C7-1FB3-49EC-9953-D2B14BC546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a16="http://schemas.microsoft.com/office/drawing/2014/main" id="{E2902163-17FD-4205-906D-9655DB152D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a16="http://schemas.microsoft.com/office/drawing/2014/main" id="{67D72146-56D6-4A5C-BD1E-350F385527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a16="http://schemas.microsoft.com/office/drawing/2014/main" id="{94E649DD-AED8-40A9-8628-425C485D56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a16="http://schemas.microsoft.com/office/drawing/2014/main" id="{1E527E47-958F-4285-AE89-2BD755DE22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a16="http://schemas.microsoft.com/office/drawing/2014/main" id="{6DBDA952-13E3-4A8C-99B0-326F27B2ACC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a16="http://schemas.microsoft.com/office/drawing/2014/main" id="{132F7359-A88D-438B-BF97-BE05A8EB3AF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a:extLst>
            <a:ext uri="{FF2B5EF4-FFF2-40B4-BE49-F238E27FC236}">
              <a16:creationId xmlns:a16="http://schemas.microsoft.com/office/drawing/2014/main" id="{D1DC961B-7FA4-4C3A-876F-7F1E3CCA3B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a:extLst>
            <a:ext uri="{FF2B5EF4-FFF2-40B4-BE49-F238E27FC236}">
              <a16:creationId xmlns:a16="http://schemas.microsoft.com/office/drawing/2014/main" id="{8BB7722E-62BD-4C7E-9E8A-90828EBFEDF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4" name="テキスト ボックス 573">
          <a:extLst>
            <a:ext uri="{FF2B5EF4-FFF2-40B4-BE49-F238E27FC236}">
              <a16:creationId xmlns:a16="http://schemas.microsoft.com/office/drawing/2014/main" id="{04AF4595-7704-4246-BBDC-8DE4F155754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5" name="直線コネクタ 574">
          <a:extLst>
            <a:ext uri="{FF2B5EF4-FFF2-40B4-BE49-F238E27FC236}">
              <a16:creationId xmlns:a16="http://schemas.microsoft.com/office/drawing/2014/main" id="{9F9FF992-FA6D-4344-865B-E04CD2FE8D2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6" name="テキスト ボックス 575">
          <a:extLst>
            <a:ext uri="{FF2B5EF4-FFF2-40B4-BE49-F238E27FC236}">
              <a16:creationId xmlns:a16="http://schemas.microsoft.com/office/drawing/2014/main" id="{0696CABA-2B19-423D-962F-A69FE19EBE6A}"/>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7" name="直線コネクタ 576">
          <a:extLst>
            <a:ext uri="{FF2B5EF4-FFF2-40B4-BE49-F238E27FC236}">
              <a16:creationId xmlns:a16="http://schemas.microsoft.com/office/drawing/2014/main" id="{02EE55ED-105A-46DF-96A5-A2DFAD8D082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8" name="テキスト ボックス 577">
          <a:extLst>
            <a:ext uri="{FF2B5EF4-FFF2-40B4-BE49-F238E27FC236}">
              <a16:creationId xmlns:a16="http://schemas.microsoft.com/office/drawing/2014/main" id="{8E7961C7-6C8E-4650-9B6D-71891059BF7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9" name="直線コネクタ 578">
          <a:extLst>
            <a:ext uri="{FF2B5EF4-FFF2-40B4-BE49-F238E27FC236}">
              <a16:creationId xmlns:a16="http://schemas.microsoft.com/office/drawing/2014/main" id="{F0F94C6B-7E51-4883-8C3B-763FAFAF647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0" name="テキスト ボックス 579">
          <a:extLst>
            <a:ext uri="{FF2B5EF4-FFF2-40B4-BE49-F238E27FC236}">
              <a16:creationId xmlns:a16="http://schemas.microsoft.com/office/drawing/2014/main" id="{43E3E369-90E5-444C-AF11-3E7B03A41A0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1" name="直線コネクタ 580">
          <a:extLst>
            <a:ext uri="{FF2B5EF4-FFF2-40B4-BE49-F238E27FC236}">
              <a16:creationId xmlns:a16="http://schemas.microsoft.com/office/drawing/2014/main" id="{76AFC2B5-B267-4D60-90FE-5C11E1F90D9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2" name="テキスト ボックス 581">
          <a:extLst>
            <a:ext uri="{FF2B5EF4-FFF2-40B4-BE49-F238E27FC236}">
              <a16:creationId xmlns:a16="http://schemas.microsoft.com/office/drawing/2014/main" id="{A5DC3BF7-53A9-4FE5-B6D5-8415F23375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3" name="直線コネクタ 582">
          <a:extLst>
            <a:ext uri="{FF2B5EF4-FFF2-40B4-BE49-F238E27FC236}">
              <a16:creationId xmlns:a16="http://schemas.microsoft.com/office/drawing/2014/main" id="{FD65825B-5EBC-44EA-A97F-4D88801B15A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4" name="テキスト ボックス 583">
          <a:extLst>
            <a:ext uri="{FF2B5EF4-FFF2-40B4-BE49-F238E27FC236}">
              <a16:creationId xmlns:a16="http://schemas.microsoft.com/office/drawing/2014/main" id="{38DD2E09-EDDE-49C6-9093-B46086D3A54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id="{54C62FD6-7845-49B1-91E5-FEBDDFB7FF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6FC1B449-463F-4CFF-AAA8-0F686B360AF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id="{78541C43-C9E6-454B-9973-5B407A111A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88" name="直線コネクタ 587">
          <a:extLst>
            <a:ext uri="{FF2B5EF4-FFF2-40B4-BE49-F238E27FC236}">
              <a16:creationId xmlns:a16="http://schemas.microsoft.com/office/drawing/2014/main" id="{1161C889-2701-4B91-8079-BA13FC848511}"/>
            </a:ext>
          </a:extLst>
        </xdr:cNvPr>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89" name="【児童館】&#10;有形固定資産減価償却率最小値テキスト">
          <a:extLst>
            <a:ext uri="{FF2B5EF4-FFF2-40B4-BE49-F238E27FC236}">
              <a16:creationId xmlns:a16="http://schemas.microsoft.com/office/drawing/2014/main" id="{4AD3663A-7654-49E3-818F-02B1B4CE64D3}"/>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90" name="直線コネクタ 589">
          <a:extLst>
            <a:ext uri="{FF2B5EF4-FFF2-40B4-BE49-F238E27FC236}">
              <a16:creationId xmlns:a16="http://schemas.microsoft.com/office/drawing/2014/main" id="{CA85CE07-1949-4A86-8C8B-725B3BE3760F}"/>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1" name="【児童館】&#10;有形固定資産減価償却率最大値テキスト">
          <a:extLst>
            <a:ext uri="{FF2B5EF4-FFF2-40B4-BE49-F238E27FC236}">
              <a16:creationId xmlns:a16="http://schemas.microsoft.com/office/drawing/2014/main" id="{096E6E8E-1094-4ECD-9A91-91C6AA8FC1B3}"/>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2" name="直線コネクタ 591">
          <a:extLst>
            <a:ext uri="{FF2B5EF4-FFF2-40B4-BE49-F238E27FC236}">
              <a16:creationId xmlns:a16="http://schemas.microsoft.com/office/drawing/2014/main" id="{96318E72-5C9D-4818-8096-75C04AF730A3}"/>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93" name="【児童館】&#10;有形固定資産減価償却率平均値テキスト">
          <a:extLst>
            <a:ext uri="{FF2B5EF4-FFF2-40B4-BE49-F238E27FC236}">
              <a16:creationId xmlns:a16="http://schemas.microsoft.com/office/drawing/2014/main" id="{E5552076-6DE8-4CDE-BB6C-580B79117024}"/>
            </a:ext>
          </a:extLst>
        </xdr:cNvPr>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94" name="フローチャート: 判断 593">
          <a:extLst>
            <a:ext uri="{FF2B5EF4-FFF2-40B4-BE49-F238E27FC236}">
              <a16:creationId xmlns:a16="http://schemas.microsoft.com/office/drawing/2014/main" id="{E98E3433-C14B-4BF4-88B7-3759C7B8DF42}"/>
            </a:ext>
          </a:extLst>
        </xdr:cNvPr>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95" name="フローチャート: 判断 594">
          <a:extLst>
            <a:ext uri="{FF2B5EF4-FFF2-40B4-BE49-F238E27FC236}">
              <a16:creationId xmlns:a16="http://schemas.microsoft.com/office/drawing/2014/main" id="{F79238F9-4F0B-4C90-876F-FABF02328E14}"/>
            </a:ext>
          </a:extLst>
        </xdr:cNvPr>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96" name="フローチャート: 判断 595">
          <a:extLst>
            <a:ext uri="{FF2B5EF4-FFF2-40B4-BE49-F238E27FC236}">
              <a16:creationId xmlns:a16="http://schemas.microsoft.com/office/drawing/2014/main" id="{C973B2D7-0931-4716-996B-988CCEE6CED1}"/>
            </a:ext>
          </a:extLst>
        </xdr:cNvPr>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97" name="フローチャート: 判断 596">
          <a:extLst>
            <a:ext uri="{FF2B5EF4-FFF2-40B4-BE49-F238E27FC236}">
              <a16:creationId xmlns:a16="http://schemas.microsoft.com/office/drawing/2014/main" id="{E3EFA06D-1C4A-4ECB-9390-5FA8CF768087}"/>
            </a:ext>
          </a:extLst>
        </xdr:cNvPr>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A510B5DE-A72D-4271-9741-4BF03044F4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584D023-4971-41D9-80B7-EBD16BCA29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7A106BA8-DB1B-4428-953D-C883DEB8D46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C6F4D66E-3881-4580-9DC4-72048647E4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443DEB07-C06C-4A01-8407-A616FD490F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603" name="楕円 602">
          <a:extLst>
            <a:ext uri="{FF2B5EF4-FFF2-40B4-BE49-F238E27FC236}">
              <a16:creationId xmlns:a16="http://schemas.microsoft.com/office/drawing/2014/main" id="{E95CED30-8157-42A6-8A34-8920750CD694}"/>
            </a:ext>
          </a:extLst>
        </xdr:cNvPr>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80663</xdr:rowOff>
    </xdr:from>
    <xdr:ext cx="405111" cy="259045"/>
    <xdr:sp macro="" textlink="">
      <xdr:nvSpPr>
        <xdr:cNvPr id="604" name="【児童館】&#10;有形固定資産減価償却率該当値テキスト">
          <a:extLst>
            <a:ext uri="{FF2B5EF4-FFF2-40B4-BE49-F238E27FC236}">
              <a16:creationId xmlns:a16="http://schemas.microsoft.com/office/drawing/2014/main" id="{F9C9EF0A-C2BD-44C0-AAE4-2EE3C9981590}"/>
            </a:ext>
          </a:extLst>
        </xdr:cNvPr>
        <xdr:cNvSpPr txBox="1"/>
      </xdr:nvSpPr>
      <xdr:spPr>
        <a:xfrm>
          <a:off x="163576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605" name="楕円 604">
          <a:extLst>
            <a:ext uri="{FF2B5EF4-FFF2-40B4-BE49-F238E27FC236}">
              <a16:creationId xmlns:a16="http://schemas.microsoft.com/office/drawing/2014/main" id="{C173C901-0A37-4433-9551-FBEBF390709A}"/>
            </a:ext>
          </a:extLst>
        </xdr:cNvPr>
        <xdr:cNvSpPr/>
      </xdr:nvSpPr>
      <xdr:spPr>
        <a:xfrm>
          <a:off x="15430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150495</xdr:rowOff>
    </xdr:to>
    <xdr:cxnSp macro="">
      <xdr:nvCxnSpPr>
        <xdr:cNvPr id="606" name="直線コネクタ 605">
          <a:extLst>
            <a:ext uri="{FF2B5EF4-FFF2-40B4-BE49-F238E27FC236}">
              <a16:creationId xmlns:a16="http://schemas.microsoft.com/office/drawing/2014/main" id="{2B2E3491-0188-4E81-8755-56E75B86947B}"/>
            </a:ext>
          </a:extLst>
        </xdr:cNvPr>
        <xdr:cNvCxnSpPr/>
      </xdr:nvCxnSpPr>
      <xdr:spPr>
        <a:xfrm flipV="1">
          <a:off x="15481300" y="14167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607" name="楕円 606">
          <a:extLst>
            <a:ext uri="{FF2B5EF4-FFF2-40B4-BE49-F238E27FC236}">
              <a16:creationId xmlns:a16="http://schemas.microsoft.com/office/drawing/2014/main" id="{FD08DB04-E0A9-4BF0-8CC6-6913EB2D142C}"/>
            </a:ext>
          </a:extLst>
        </xdr:cNvPr>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150495</xdr:rowOff>
    </xdr:to>
    <xdr:cxnSp macro="">
      <xdr:nvCxnSpPr>
        <xdr:cNvPr id="608" name="直線コネクタ 607">
          <a:extLst>
            <a:ext uri="{FF2B5EF4-FFF2-40B4-BE49-F238E27FC236}">
              <a16:creationId xmlns:a16="http://schemas.microsoft.com/office/drawing/2014/main" id="{6F30707E-ECF0-4922-906E-35703409E287}"/>
            </a:ext>
          </a:extLst>
        </xdr:cNvPr>
        <xdr:cNvCxnSpPr/>
      </xdr:nvCxnSpPr>
      <xdr:spPr>
        <a:xfrm>
          <a:off x="14592300" y="1409128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09" name="楕円 608">
          <a:extLst>
            <a:ext uri="{FF2B5EF4-FFF2-40B4-BE49-F238E27FC236}">
              <a16:creationId xmlns:a16="http://schemas.microsoft.com/office/drawing/2014/main" id="{14F42EFC-34BD-4B8B-B7E8-30B4F06B1288}"/>
            </a:ext>
          </a:extLst>
        </xdr:cNvPr>
        <xdr:cNvSpPr/>
      </xdr:nvSpPr>
      <xdr:spPr>
        <a:xfrm>
          <a:off x="13652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74295</xdr:rowOff>
    </xdr:to>
    <xdr:cxnSp macro="">
      <xdr:nvCxnSpPr>
        <xdr:cNvPr id="610" name="直線コネクタ 609">
          <a:extLst>
            <a:ext uri="{FF2B5EF4-FFF2-40B4-BE49-F238E27FC236}">
              <a16:creationId xmlns:a16="http://schemas.microsoft.com/office/drawing/2014/main" id="{EA6A0944-BAB8-419D-94E2-219D559F2AA8}"/>
            </a:ext>
          </a:extLst>
        </xdr:cNvPr>
        <xdr:cNvCxnSpPr/>
      </xdr:nvCxnSpPr>
      <xdr:spPr>
        <a:xfrm flipV="1">
          <a:off x="13703300" y="140912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11" name="n_1aveValue【児童館】&#10;有形固定資産減価償却率">
          <a:extLst>
            <a:ext uri="{FF2B5EF4-FFF2-40B4-BE49-F238E27FC236}">
              <a16:creationId xmlns:a16="http://schemas.microsoft.com/office/drawing/2014/main" id="{17510CE3-9AAD-4576-A54D-7BF5C0C16088}"/>
            </a:ext>
          </a:extLst>
        </xdr:cNvPr>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12" name="n_2aveValue【児童館】&#10;有形固定資産減価償却率">
          <a:extLst>
            <a:ext uri="{FF2B5EF4-FFF2-40B4-BE49-F238E27FC236}">
              <a16:creationId xmlns:a16="http://schemas.microsoft.com/office/drawing/2014/main" id="{4D553D31-C49D-463F-9468-F5CC8A332798}"/>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167657</xdr:rowOff>
    </xdr:from>
    <xdr:ext cx="405111" cy="259045"/>
    <xdr:sp macro="" textlink="">
      <xdr:nvSpPr>
        <xdr:cNvPr id="613" name="n_3aveValue【児童館】&#10;有形固定資産減価償却率">
          <a:extLst>
            <a:ext uri="{FF2B5EF4-FFF2-40B4-BE49-F238E27FC236}">
              <a16:creationId xmlns:a16="http://schemas.microsoft.com/office/drawing/2014/main" id="{DDB8CC31-F5DD-4DA6-A3D3-D4EA927CB671}"/>
            </a:ext>
          </a:extLst>
        </xdr:cNvPr>
        <xdr:cNvSpPr txBox="1"/>
      </xdr:nvSpPr>
      <xdr:spPr>
        <a:xfrm>
          <a:off x="13500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46372</xdr:rowOff>
    </xdr:from>
    <xdr:ext cx="405111" cy="259045"/>
    <xdr:sp macro="" textlink="">
      <xdr:nvSpPr>
        <xdr:cNvPr id="614" name="n_1mainValue【児童館】&#10;有形固定資産減価償却率">
          <a:extLst>
            <a:ext uri="{FF2B5EF4-FFF2-40B4-BE49-F238E27FC236}">
              <a16:creationId xmlns:a16="http://schemas.microsoft.com/office/drawing/2014/main" id="{2971CE37-24B1-4C92-921E-2AEBF46FA0B3}"/>
            </a:ext>
          </a:extLst>
        </xdr:cNvPr>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99713</xdr:rowOff>
    </xdr:from>
    <xdr:ext cx="405111" cy="259045"/>
    <xdr:sp macro="" textlink="">
      <xdr:nvSpPr>
        <xdr:cNvPr id="615" name="n_2mainValue【児童館】&#10;有形固定資産減価償却率">
          <a:extLst>
            <a:ext uri="{FF2B5EF4-FFF2-40B4-BE49-F238E27FC236}">
              <a16:creationId xmlns:a16="http://schemas.microsoft.com/office/drawing/2014/main" id="{92A0E13F-B227-407C-8410-5D4FF7FBCEA1}"/>
            </a:ext>
          </a:extLst>
        </xdr:cNvPr>
        <xdr:cNvSpPr txBox="1"/>
      </xdr:nvSpPr>
      <xdr:spPr>
        <a:xfrm>
          <a:off x="14389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16" name="n_3mainValue【児童館】&#10;有形固定資産減価償却率">
          <a:extLst>
            <a:ext uri="{FF2B5EF4-FFF2-40B4-BE49-F238E27FC236}">
              <a16:creationId xmlns:a16="http://schemas.microsoft.com/office/drawing/2014/main" id="{161C8428-1DB1-477A-84D0-1915E5632E0F}"/>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DF548600-318D-4454-B04A-330F4261EFA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264A853B-7A54-4A70-8FB7-85CDA8CFD4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FE46FD37-A466-4ACE-830D-C88738B758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F3F56A39-07DA-4EF3-AE72-1FBB40C7B4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28DEC861-AF8F-4502-86B3-3D229D6409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71E3E93C-97A1-4C4A-9E1E-4A4F385301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D168FE46-8132-479B-A1BC-47A32873CD6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064E92D0-BC5F-4C12-98F4-BC849C469B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F767D1DA-3579-4D75-9084-96275DD667D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D1C0A0C5-620E-4DE9-B4A9-01500454374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a:extLst>
            <a:ext uri="{FF2B5EF4-FFF2-40B4-BE49-F238E27FC236}">
              <a16:creationId xmlns:a16="http://schemas.microsoft.com/office/drawing/2014/main" id="{D7E305E5-E211-49B1-BA4B-E4F42751B4E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3CE74185-221C-42A2-A26C-729D06B13EF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a:extLst>
            <a:ext uri="{FF2B5EF4-FFF2-40B4-BE49-F238E27FC236}">
              <a16:creationId xmlns:a16="http://schemas.microsoft.com/office/drawing/2014/main" id="{9F27F1AC-136F-43BE-B9A8-84FD684C07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a:extLst>
            <a:ext uri="{FF2B5EF4-FFF2-40B4-BE49-F238E27FC236}">
              <a16:creationId xmlns:a16="http://schemas.microsoft.com/office/drawing/2014/main" id="{D7C4BC4E-A12B-4E50-89EF-3BD0345F3AC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a:extLst>
            <a:ext uri="{FF2B5EF4-FFF2-40B4-BE49-F238E27FC236}">
              <a16:creationId xmlns:a16="http://schemas.microsoft.com/office/drawing/2014/main" id="{63E9AD03-3504-4A48-AAAB-F85A7493E6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a:extLst>
            <a:ext uri="{FF2B5EF4-FFF2-40B4-BE49-F238E27FC236}">
              <a16:creationId xmlns:a16="http://schemas.microsoft.com/office/drawing/2014/main" id="{F5019101-ECBA-4D02-9AA2-9FD5A47CE3A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a:extLst>
            <a:ext uri="{FF2B5EF4-FFF2-40B4-BE49-F238E27FC236}">
              <a16:creationId xmlns:a16="http://schemas.microsoft.com/office/drawing/2014/main" id="{4B6E0AEF-5057-4FD9-B4FD-43A913993A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a:extLst>
            <a:ext uri="{FF2B5EF4-FFF2-40B4-BE49-F238E27FC236}">
              <a16:creationId xmlns:a16="http://schemas.microsoft.com/office/drawing/2014/main" id="{3B45508B-3C7A-4BBE-8DEE-EAC49E1592A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a:extLst>
            <a:ext uri="{FF2B5EF4-FFF2-40B4-BE49-F238E27FC236}">
              <a16:creationId xmlns:a16="http://schemas.microsoft.com/office/drawing/2014/main" id="{181E7FA8-D31A-43A6-B540-356503C3F4D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a:extLst>
            <a:ext uri="{FF2B5EF4-FFF2-40B4-BE49-F238E27FC236}">
              <a16:creationId xmlns:a16="http://schemas.microsoft.com/office/drawing/2014/main" id="{7D707994-AD4B-42B9-B256-AA5DCE5F82B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a:extLst>
            <a:ext uri="{FF2B5EF4-FFF2-40B4-BE49-F238E27FC236}">
              <a16:creationId xmlns:a16="http://schemas.microsoft.com/office/drawing/2014/main" id="{7AAE669A-D22B-498E-910D-0DDCCDE447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a:extLst>
            <a:ext uri="{FF2B5EF4-FFF2-40B4-BE49-F238E27FC236}">
              <a16:creationId xmlns:a16="http://schemas.microsoft.com/office/drawing/2014/main" id="{01B70164-1425-40CD-A68A-F7F3CB07C3B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a:extLst>
            <a:ext uri="{FF2B5EF4-FFF2-40B4-BE49-F238E27FC236}">
              <a16:creationId xmlns:a16="http://schemas.microsoft.com/office/drawing/2014/main" id="{4A693F26-2482-4FA7-A016-0BABBBC6B9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40" name="直線コネクタ 639">
          <a:extLst>
            <a:ext uri="{FF2B5EF4-FFF2-40B4-BE49-F238E27FC236}">
              <a16:creationId xmlns:a16="http://schemas.microsoft.com/office/drawing/2014/main" id="{6D38C06B-599F-4D3F-B5AC-363B3C226845}"/>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a:extLst>
            <a:ext uri="{FF2B5EF4-FFF2-40B4-BE49-F238E27FC236}">
              <a16:creationId xmlns:a16="http://schemas.microsoft.com/office/drawing/2014/main" id="{E1B5C2DF-FD2D-496D-8D01-E808FC6E5E8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a:extLst>
            <a:ext uri="{FF2B5EF4-FFF2-40B4-BE49-F238E27FC236}">
              <a16:creationId xmlns:a16="http://schemas.microsoft.com/office/drawing/2014/main" id="{CA1D7798-3BB3-453A-8C4F-DFB49F358F25}"/>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43" name="【児童館】&#10;一人当たり面積最大値テキスト">
          <a:extLst>
            <a:ext uri="{FF2B5EF4-FFF2-40B4-BE49-F238E27FC236}">
              <a16:creationId xmlns:a16="http://schemas.microsoft.com/office/drawing/2014/main" id="{36C7BD49-A231-4C7A-8336-7ABF4A1839EA}"/>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44" name="直線コネクタ 643">
          <a:extLst>
            <a:ext uri="{FF2B5EF4-FFF2-40B4-BE49-F238E27FC236}">
              <a16:creationId xmlns:a16="http://schemas.microsoft.com/office/drawing/2014/main" id="{9071E656-E5E4-4BA9-9B64-9F448B328489}"/>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5" name="【児童館】&#10;一人当たり面積平均値テキスト">
          <a:extLst>
            <a:ext uri="{FF2B5EF4-FFF2-40B4-BE49-F238E27FC236}">
              <a16:creationId xmlns:a16="http://schemas.microsoft.com/office/drawing/2014/main" id="{AB944664-CB01-418C-BBDA-564F1066BC09}"/>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a:extLst>
            <a:ext uri="{FF2B5EF4-FFF2-40B4-BE49-F238E27FC236}">
              <a16:creationId xmlns:a16="http://schemas.microsoft.com/office/drawing/2014/main" id="{F2BFBE85-BE0A-4C5B-9308-5F9EF245BED4}"/>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7" name="フローチャート: 判断 646">
          <a:extLst>
            <a:ext uri="{FF2B5EF4-FFF2-40B4-BE49-F238E27FC236}">
              <a16:creationId xmlns:a16="http://schemas.microsoft.com/office/drawing/2014/main" id="{3FB79ADB-8689-435E-A364-B575F4B2081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48" name="フローチャート: 判断 647">
          <a:extLst>
            <a:ext uri="{FF2B5EF4-FFF2-40B4-BE49-F238E27FC236}">
              <a16:creationId xmlns:a16="http://schemas.microsoft.com/office/drawing/2014/main" id="{2D98E149-E5DC-46C7-AFAD-828E6140891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49" name="フローチャート: 判断 648">
          <a:extLst>
            <a:ext uri="{FF2B5EF4-FFF2-40B4-BE49-F238E27FC236}">
              <a16:creationId xmlns:a16="http://schemas.microsoft.com/office/drawing/2014/main" id="{B1534409-9C19-43E5-A52D-14462FFCC645}"/>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A193AD78-CBED-4B0A-8F0D-A8BA426ACD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4D8E39EA-1D50-4D34-B22F-0E94E1CA0AD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33EF4F64-317B-47AF-B7F6-8A51ABA68F3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CD78665-447D-4B0F-A4F2-F582DAAEC4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C513D36-E2CA-4529-964F-FB9FE8B3C4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655" name="楕円 654">
          <a:extLst>
            <a:ext uri="{FF2B5EF4-FFF2-40B4-BE49-F238E27FC236}">
              <a16:creationId xmlns:a16="http://schemas.microsoft.com/office/drawing/2014/main" id="{D5466882-29F7-4FF7-BDFC-6F0074A1ECFC}"/>
            </a:ext>
          </a:extLst>
        </xdr:cNvPr>
        <xdr:cNvSpPr/>
      </xdr:nvSpPr>
      <xdr:spPr>
        <a:xfrm>
          <a:off x="22110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105427</xdr:rowOff>
    </xdr:from>
    <xdr:ext cx="469744" cy="259045"/>
    <xdr:sp macro="" textlink="">
      <xdr:nvSpPr>
        <xdr:cNvPr id="656" name="【児童館】&#10;一人当たり面積該当値テキスト">
          <a:extLst>
            <a:ext uri="{FF2B5EF4-FFF2-40B4-BE49-F238E27FC236}">
              <a16:creationId xmlns:a16="http://schemas.microsoft.com/office/drawing/2014/main" id="{ECA89A11-037A-4E71-8FD0-C0FD14C9FDEC}"/>
            </a:ext>
          </a:extLst>
        </xdr:cNvPr>
        <xdr:cNvSpPr txBox="1"/>
      </xdr:nvSpPr>
      <xdr:spPr>
        <a:xfrm>
          <a:off x="22199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82550</xdr:rowOff>
    </xdr:from>
    <xdr:to>
      <xdr:col>112</xdr:col>
      <xdr:colOff>38100</xdr:colOff>
      <xdr:row>82</xdr:row>
      <xdr:rowOff>12700</xdr:rowOff>
    </xdr:to>
    <xdr:sp macro="" textlink="">
      <xdr:nvSpPr>
        <xdr:cNvPr id="657" name="楕円 656">
          <a:extLst>
            <a:ext uri="{FF2B5EF4-FFF2-40B4-BE49-F238E27FC236}">
              <a16:creationId xmlns:a16="http://schemas.microsoft.com/office/drawing/2014/main" id="{BA965419-7742-4B70-B9D5-2AA102907CAD}"/>
            </a:ext>
          </a:extLst>
        </xdr:cNvPr>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133350</xdr:rowOff>
    </xdr:from>
    <xdr:to>
      <xdr:col>116</xdr:col>
      <xdr:colOff>63500</xdr:colOff>
      <xdr:row>81</xdr:row>
      <xdr:rowOff>133350</xdr:rowOff>
    </xdr:to>
    <xdr:cxnSp macro="">
      <xdr:nvCxnSpPr>
        <xdr:cNvPr id="658" name="直線コネクタ 657">
          <a:extLst>
            <a:ext uri="{FF2B5EF4-FFF2-40B4-BE49-F238E27FC236}">
              <a16:creationId xmlns:a16="http://schemas.microsoft.com/office/drawing/2014/main" id="{D8C54276-075B-4C65-98BC-F27E21D17636}"/>
            </a:ext>
          </a:extLst>
        </xdr:cNvPr>
        <xdr:cNvCxnSpPr/>
      </xdr:nvCxnSpPr>
      <xdr:spPr>
        <a:xfrm>
          <a:off x="21323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659" name="楕円 658">
          <a:extLst>
            <a:ext uri="{FF2B5EF4-FFF2-40B4-BE49-F238E27FC236}">
              <a16:creationId xmlns:a16="http://schemas.microsoft.com/office/drawing/2014/main" id="{812BEF11-85A6-426F-A9A3-22F7EDAC756A}"/>
            </a:ext>
          </a:extLst>
        </xdr:cNvPr>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82</xdr:row>
      <xdr:rowOff>76200</xdr:rowOff>
    </xdr:to>
    <xdr:cxnSp macro="">
      <xdr:nvCxnSpPr>
        <xdr:cNvPr id="660" name="直線コネクタ 659">
          <a:extLst>
            <a:ext uri="{FF2B5EF4-FFF2-40B4-BE49-F238E27FC236}">
              <a16:creationId xmlns:a16="http://schemas.microsoft.com/office/drawing/2014/main" id="{DC08D3B5-1317-42CE-B4D2-74171086422A}"/>
            </a:ext>
          </a:extLst>
        </xdr:cNvPr>
        <xdr:cNvCxnSpPr/>
      </xdr:nvCxnSpPr>
      <xdr:spPr>
        <a:xfrm flipV="1">
          <a:off x="20434300" y="1402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661" name="楕円 660">
          <a:extLst>
            <a:ext uri="{FF2B5EF4-FFF2-40B4-BE49-F238E27FC236}">
              <a16:creationId xmlns:a16="http://schemas.microsoft.com/office/drawing/2014/main" id="{A32EAC83-B6AA-49E0-9598-C6113493BC67}"/>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76200</xdr:rowOff>
    </xdr:to>
    <xdr:cxnSp macro="">
      <xdr:nvCxnSpPr>
        <xdr:cNvPr id="662" name="直線コネクタ 661">
          <a:extLst>
            <a:ext uri="{FF2B5EF4-FFF2-40B4-BE49-F238E27FC236}">
              <a16:creationId xmlns:a16="http://schemas.microsoft.com/office/drawing/2014/main" id="{2E5E9750-F143-4A64-A049-CE3F8826DAFF}"/>
            </a:ext>
          </a:extLst>
        </xdr:cNvPr>
        <xdr:cNvCxnSpPr/>
      </xdr:nvCxnSpPr>
      <xdr:spPr>
        <a:xfrm>
          <a:off x="19545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63" name="n_1aveValue【児童館】&#10;一人当たり面積">
          <a:extLst>
            <a:ext uri="{FF2B5EF4-FFF2-40B4-BE49-F238E27FC236}">
              <a16:creationId xmlns:a16="http://schemas.microsoft.com/office/drawing/2014/main" id="{4F44FF9F-FAB4-402C-8E02-884E133B29D8}"/>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64" name="n_2aveValue【児童館】&#10;一人当たり面積">
          <a:extLst>
            <a:ext uri="{FF2B5EF4-FFF2-40B4-BE49-F238E27FC236}">
              <a16:creationId xmlns:a16="http://schemas.microsoft.com/office/drawing/2014/main" id="{22D417B8-B109-458D-82F2-B4850127AF4E}"/>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665" name="n_3aveValue【児童館】&#10;一人当たり面積">
          <a:extLst>
            <a:ext uri="{FF2B5EF4-FFF2-40B4-BE49-F238E27FC236}">
              <a16:creationId xmlns:a16="http://schemas.microsoft.com/office/drawing/2014/main" id="{75DC3737-5749-4575-AA1E-DD4852DBFA5B}"/>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29227</xdr:rowOff>
    </xdr:from>
    <xdr:ext cx="469744" cy="259045"/>
    <xdr:sp macro="" textlink="">
      <xdr:nvSpPr>
        <xdr:cNvPr id="666" name="n_1mainValue【児童館】&#10;一人当たり面積">
          <a:extLst>
            <a:ext uri="{FF2B5EF4-FFF2-40B4-BE49-F238E27FC236}">
              <a16:creationId xmlns:a16="http://schemas.microsoft.com/office/drawing/2014/main" id="{4D41B771-18BD-4B6E-BB50-C13B90A7650C}"/>
            </a:ext>
          </a:extLst>
        </xdr:cNvPr>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67" name="n_2mainValue【児童館】&#10;一人当たり面積">
          <a:extLst>
            <a:ext uri="{FF2B5EF4-FFF2-40B4-BE49-F238E27FC236}">
              <a16:creationId xmlns:a16="http://schemas.microsoft.com/office/drawing/2014/main" id="{79E73064-79BC-4155-8B2A-5D1C633DBDEB}"/>
            </a:ext>
          </a:extLst>
        </xdr:cNvPr>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668" name="n_3mainValue【児童館】&#10;一人当たり面積">
          <a:extLst>
            <a:ext uri="{FF2B5EF4-FFF2-40B4-BE49-F238E27FC236}">
              <a16:creationId xmlns:a16="http://schemas.microsoft.com/office/drawing/2014/main" id="{AF18F52A-4C71-4535-8D83-29FC5100DA9A}"/>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a:extLst>
            <a:ext uri="{FF2B5EF4-FFF2-40B4-BE49-F238E27FC236}">
              <a16:creationId xmlns:a16="http://schemas.microsoft.com/office/drawing/2014/main" id="{7F3E4AAC-EAF8-452C-A036-03FE7A5BF2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a:extLst>
            <a:ext uri="{FF2B5EF4-FFF2-40B4-BE49-F238E27FC236}">
              <a16:creationId xmlns:a16="http://schemas.microsoft.com/office/drawing/2014/main" id="{37F011F7-F6B7-48F9-A0D3-73F2CAB8845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a:extLst>
            <a:ext uri="{FF2B5EF4-FFF2-40B4-BE49-F238E27FC236}">
              <a16:creationId xmlns:a16="http://schemas.microsoft.com/office/drawing/2014/main" id="{2EB3E3A5-9B2F-421E-B956-4B22B0F67C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a:extLst>
            <a:ext uri="{FF2B5EF4-FFF2-40B4-BE49-F238E27FC236}">
              <a16:creationId xmlns:a16="http://schemas.microsoft.com/office/drawing/2014/main" id="{1E5FF898-62CB-4699-BC65-2EB6DCF7A7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a:extLst>
            <a:ext uri="{FF2B5EF4-FFF2-40B4-BE49-F238E27FC236}">
              <a16:creationId xmlns:a16="http://schemas.microsoft.com/office/drawing/2014/main" id="{4E191BA3-B2E6-4550-8279-EBD58281E4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a:extLst>
            <a:ext uri="{FF2B5EF4-FFF2-40B4-BE49-F238E27FC236}">
              <a16:creationId xmlns:a16="http://schemas.microsoft.com/office/drawing/2014/main" id="{3C86C3B8-8C80-412A-94F3-5CDC5FDB99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a:extLst>
            <a:ext uri="{FF2B5EF4-FFF2-40B4-BE49-F238E27FC236}">
              <a16:creationId xmlns:a16="http://schemas.microsoft.com/office/drawing/2014/main" id="{36ABB0FB-F3E3-48C2-8184-665F0291A6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a:extLst>
            <a:ext uri="{FF2B5EF4-FFF2-40B4-BE49-F238E27FC236}">
              <a16:creationId xmlns:a16="http://schemas.microsoft.com/office/drawing/2014/main" id="{CA764DF2-9D7D-4BC7-8FD2-10150963C1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a:extLst>
            <a:ext uri="{FF2B5EF4-FFF2-40B4-BE49-F238E27FC236}">
              <a16:creationId xmlns:a16="http://schemas.microsoft.com/office/drawing/2014/main" id="{5B0535EB-1F7D-410B-960F-271D02E7AB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a:extLst>
            <a:ext uri="{FF2B5EF4-FFF2-40B4-BE49-F238E27FC236}">
              <a16:creationId xmlns:a16="http://schemas.microsoft.com/office/drawing/2014/main" id="{848BDE85-C34A-4E49-8564-391C7FFF5B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9" name="テキスト ボックス 678">
          <a:extLst>
            <a:ext uri="{FF2B5EF4-FFF2-40B4-BE49-F238E27FC236}">
              <a16:creationId xmlns:a16="http://schemas.microsoft.com/office/drawing/2014/main" id="{D3ABF95D-AFFE-4C22-BB22-A8DD64C4BC0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a:extLst>
            <a:ext uri="{FF2B5EF4-FFF2-40B4-BE49-F238E27FC236}">
              <a16:creationId xmlns:a16="http://schemas.microsoft.com/office/drawing/2014/main" id="{1E846CEF-5DAE-45FE-8D35-56BF331162A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1" name="テキスト ボックス 680">
          <a:extLst>
            <a:ext uri="{FF2B5EF4-FFF2-40B4-BE49-F238E27FC236}">
              <a16:creationId xmlns:a16="http://schemas.microsoft.com/office/drawing/2014/main" id="{7003BFB7-3B23-431D-B945-78E84CAF738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a:extLst>
            <a:ext uri="{FF2B5EF4-FFF2-40B4-BE49-F238E27FC236}">
              <a16:creationId xmlns:a16="http://schemas.microsoft.com/office/drawing/2014/main" id="{C8279C04-B248-4627-9949-F9D26AF7917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a:extLst>
            <a:ext uri="{FF2B5EF4-FFF2-40B4-BE49-F238E27FC236}">
              <a16:creationId xmlns:a16="http://schemas.microsoft.com/office/drawing/2014/main" id="{E601A59E-8868-4FDF-9791-BB5841B9ED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a:extLst>
            <a:ext uri="{FF2B5EF4-FFF2-40B4-BE49-F238E27FC236}">
              <a16:creationId xmlns:a16="http://schemas.microsoft.com/office/drawing/2014/main" id="{C8BD8584-CE91-4191-8989-F73FE5A6967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a:extLst>
            <a:ext uri="{FF2B5EF4-FFF2-40B4-BE49-F238E27FC236}">
              <a16:creationId xmlns:a16="http://schemas.microsoft.com/office/drawing/2014/main" id="{EBDE11D6-38D6-4B39-A3E9-86129ED02F7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a:extLst>
            <a:ext uri="{FF2B5EF4-FFF2-40B4-BE49-F238E27FC236}">
              <a16:creationId xmlns:a16="http://schemas.microsoft.com/office/drawing/2014/main" id="{8DC93252-87BD-4524-9F8A-6105F8A7495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a:extLst>
            <a:ext uri="{FF2B5EF4-FFF2-40B4-BE49-F238E27FC236}">
              <a16:creationId xmlns:a16="http://schemas.microsoft.com/office/drawing/2014/main" id="{A614EAD1-4220-49AB-8940-BC8A7A292F0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a:extLst>
            <a:ext uri="{FF2B5EF4-FFF2-40B4-BE49-F238E27FC236}">
              <a16:creationId xmlns:a16="http://schemas.microsoft.com/office/drawing/2014/main" id="{BC8DD9A4-AB0F-4552-8FDF-987CF7EA38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33245759-4780-41DC-A35B-98B394089D58}"/>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a:extLst>
            <a:ext uri="{FF2B5EF4-FFF2-40B4-BE49-F238E27FC236}">
              <a16:creationId xmlns:a16="http://schemas.microsoft.com/office/drawing/2014/main" id="{F8089A7A-5771-409E-85A7-4CDF083261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64690F02-B220-47C1-940F-A0D4DF95640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a:extLst>
            <a:ext uri="{FF2B5EF4-FFF2-40B4-BE49-F238E27FC236}">
              <a16:creationId xmlns:a16="http://schemas.microsoft.com/office/drawing/2014/main" id="{D84AA0DC-D442-44C4-BBB9-7480E1339A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93" name="直線コネクタ 692">
          <a:extLst>
            <a:ext uri="{FF2B5EF4-FFF2-40B4-BE49-F238E27FC236}">
              <a16:creationId xmlns:a16="http://schemas.microsoft.com/office/drawing/2014/main" id="{5569BEF5-8E3A-4AA6-87D1-E827F6DF9CE3}"/>
            </a:ext>
          </a:extLst>
        </xdr:cNvPr>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94" name="【公民館】&#10;有形固定資産減価償却率最小値テキスト">
          <a:extLst>
            <a:ext uri="{FF2B5EF4-FFF2-40B4-BE49-F238E27FC236}">
              <a16:creationId xmlns:a16="http://schemas.microsoft.com/office/drawing/2014/main" id="{7A26C6B0-A61B-4F79-98FB-6AA75043F219}"/>
            </a:ext>
          </a:extLst>
        </xdr:cNvPr>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95" name="直線コネクタ 694">
          <a:extLst>
            <a:ext uri="{FF2B5EF4-FFF2-40B4-BE49-F238E27FC236}">
              <a16:creationId xmlns:a16="http://schemas.microsoft.com/office/drawing/2014/main" id="{A5963BCC-AB3C-4787-BD6E-8327439BE102}"/>
            </a:ext>
          </a:extLst>
        </xdr:cNvPr>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96" name="【公民館】&#10;有形固定資産減価償却率最大値テキスト">
          <a:extLst>
            <a:ext uri="{FF2B5EF4-FFF2-40B4-BE49-F238E27FC236}">
              <a16:creationId xmlns:a16="http://schemas.microsoft.com/office/drawing/2014/main" id="{75511D41-EAB7-4C1B-AEED-5879043EBCA1}"/>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97" name="直線コネクタ 696">
          <a:extLst>
            <a:ext uri="{FF2B5EF4-FFF2-40B4-BE49-F238E27FC236}">
              <a16:creationId xmlns:a16="http://schemas.microsoft.com/office/drawing/2014/main" id="{088E7E3E-90B3-4F77-AB66-5706DCA0824E}"/>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98" name="【公民館】&#10;有形固定資産減価償却率平均値テキスト">
          <a:extLst>
            <a:ext uri="{FF2B5EF4-FFF2-40B4-BE49-F238E27FC236}">
              <a16:creationId xmlns:a16="http://schemas.microsoft.com/office/drawing/2014/main" id="{67C26BE4-66E9-4A37-8F06-DEC30E145592}"/>
            </a:ext>
          </a:extLst>
        </xdr:cNvPr>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99" name="フローチャート: 判断 698">
          <a:extLst>
            <a:ext uri="{FF2B5EF4-FFF2-40B4-BE49-F238E27FC236}">
              <a16:creationId xmlns:a16="http://schemas.microsoft.com/office/drawing/2014/main" id="{2085EE27-591E-4E44-ACCA-EF8443B6DBCA}"/>
            </a:ext>
          </a:extLst>
        </xdr:cNvPr>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00" name="フローチャート: 判断 699">
          <a:extLst>
            <a:ext uri="{FF2B5EF4-FFF2-40B4-BE49-F238E27FC236}">
              <a16:creationId xmlns:a16="http://schemas.microsoft.com/office/drawing/2014/main" id="{720734FA-F067-4E7F-A1C6-3BF7FFE7EBAE}"/>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01" name="フローチャート: 判断 700">
          <a:extLst>
            <a:ext uri="{FF2B5EF4-FFF2-40B4-BE49-F238E27FC236}">
              <a16:creationId xmlns:a16="http://schemas.microsoft.com/office/drawing/2014/main" id="{FD2A115F-EDE3-4D7A-8691-F7C1421BF17A}"/>
            </a:ext>
          </a:extLst>
        </xdr:cNvPr>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02" name="フローチャート: 判断 701">
          <a:extLst>
            <a:ext uri="{FF2B5EF4-FFF2-40B4-BE49-F238E27FC236}">
              <a16:creationId xmlns:a16="http://schemas.microsoft.com/office/drawing/2014/main" id="{98073A0A-8314-41F0-A561-ED77B57EEAA6}"/>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44B052D-0E79-46A2-AEAF-CDF5A910FD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C3EF057D-AD4E-4543-B10F-9389EE7E320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4173C7A8-4A4C-46AD-A8C5-780ADD4421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A78DC2C4-A74F-4A7D-A7F8-197F87CEA5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CE2444A-9430-4250-9123-9241B9F576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708" name="楕円 707">
          <a:extLst>
            <a:ext uri="{FF2B5EF4-FFF2-40B4-BE49-F238E27FC236}">
              <a16:creationId xmlns:a16="http://schemas.microsoft.com/office/drawing/2014/main" id="{9BC191CF-2CF2-44F2-947E-A5A388C53FD9}"/>
            </a:ext>
          </a:extLst>
        </xdr:cNvPr>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127016</xdr:rowOff>
    </xdr:from>
    <xdr:ext cx="405111" cy="259045"/>
    <xdr:sp macro="" textlink="">
      <xdr:nvSpPr>
        <xdr:cNvPr id="709" name="【公民館】&#10;有形固定資産減価償却率該当値テキスト">
          <a:extLst>
            <a:ext uri="{FF2B5EF4-FFF2-40B4-BE49-F238E27FC236}">
              <a16:creationId xmlns:a16="http://schemas.microsoft.com/office/drawing/2014/main" id="{6C8A169C-E886-4580-BE05-B21DABFFC277}"/>
            </a:ext>
          </a:extLst>
        </xdr:cNvPr>
        <xdr:cNvSpPr txBox="1"/>
      </xdr:nvSpPr>
      <xdr:spPr>
        <a:xfrm>
          <a:off x="16357600"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12064</xdr:rowOff>
    </xdr:from>
    <xdr:to>
      <xdr:col>81</xdr:col>
      <xdr:colOff>101600</xdr:colOff>
      <xdr:row>101</xdr:row>
      <xdr:rowOff>113664</xdr:rowOff>
    </xdr:to>
    <xdr:sp macro="" textlink="">
      <xdr:nvSpPr>
        <xdr:cNvPr id="710" name="楕円 709">
          <a:extLst>
            <a:ext uri="{FF2B5EF4-FFF2-40B4-BE49-F238E27FC236}">
              <a16:creationId xmlns:a16="http://schemas.microsoft.com/office/drawing/2014/main" id="{F00F1BDF-159F-4BBB-85A7-27E664DF85B9}"/>
            </a:ext>
          </a:extLst>
        </xdr:cNvPr>
        <xdr:cNvSpPr/>
      </xdr:nvSpPr>
      <xdr:spPr>
        <a:xfrm>
          <a:off x="15430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62864</xdr:rowOff>
    </xdr:to>
    <xdr:cxnSp macro="">
      <xdr:nvCxnSpPr>
        <xdr:cNvPr id="711" name="直線コネクタ 710">
          <a:extLst>
            <a:ext uri="{FF2B5EF4-FFF2-40B4-BE49-F238E27FC236}">
              <a16:creationId xmlns:a16="http://schemas.microsoft.com/office/drawing/2014/main" id="{C730CB32-0602-41BD-99BC-80410D874EFE}"/>
            </a:ext>
          </a:extLst>
        </xdr:cNvPr>
        <xdr:cNvCxnSpPr/>
      </xdr:nvCxnSpPr>
      <xdr:spPr>
        <a:xfrm flipV="1">
          <a:off x="15481300" y="173697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23495</xdr:rowOff>
    </xdr:from>
    <xdr:to>
      <xdr:col>76</xdr:col>
      <xdr:colOff>165100</xdr:colOff>
      <xdr:row>101</xdr:row>
      <xdr:rowOff>125095</xdr:rowOff>
    </xdr:to>
    <xdr:sp macro="" textlink="">
      <xdr:nvSpPr>
        <xdr:cNvPr id="712" name="楕円 711">
          <a:extLst>
            <a:ext uri="{FF2B5EF4-FFF2-40B4-BE49-F238E27FC236}">
              <a16:creationId xmlns:a16="http://schemas.microsoft.com/office/drawing/2014/main" id="{5A17DC30-D0F2-4C85-93B2-2F531673E5F7}"/>
            </a:ext>
          </a:extLst>
        </xdr:cNvPr>
        <xdr:cNvSpPr/>
      </xdr:nvSpPr>
      <xdr:spPr>
        <a:xfrm>
          <a:off x="14541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62864</xdr:rowOff>
    </xdr:from>
    <xdr:to>
      <xdr:col>81</xdr:col>
      <xdr:colOff>50800</xdr:colOff>
      <xdr:row>101</xdr:row>
      <xdr:rowOff>74295</xdr:rowOff>
    </xdr:to>
    <xdr:cxnSp macro="">
      <xdr:nvCxnSpPr>
        <xdr:cNvPr id="713" name="直線コネクタ 712">
          <a:extLst>
            <a:ext uri="{FF2B5EF4-FFF2-40B4-BE49-F238E27FC236}">
              <a16:creationId xmlns:a16="http://schemas.microsoft.com/office/drawing/2014/main" id="{C33B9499-D62D-4C62-B1DD-03DC292DAB83}"/>
            </a:ext>
          </a:extLst>
        </xdr:cNvPr>
        <xdr:cNvCxnSpPr/>
      </xdr:nvCxnSpPr>
      <xdr:spPr>
        <a:xfrm flipV="1">
          <a:off x="14592300" y="173793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19686</xdr:rowOff>
    </xdr:from>
    <xdr:to>
      <xdr:col>72</xdr:col>
      <xdr:colOff>38100</xdr:colOff>
      <xdr:row>101</xdr:row>
      <xdr:rowOff>121286</xdr:rowOff>
    </xdr:to>
    <xdr:sp macro="" textlink="">
      <xdr:nvSpPr>
        <xdr:cNvPr id="714" name="楕円 713">
          <a:extLst>
            <a:ext uri="{FF2B5EF4-FFF2-40B4-BE49-F238E27FC236}">
              <a16:creationId xmlns:a16="http://schemas.microsoft.com/office/drawing/2014/main" id="{DF3849C0-C844-41EE-A068-0EBFE02659AD}"/>
            </a:ext>
          </a:extLst>
        </xdr:cNvPr>
        <xdr:cNvSpPr/>
      </xdr:nvSpPr>
      <xdr:spPr>
        <a:xfrm>
          <a:off x="13652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70486</xdr:rowOff>
    </xdr:from>
    <xdr:to>
      <xdr:col>76</xdr:col>
      <xdr:colOff>114300</xdr:colOff>
      <xdr:row>101</xdr:row>
      <xdr:rowOff>74295</xdr:rowOff>
    </xdr:to>
    <xdr:cxnSp macro="">
      <xdr:nvCxnSpPr>
        <xdr:cNvPr id="715" name="直線コネクタ 714">
          <a:extLst>
            <a:ext uri="{FF2B5EF4-FFF2-40B4-BE49-F238E27FC236}">
              <a16:creationId xmlns:a16="http://schemas.microsoft.com/office/drawing/2014/main" id="{675BFAD3-0708-4744-808C-43A78E818816}"/>
            </a:ext>
          </a:extLst>
        </xdr:cNvPr>
        <xdr:cNvCxnSpPr/>
      </xdr:nvCxnSpPr>
      <xdr:spPr>
        <a:xfrm>
          <a:off x="13703300" y="173869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716" name="n_1aveValue【公民館】&#10;有形固定資産減価償却率">
          <a:extLst>
            <a:ext uri="{FF2B5EF4-FFF2-40B4-BE49-F238E27FC236}">
              <a16:creationId xmlns:a16="http://schemas.microsoft.com/office/drawing/2014/main" id="{7A6E0441-D694-417D-AB53-B944C0169207}"/>
            </a:ext>
          </a:extLst>
        </xdr:cNvPr>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17" name="n_2aveValue【公民館】&#10;有形固定資産減価償却率">
          <a:extLst>
            <a:ext uri="{FF2B5EF4-FFF2-40B4-BE49-F238E27FC236}">
              <a16:creationId xmlns:a16="http://schemas.microsoft.com/office/drawing/2014/main" id="{E33822EF-794E-4104-95B4-95A51DC1D79C}"/>
            </a:ext>
          </a:extLst>
        </xdr:cNvPr>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18" name="n_3aveValue【公民館】&#10;有形固定資産減価償却率">
          <a:extLst>
            <a:ext uri="{FF2B5EF4-FFF2-40B4-BE49-F238E27FC236}">
              <a16:creationId xmlns:a16="http://schemas.microsoft.com/office/drawing/2014/main" id="{0990EF57-BB0D-4100-84AB-EC9DDDA98D6B}"/>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130191</xdr:rowOff>
    </xdr:from>
    <xdr:ext cx="405111" cy="259045"/>
    <xdr:sp macro="" textlink="">
      <xdr:nvSpPr>
        <xdr:cNvPr id="719" name="n_1mainValue【公民館】&#10;有形固定資産減価償却率">
          <a:extLst>
            <a:ext uri="{FF2B5EF4-FFF2-40B4-BE49-F238E27FC236}">
              <a16:creationId xmlns:a16="http://schemas.microsoft.com/office/drawing/2014/main" id="{3FACD5F0-A15A-4DD1-B115-0C90713CDA8F}"/>
            </a:ext>
          </a:extLst>
        </xdr:cNvPr>
        <xdr:cNvSpPr txBox="1"/>
      </xdr:nvSpPr>
      <xdr:spPr>
        <a:xfrm>
          <a:off x="152660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141622</xdr:rowOff>
    </xdr:from>
    <xdr:ext cx="405111" cy="259045"/>
    <xdr:sp macro="" textlink="">
      <xdr:nvSpPr>
        <xdr:cNvPr id="720" name="n_2mainValue【公民館】&#10;有形固定資産減価償却率">
          <a:extLst>
            <a:ext uri="{FF2B5EF4-FFF2-40B4-BE49-F238E27FC236}">
              <a16:creationId xmlns:a16="http://schemas.microsoft.com/office/drawing/2014/main" id="{6BFD594E-B8D6-4C5E-823C-F0F784BA94B9}"/>
            </a:ext>
          </a:extLst>
        </xdr:cNvPr>
        <xdr:cNvSpPr txBox="1"/>
      </xdr:nvSpPr>
      <xdr:spPr>
        <a:xfrm>
          <a:off x="14389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137813</xdr:rowOff>
    </xdr:from>
    <xdr:ext cx="405111" cy="259045"/>
    <xdr:sp macro="" textlink="">
      <xdr:nvSpPr>
        <xdr:cNvPr id="721" name="n_3mainValue【公民館】&#10;有形固定資産減価償却率">
          <a:extLst>
            <a:ext uri="{FF2B5EF4-FFF2-40B4-BE49-F238E27FC236}">
              <a16:creationId xmlns:a16="http://schemas.microsoft.com/office/drawing/2014/main" id="{F0D5FF6C-53A5-4034-BE81-0C07C3FD44B1}"/>
            </a:ext>
          </a:extLst>
        </xdr:cNvPr>
        <xdr:cNvSpPr txBox="1"/>
      </xdr:nvSpPr>
      <xdr:spPr>
        <a:xfrm>
          <a:off x="13500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534CC619-ECD0-45DE-B1B7-7FF16FFD20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FB39656A-CC93-407F-B539-9B24C297F9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38A5992B-08F4-4AC9-976C-835CF3AF31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E6401B5F-EA8D-4795-8CDB-E71FA337C4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30B4F569-57BD-4377-9C7A-53086F8364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EDE9F41C-65FE-487E-A3BE-19CE290B33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DB150D03-B73F-4AF7-9CB0-D08C15B442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5227F41A-1E50-459C-B6F5-5BF4257E7C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96EEB77C-0D45-4BED-AE5B-885130C3B3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56312B23-CEEC-43AE-B33B-3C60165C94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88FEC6F9-15DE-4796-9877-462106144C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4184F9E5-08FF-4A76-A3E6-2E8E7DB016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735ED852-AC4D-441C-B45F-2D5C659278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E66F0C1A-AD48-488B-90EF-1D5C856033B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FBD11C89-B79B-4E64-90BD-A6828C44AAC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a:extLst>
            <a:ext uri="{FF2B5EF4-FFF2-40B4-BE49-F238E27FC236}">
              <a16:creationId xmlns:a16="http://schemas.microsoft.com/office/drawing/2014/main" id="{CCE34DB0-6FF9-4499-B155-18C9E60DED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9A185BB6-ABA1-407B-BADE-4F89124744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a:extLst>
            <a:ext uri="{FF2B5EF4-FFF2-40B4-BE49-F238E27FC236}">
              <a16:creationId xmlns:a16="http://schemas.microsoft.com/office/drawing/2014/main" id="{85D7778C-2DCE-42FF-8F32-E7057BCB375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F56A6CE4-3F4F-4CA1-9314-3F6CD38AF74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A1AA041A-4F81-41E9-AD09-D296B545C18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718E7088-2663-4652-8407-190E12DA5F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AED14B3C-816A-4146-83AD-F1360EA7DD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a:extLst>
            <a:ext uri="{FF2B5EF4-FFF2-40B4-BE49-F238E27FC236}">
              <a16:creationId xmlns:a16="http://schemas.microsoft.com/office/drawing/2014/main" id="{8D7260E9-B316-458F-9F6C-A008F67FC6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45" name="直線コネクタ 744">
          <a:extLst>
            <a:ext uri="{FF2B5EF4-FFF2-40B4-BE49-F238E27FC236}">
              <a16:creationId xmlns:a16="http://schemas.microsoft.com/office/drawing/2014/main" id="{1C63368A-9D71-48DA-A0B3-09855DE39059}"/>
            </a:ext>
          </a:extLst>
        </xdr:cNvPr>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46" name="【公民館】&#10;一人当たり面積最小値テキスト">
          <a:extLst>
            <a:ext uri="{FF2B5EF4-FFF2-40B4-BE49-F238E27FC236}">
              <a16:creationId xmlns:a16="http://schemas.microsoft.com/office/drawing/2014/main" id="{6FAB5734-A641-4E53-AEC0-B1E301B1741D}"/>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47" name="直線コネクタ 746">
          <a:extLst>
            <a:ext uri="{FF2B5EF4-FFF2-40B4-BE49-F238E27FC236}">
              <a16:creationId xmlns:a16="http://schemas.microsoft.com/office/drawing/2014/main" id="{DB7A7071-682A-449E-9C7D-1DEF5516DF99}"/>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8" name="【公民館】&#10;一人当たり面積最大値テキスト">
          <a:extLst>
            <a:ext uri="{FF2B5EF4-FFF2-40B4-BE49-F238E27FC236}">
              <a16:creationId xmlns:a16="http://schemas.microsoft.com/office/drawing/2014/main" id="{222AC115-D018-4C95-9311-99105220B32D}"/>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49" name="直線コネクタ 748">
          <a:extLst>
            <a:ext uri="{FF2B5EF4-FFF2-40B4-BE49-F238E27FC236}">
              <a16:creationId xmlns:a16="http://schemas.microsoft.com/office/drawing/2014/main" id="{D96413E1-70F3-4A6E-9709-1D307F0ED8F5}"/>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105427</xdr:rowOff>
    </xdr:from>
    <xdr:ext cx="469744" cy="259045"/>
    <xdr:sp macro="" textlink="">
      <xdr:nvSpPr>
        <xdr:cNvPr id="750" name="【公民館】&#10;一人当たり面積平均値テキスト">
          <a:extLst>
            <a:ext uri="{FF2B5EF4-FFF2-40B4-BE49-F238E27FC236}">
              <a16:creationId xmlns:a16="http://schemas.microsoft.com/office/drawing/2014/main" id="{2E237CC1-9A0E-4315-8818-BC305BC51FF5}"/>
            </a:ext>
          </a:extLst>
        </xdr:cNvPr>
        <xdr:cNvSpPr txBox="1"/>
      </xdr:nvSpPr>
      <xdr:spPr>
        <a:xfrm>
          <a:off x="221996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51" name="フローチャート: 判断 750">
          <a:extLst>
            <a:ext uri="{FF2B5EF4-FFF2-40B4-BE49-F238E27FC236}">
              <a16:creationId xmlns:a16="http://schemas.microsoft.com/office/drawing/2014/main" id="{D85F55FD-2C4C-42A3-8ED8-69701405A401}"/>
            </a:ext>
          </a:extLst>
        </xdr:cNvPr>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52" name="フローチャート: 判断 751">
          <a:extLst>
            <a:ext uri="{FF2B5EF4-FFF2-40B4-BE49-F238E27FC236}">
              <a16:creationId xmlns:a16="http://schemas.microsoft.com/office/drawing/2014/main" id="{C2D1B9DD-F3EC-4B4F-BB8A-0CAC678300ED}"/>
            </a:ext>
          </a:extLst>
        </xdr:cNvPr>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53" name="フローチャート: 判断 752">
          <a:extLst>
            <a:ext uri="{FF2B5EF4-FFF2-40B4-BE49-F238E27FC236}">
              <a16:creationId xmlns:a16="http://schemas.microsoft.com/office/drawing/2014/main" id="{CA91C153-446B-488E-A41F-EBAE183CE3BF}"/>
            </a:ext>
          </a:extLst>
        </xdr:cNvPr>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54" name="フローチャート: 判断 753">
          <a:extLst>
            <a:ext uri="{FF2B5EF4-FFF2-40B4-BE49-F238E27FC236}">
              <a16:creationId xmlns:a16="http://schemas.microsoft.com/office/drawing/2014/main" id="{652B5878-41D4-425C-8DCC-0305D7FFE161}"/>
            </a:ext>
          </a:extLst>
        </xdr:cNvPr>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B3348C8D-0033-4D98-A35F-FADFB766BC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D94A4F91-421C-4E58-BE9F-96170F0BC2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2F1A7A6A-284B-44BB-92B6-6BF1B40405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C8229DDB-17AC-4BDA-BF59-930088BCF0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4DD7D08-1CE5-4061-9155-C10200DCD4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60" name="楕円 759">
          <a:extLst>
            <a:ext uri="{FF2B5EF4-FFF2-40B4-BE49-F238E27FC236}">
              <a16:creationId xmlns:a16="http://schemas.microsoft.com/office/drawing/2014/main" id="{80C18938-BEF5-4A8C-85DC-576272941B10}"/>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61" name="【公民館】&#10;一人当たり面積該当値テキスト">
          <a:extLst>
            <a:ext uri="{FF2B5EF4-FFF2-40B4-BE49-F238E27FC236}">
              <a16:creationId xmlns:a16="http://schemas.microsoft.com/office/drawing/2014/main" id="{4D09286C-79BB-4227-AF63-4175CA221757}"/>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62" name="楕円 761">
          <a:extLst>
            <a:ext uri="{FF2B5EF4-FFF2-40B4-BE49-F238E27FC236}">
              <a16:creationId xmlns:a16="http://schemas.microsoft.com/office/drawing/2014/main" id="{1BDE4815-1973-479B-9BE2-63B2FE5B7B3F}"/>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63" name="直線コネクタ 762">
          <a:extLst>
            <a:ext uri="{FF2B5EF4-FFF2-40B4-BE49-F238E27FC236}">
              <a16:creationId xmlns:a16="http://schemas.microsoft.com/office/drawing/2014/main" id="{5F8B5B79-CDB4-4FD9-8180-D620129B2F58}"/>
            </a:ext>
          </a:extLst>
        </xdr:cNvPr>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64" name="楕円 763">
          <a:extLst>
            <a:ext uri="{FF2B5EF4-FFF2-40B4-BE49-F238E27FC236}">
              <a16:creationId xmlns:a16="http://schemas.microsoft.com/office/drawing/2014/main" id="{F2EADD6F-60EE-4528-9408-64EFA922CD16}"/>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765" name="直線コネクタ 764">
          <a:extLst>
            <a:ext uri="{FF2B5EF4-FFF2-40B4-BE49-F238E27FC236}">
              <a16:creationId xmlns:a16="http://schemas.microsoft.com/office/drawing/2014/main" id="{E4BC8DF2-A83E-446C-AE8B-7FECA00DADEF}"/>
            </a:ext>
          </a:extLst>
        </xdr:cNvPr>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66" name="楕円 765">
          <a:extLst>
            <a:ext uri="{FF2B5EF4-FFF2-40B4-BE49-F238E27FC236}">
              <a16:creationId xmlns:a16="http://schemas.microsoft.com/office/drawing/2014/main" id="{98934F41-4CE7-44A1-9462-BC97516107D0}"/>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767" name="直線コネクタ 766">
          <a:extLst>
            <a:ext uri="{FF2B5EF4-FFF2-40B4-BE49-F238E27FC236}">
              <a16:creationId xmlns:a16="http://schemas.microsoft.com/office/drawing/2014/main" id="{0EDA1CBB-4419-4687-AF39-B0059DF4EE5A}"/>
            </a:ext>
          </a:extLst>
        </xdr:cNvPr>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29227</xdr:rowOff>
    </xdr:from>
    <xdr:ext cx="469744" cy="259045"/>
    <xdr:sp macro="" textlink="">
      <xdr:nvSpPr>
        <xdr:cNvPr id="768" name="n_1aveValue【公民館】&#10;一人当たり面積">
          <a:extLst>
            <a:ext uri="{FF2B5EF4-FFF2-40B4-BE49-F238E27FC236}">
              <a16:creationId xmlns:a16="http://schemas.microsoft.com/office/drawing/2014/main" id="{C7134519-6521-4257-AD8F-D314140FA300}"/>
            </a:ext>
          </a:extLst>
        </xdr:cNvPr>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69" name="n_2aveValue【公民館】&#10;一人当たり面積">
          <a:extLst>
            <a:ext uri="{FF2B5EF4-FFF2-40B4-BE49-F238E27FC236}">
              <a16:creationId xmlns:a16="http://schemas.microsoft.com/office/drawing/2014/main" id="{3DCE73C6-E525-46B1-AF71-CF92602547B4}"/>
            </a:ext>
          </a:extLst>
        </xdr:cNvPr>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70" name="n_3aveValue【公民館】&#10;一人当たり面積">
          <a:extLst>
            <a:ext uri="{FF2B5EF4-FFF2-40B4-BE49-F238E27FC236}">
              <a16:creationId xmlns:a16="http://schemas.microsoft.com/office/drawing/2014/main" id="{72BB9E6C-9DF7-4F29-BC39-E8C252B435DB}"/>
            </a:ext>
          </a:extLst>
        </xdr:cNvPr>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71" name="n_1mainValue【公民館】&#10;一人当たり面積">
          <a:extLst>
            <a:ext uri="{FF2B5EF4-FFF2-40B4-BE49-F238E27FC236}">
              <a16:creationId xmlns:a16="http://schemas.microsoft.com/office/drawing/2014/main" id="{D8AA0A0C-8F79-45BF-B2E3-9E1E4C9E77D2}"/>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72" name="n_2mainValue【公民館】&#10;一人当たり面積">
          <a:extLst>
            <a:ext uri="{FF2B5EF4-FFF2-40B4-BE49-F238E27FC236}">
              <a16:creationId xmlns:a16="http://schemas.microsoft.com/office/drawing/2014/main" id="{2AEE8A7B-FA64-46A2-8B19-96E0B84929C6}"/>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773" name="n_3mainValue【公民館】&#10;一人当たり面積">
          <a:extLst>
            <a:ext uri="{FF2B5EF4-FFF2-40B4-BE49-F238E27FC236}">
              <a16:creationId xmlns:a16="http://schemas.microsoft.com/office/drawing/2014/main" id="{906A2482-590A-4854-9FA3-AB621F0265E4}"/>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10A51A97-14F7-445E-A742-657D1A068C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1E12AB5B-2F75-4B6E-ACAF-B3DB6C6C0A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FE0CBE22-4CD7-4887-A9E7-C7507CAF53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類似団体平均との比較では、これまでと同様の傾向で、公営住宅が低く、公民館が高くなっている。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年度に策定した長寿命化計画（計画期間：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年間）に基づき、計画的な修繕・改善、更新コストの削減・平準化に取り組んでいる。</a:t>
          </a:r>
        </a:p>
        <a:p>
          <a:r>
            <a:rPr kumimoji="1" lang="ja-JP" altLang="en-US" sz="1300">
              <a:latin typeface="ＭＳ Ｐゴシック" panose="020B0600070205080204" pitchFamily="50" charset="-128"/>
              <a:ea typeface="ＭＳ Ｐゴシック" panose="020B0600070205080204" pitchFamily="50" charset="-128"/>
            </a:rPr>
            <a:t>一方、公民館について、中央公民館は所在地が第一種低層住居専用地域となっており、公共施設の配置にあたって建築基準法上の課題等がある。このため、周辺施設との複合化などの取り組みも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BC2CFC-B705-4084-9E50-42770DE2A4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9CEF27-906E-41D3-90D0-61B32AA246A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BABFB6-3834-4FA0-B0AD-1AA83F6C55B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339FBA-0657-4D6C-9E82-12FF76A613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EF63EE-1256-4448-8060-8E998FF52E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292AAA-834E-4041-896E-88452DA387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EE37FAC-DE5D-4A86-8C1C-E6DA6A63DA1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F03DE6-F36A-4BEC-BA57-E44EB19213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FA080F-DA08-4D3B-B085-AA9143B73A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016864-87F9-4F9E-8E4B-1A8E7FCAA3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E2B6C4-30B4-4CCE-8A86-761CE1C4F3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76A700-7FE3-4775-BE20-E67872A58D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A39A7A-A0EA-4CE9-B0A5-FF16BB09BC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1EDD45-C3AA-47AB-AE37-611FCA2C86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4BD25A-6553-4CE2-B176-42F6B97DB8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30E5D4-E2EC-4C20-937A-B4179379F6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671153-68A0-4476-B00A-0262D1449B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8D1DA6-966D-484C-BA4D-5160105330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49855E-3C0F-4862-AEEF-6F97E4820A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4140A1-8DBD-4B0F-85E1-0ED86A24FB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931026-80BF-4C48-A65B-46C50452B4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3C13433-F4B1-4B2F-ACB3-B74FC20763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D3DB79-7864-431F-8791-29274076EC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99373B-1EF1-48D7-9F73-2A2B9AB319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C103D4-F221-48C9-8CAA-01D92FD422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745B1A-A9D2-4090-A674-9FD98C0153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6DE7E1-72E7-4279-9794-0D16D3544D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BAADE7-F6CB-40A5-BAF4-3E0B465419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C36A0B-1917-40FB-B938-B063908875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AAFE34-4517-492C-AB97-90B3215A214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3F31A69-56E2-440D-BBA0-24D066A0502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9B82BE-3302-43AB-8BCF-3FE467AE43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56E4391-EE4E-4039-9528-60B0F1BAB54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A766B1C-06BA-460C-BF96-21B52D0DF9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BE94AA2-0A01-49C6-8DBB-B48EF719D85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25DE2C-B44F-4C8E-9B6F-5919540F08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10A4C82-94C5-4825-8796-E17815C175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94120AB-AD06-4293-85B7-3A27EF8158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18DB717-1C8A-4C76-B741-ED17BDC3DD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34B3D6B-CC56-4236-8AAE-DD08068078D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B86D0CF-41A3-4B99-8205-8AD4205941A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9E8D378-EB8F-4C43-8B9A-51D40796D25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E3B38AD8-679D-44CD-90AF-E37B97228DCB}"/>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D8C4DB12-FF64-4A9E-BB56-265B79017D4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B33D7FFA-1BCF-43E8-BDD2-7FE26A4A1CD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573091C-40CF-46EE-958C-DB0C3129291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576A1A04-9387-4760-A252-962B9DEF4AD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6BA2CCAB-B99E-4BDC-AD44-91A52DF2041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34449C0B-42CD-4431-B46E-FB7C424298C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20345D32-4662-43B2-90A0-BB5AE05A3BE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134084C3-7586-47E3-AC8E-9F6F770A6D3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D6530BCD-5804-4950-9BF7-6701DC8395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a:extLst>
            <a:ext uri="{FF2B5EF4-FFF2-40B4-BE49-F238E27FC236}">
              <a16:creationId xmlns:a16="http://schemas.microsoft.com/office/drawing/2014/main" id="{20994EC3-6CB8-4A19-ABE4-DB3C7C16D28F}"/>
            </a:ext>
          </a:extLst>
        </xdr:cNvPr>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a:extLst>
            <a:ext uri="{FF2B5EF4-FFF2-40B4-BE49-F238E27FC236}">
              <a16:creationId xmlns:a16="http://schemas.microsoft.com/office/drawing/2014/main" id="{8180BAFD-C834-4D95-8BA1-BD986C056ADA}"/>
            </a:ext>
          </a:extLst>
        </xdr:cNvPr>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a:extLst>
            <a:ext uri="{FF2B5EF4-FFF2-40B4-BE49-F238E27FC236}">
              <a16:creationId xmlns:a16="http://schemas.microsoft.com/office/drawing/2014/main" id="{EC98F826-1B38-48EA-8548-551A8A116C6F}"/>
            </a:ext>
          </a:extLst>
        </xdr:cNvPr>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a:extLst>
            <a:ext uri="{FF2B5EF4-FFF2-40B4-BE49-F238E27FC236}">
              <a16:creationId xmlns:a16="http://schemas.microsoft.com/office/drawing/2014/main" id="{ACB47ECC-EB58-4A25-BA6A-EF934A5500F8}"/>
            </a:ext>
          </a:extLst>
        </xdr:cNvPr>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a:extLst>
            <a:ext uri="{FF2B5EF4-FFF2-40B4-BE49-F238E27FC236}">
              <a16:creationId xmlns:a16="http://schemas.microsoft.com/office/drawing/2014/main" id="{11AB926F-E588-4658-82D2-E04D4ADBFF9E}"/>
            </a:ext>
          </a:extLst>
        </xdr:cNvPr>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a:extLst>
            <a:ext uri="{FF2B5EF4-FFF2-40B4-BE49-F238E27FC236}">
              <a16:creationId xmlns:a16="http://schemas.microsoft.com/office/drawing/2014/main" id="{BCE5FF0C-64A3-44FA-AEEB-94E81DA72289}"/>
            </a:ext>
          </a:extLst>
        </xdr:cNvPr>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a:extLst>
            <a:ext uri="{FF2B5EF4-FFF2-40B4-BE49-F238E27FC236}">
              <a16:creationId xmlns:a16="http://schemas.microsoft.com/office/drawing/2014/main" id="{16FA0944-92EC-4803-A755-AC501AD96ED3}"/>
            </a:ext>
          </a:extLst>
        </xdr:cNvPr>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a:extLst>
            <a:ext uri="{FF2B5EF4-FFF2-40B4-BE49-F238E27FC236}">
              <a16:creationId xmlns:a16="http://schemas.microsoft.com/office/drawing/2014/main" id="{5C8772AC-89D6-45B6-9E71-CF3EA3CFBF54}"/>
            </a:ext>
          </a:extLst>
        </xdr:cNvPr>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a:extLst>
            <a:ext uri="{FF2B5EF4-FFF2-40B4-BE49-F238E27FC236}">
              <a16:creationId xmlns:a16="http://schemas.microsoft.com/office/drawing/2014/main" id="{F7D2D770-CB2B-4BC8-A80A-A5F824FE5B9F}"/>
            </a:ext>
          </a:extLst>
        </xdr:cNvPr>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96266</xdr:rowOff>
    </xdr:from>
    <xdr:to>
      <xdr:col>10</xdr:col>
      <xdr:colOff>165100</xdr:colOff>
      <xdr:row>38</xdr:row>
      <xdr:rowOff>26415</xdr:rowOff>
    </xdr:to>
    <xdr:sp macro="" textlink="">
      <xdr:nvSpPr>
        <xdr:cNvPr id="63" name="フローチャート: 判断 62">
          <a:extLst>
            <a:ext uri="{FF2B5EF4-FFF2-40B4-BE49-F238E27FC236}">
              <a16:creationId xmlns:a16="http://schemas.microsoft.com/office/drawing/2014/main" id="{B4FF40AC-BE1E-4AF4-86F6-59F665ABE5A7}"/>
            </a:ext>
          </a:extLst>
        </xdr:cNvPr>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690F6D3-9DA6-4AEB-BD48-8A4501F1B9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281FCD1-1108-4D0F-B7C3-5BBFF89287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43E68DD-CEE8-4427-B519-98AE854BA3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1D1F25-F97E-4148-A6E2-59EB3191C2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CFDCB64-57F8-468C-85FC-8541302BEE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69" name="楕円 68">
          <a:extLst>
            <a:ext uri="{FF2B5EF4-FFF2-40B4-BE49-F238E27FC236}">
              <a16:creationId xmlns:a16="http://schemas.microsoft.com/office/drawing/2014/main" id="{6403178A-5F5B-489B-A720-F2EBC0390EAA}"/>
            </a:ext>
          </a:extLst>
        </xdr:cNvPr>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0" name="【図書館】&#10;有形固定資産減価償却率該当値テキスト">
          <a:extLst>
            <a:ext uri="{FF2B5EF4-FFF2-40B4-BE49-F238E27FC236}">
              <a16:creationId xmlns:a16="http://schemas.microsoft.com/office/drawing/2014/main" id="{68DE816A-1986-4789-9781-EEC84AE43E1C}"/>
            </a:ext>
          </a:extLst>
        </xdr:cNvPr>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64262</xdr:rowOff>
    </xdr:from>
    <xdr:to>
      <xdr:col>20</xdr:col>
      <xdr:colOff>38100</xdr:colOff>
      <xdr:row>35</xdr:row>
      <xdr:rowOff>165862</xdr:rowOff>
    </xdr:to>
    <xdr:sp macro="" textlink="">
      <xdr:nvSpPr>
        <xdr:cNvPr id="71" name="楕円 70">
          <a:extLst>
            <a:ext uri="{FF2B5EF4-FFF2-40B4-BE49-F238E27FC236}">
              <a16:creationId xmlns:a16="http://schemas.microsoft.com/office/drawing/2014/main" id="{BD6FC501-2A06-4F33-9C03-BEFCABF95A73}"/>
            </a:ext>
          </a:extLst>
        </xdr:cNvPr>
        <xdr:cNvSpPr/>
      </xdr:nvSpPr>
      <xdr:spPr>
        <a:xfrm>
          <a:off x="3746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115062</xdr:rowOff>
    </xdr:to>
    <xdr:cxnSp macro="">
      <xdr:nvCxnSpPr>
        <xdr:cNvPr id="72" name="直線コネクタ 71">
          <a:extLst>
            <a:ext uri="{FF2B5EF4-FFF2-40B4-BE49-F238E27FC236}">
              <a16:creationId xmlns:a16="http://schemas.microsoft.com/office/drawing/2014/main" id="{DDE3D6E5-27E8-42F2-8547-EC8BD81999F7}"/>
            </a:ext>
          </a:extLst>
        </xdr:cNvPr>
        <xdr:cNvCxnSpPr/>
      </xdr:nvCxnSpPr>
      <xdr:spPr>
        <a:xfrm flipV="1">
          <a:off x="3797300" y="6111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3" name="楕円 72">
          <a:extLst>
            <a:ext uri="{FF2B5EF4-FFF2-40B4-BE49-F238E27FC236}">
              <a16:creationId xmlns:a16="http://schemas.microsoft.com/office/drawing/2014/main" id="{B9B3D50F-F2F5-426E-A788-61709CD1148F}"/>
            </a:ext>
          </a:extLst>
        </xdr:cNvPr>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115062</xdr:rowOff>
    </xdr:from>
    <xdr:to>
      <xdr:col>19</xdr:col>
      <xdr:colOff>177800</xdr:colOff>
      <xdr:row>35</xdr:row>
      <xdr:rowOff>151638</xdr:rowOff>
    </xdr:to>
    <xdr:cxnSp macro="">
      <xdr:nvCxnSpPr>
        <xdr:cNvPr id="74" name="直線コネクタ 73">
          <a:extLst>
            <a:ext uri="{FF2B5EF4-FFF2-40B4-BE49-F238E27FC236}">
              <a16:creationId xmlns:a16="http://schemas.microsoft.com/office/drawing/2014/main" id="{AAF89460-E081-4526-ACD1-2A200C3E0C36}"/>
            </a:ext>
          </a:extLst>
        </xdr:cNvPr>
        <xdr:cNvCxnSpPr/>
      </xdr:nvCxnSpPr>
      <xdr:spPr>
        <a:xfrm flipV="1">
          <a:off x="2908300" y="6115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77978</xdr:rowOff>
    </xdr:from>
    <xdr:to>
      <xdr:col>10</xdr:col>
      <xdr:colOff>165100</xdr:colOff>
      <xdr:row>36</xdr:row>
      <xdr:rowOff>8128</xdr:rowOff>
    </xdr:to>
    <xdr:sp macro="" textlink="">
      <xdr:nvSpPr>
        <xdr:cNvPr id="75" name="楕円 74">
          <a:extLst>
            <a:ext uri="{FF2B5EF4-FFF2-40B4-BE49-F238E27FC236}">
              <a16:creationId xmlns:a16="http://schemas.microsoft.com/office/drawing/2014/main" id="{B4BCD9B4-9D93-4040-B232-06535DD39A28}"/>
            </a:ext>
          </a:extLst>
        </xdr:cNvPr>
        <xdr:cNvSpPr/>
      </xdr:nvSpPr>
      <xdr:spPr>
        <a:xfrm>
          <a:off x="1968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128778</xdr:rowOff>
    </xdr:from>
    <xdr:to>
      <xdr:col>15</xdr:col>
      <xdr:colOff>50800</xdr:colOff>
      <xdr:row>35</xdr:row>
      <xdr:rowOff>151638</xdr:rowOff>
    </xdr:to>
    <xdr:cxnSp macro="">
      <xdr:nvCxnSpPr>
        <xdr:cNvPr id="76" name="直線コネクタ 75">
          <a:extLst>
            <a:ext uri="{FF2B5EF4-FFF2-40B4-BE49-F238E27FC236}">
              <a16:creationId xmlns:a16="http://schemas.microsoft.com/office/drawing/2014/main" id="{7C11C3DC-146E-4F15-B1F4-AB6274FE7DAC}"/>
            </a:ext>
          </a:extLst>
        </xdr:cNvPr>
        <xdr:cNvCxnSpPr/>
      </xdr:nvCxnSpPr>
      <xdr:spPr>
        <a:xfrm>
          <a:off x="2019300" y="6129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7" name="n_1aveValue【図書館】&#10;有形固定資産減価償却率">
          <a:extLst>
            <a:ext uri="{FF2B5EF4-FFF2-40B4-BE49-F238E27FC236}">
              <a16:creationId xmlns:a16="http://schemas.microsoft.com/office/drawing/2014/main" id="{98589316-89CE-438E-9F03-7DDEC7002AE1}"/>
            </a:ext>
          </a:extLst>
        </xdr:cNvPr>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8" name="n_2aveValue【図書館】&#10;有形固定資産減価償却率">
          <a:extLst>
            <a:ext uri="{FF2B5EF4-FFF2-40B4-BE49-F238E27FC236}">
              <a16:creationId xmlns:a16="http://schemas.microsoft.com/office/drawing/2014/main" id="{292E75A3-3DF7-4D8C-879B-E2821C22B25B}"/>
            </a:ext>
          </a:extLst>
        </xdr:cNvPr>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17543</xdr:rowOff>
    </xdr:from>
    <xdr:ext cx="405111" cy="259045"/>
    <xdr:sp macro="" textlink="">
      <xdr:nvSpPr>
        <xdr:cNvPr id="79" name="n_3aveValue【図書館】&#10;有形固定資産減価償却率">
          <a:extLst>
            <a:ext uri="{FF2B5EF4-FFF2-40B4-BE49-F238E27FC236}">
              <a16:creationId xmlns:a16="http://schemas.microsoft.com/office/drawing/2014/main" id="{5491D05A-848B-48B8-A967-69B14634FB03}"/>
            </a:ext>
          </a:extLst>
        </xdr:cNvPr>
        <xdr:cNvSpPr txBox="1"/>
      </xdr:nvSpPr>
      <xdr:spPr>
        <a:xfrm>
          <a:off x="1816744" y="653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10939</xdr:rowOff>
    </xdr:from>
    <xdr:ext cx="405111" cy="259045"/>
    <xdr:sp macro="" textlink="">
      <xdr:nvSpPr>
        <xdr:cNvPr id="80" name="n_1mainValue【図書館】&#10;有形固定資産減価償却率">
          <a:extLst>
            <a:ext uri="{FF2B5EF4-FFF2-40B4-BE49-F238E27FC236}">
              <a16:creationId xmlns:a16="http://schemas.microsoft.com/office/drawing/2014/main" id="{AAA1FF72-9CD6-428A-8426-364BEBA0D55B}"/>
            </a:ext>
          </a:extLst>
        </xdr:cNvPr>
        <xdr:cNvSpPr txBox="1"/>
      </xdr:nvSpPr>
      <xdr:spPr>
        <a:xfrm>
          <a:off x="35820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1" name="n_2mainValue【図書館】&#10;有形固定資産減価償却率">
          <a:extLst>
            <a:ext uri="{FF2B5EF4-FFF2-40B4-BE49-F238E27FC236}">
              <a16:creationId xmlns:a16="http://schemas.microsoft.com/office/drawing/2014/main" id="{F011C77F-DA0D-4A67-ABC5-85CB04DD0813}"/>
            </a:ext>
          </a:extLst>
        </xdr:cNvPr>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24655</xdr:rowOff>
    </xdr:from>
    <xdr:ext cx="405111" cy="259045"/>
    <xdr:sp macro="" textlink="">
      <xdr:nvSpPr>
        <xdr:cNvPr id="82" name="n_3mainValue【図書館】&#10;有形固定資産減価償却率">
          <a:extLst>
            <a:ext uri="{FF2B5EF4-FFF2-40B4-BE49-F238E27FC236}">
              <a16:creationId xmlns:a16="http://schemas.microsoft.com/office/drawing/2014/main" id="{C6187FC5-5349-414A-8BE5-FC0DEB1D5B51}"/>
            </a:ext>
          </a:extLst>
        </xdr:cNvPr>
        <xdr:cNvSpPr txBox="1"/>
      </xdr:nvSpPr>
      <xdr:spPr>
        <a:xfrm>
          <a:off x="1816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21BF9DE6-2FB5-4C60-8EC9-B019F61B07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9F26009-A53D-4AED-AF18-670CD38864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62F1870C-7080-4D30-953B-7EA81B9213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80D610B-22AE-4A01-B9E0-0894D16316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B9EEB45-3B8B-4F5B-9E19-5F2E8D91FE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EAC37164-00B9-40BD-B159-D199F0E181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973B720-AF4D-4034-ADBC-FD353CC827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543DBBA4-3EFE-4DC9-9119-A4448ED61C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27C25247-A2CE-4BF8-A6E2-B875F17F286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112EF84B-15F2-4EBE-9649-8B2BA948BE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A4271E5A-9E7F-4455-B854-816414AA6C6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B950073C-A225-483B-806C-8E759E9F521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5BD7EA13-20BE-4845-8578-081770E8321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2A806F9C-DB00-40E1-ACFE-383E952F9E9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2907BE7C-0E23-4EBC-92C7-8936A66A1A1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890EE4A9-52D9-4053-8B98-F44608FB9AF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CD0FDD05-2540-4630-BA2A-D0B30ED6ADB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295D2D94-3B9A-462D-9906-EF856513ABA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F7F37DC1-E8D6-4D88-91CE-F8F3B7EB2BC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3EC398AD-1E24-4DBC-A558-5D139B0F48A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95BEB4C0-3D2E-436F-BA86-61FE84DBA4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a:extLst>
            <a:ext uri="{FF2B5EF4-FFF2-40B4-BE49-F238E27FC236}">
              <a16:creationId xmlns:a16="http://schemas.microsoft.com/office/drawing/2014/main" id="{74BBAFCE-0CB5-4018-8914-0E38A26025E5}"/>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a:extLst>
            <a:ext uri="{FF2B5EF4-FFF2-40B4-BE49-F238E27FC236}">
              <a16:creationId xmlns:a16="http://schemas.microsoft.com/office/drawing/2014/main" id="{AD34AD95-3668-47B9-BC33-FC0A204D6568}"/>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a:extLst>
            <a:ext uri="{FF2B5EF4-FFF2-40B4-BE49-F238E27FC236}">
              <a16:creationId xmlns:a16="http://schemas.microsoft.com/office/drawing/2014/main" id="{871C9FBE-978F-4B29-9A63-98C2B88DF4E2}"/>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a:extLst>
            <a:ext uri="{FF2B5EF4-FFF2-40B4-BE49-F238E27FC236}">
              <a16:creationId xmlns:a16="http://schemas.microsoft.com/office/drawing/2014/main" id="{C9865A63-58B4-4BF2-819D-09AF17E0C43F}"/>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a:extLst>
            <a:ext uri="{FF2B5EF4-FFF2-40B4-BE49-F238E27FC236}">
              <a16:creationId xmlns:a16="http://schemas.microsoft.com/office/drawing/2014/main" id="{83F2A5C6-5019-4D3C-A55D-3FA0CF8516F9}"/>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a:extLst>
            <a:ext uri="{FF2B5EF4-FFF2-40B4-BE49-F238E27FC236}">
              <a16:creationId xmlns:a16="http://schemas.microsoft.com/office/drawing/2014/main" id="{20927E80-75CA-4B8D-AE4E-E6AC055CE241}"/>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a:extLst>
            <a:ext uri="{FF2B5EF4-FFF2-40B4-BE49-F238E27FC236}">
              <a16:creationId xmlns:a16="http://schemas.microsoft.com/office/drawing/2014/main" id="{79C4C3B5-F113-46D0-AC0E-A9277DDAA28A}"/>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a:extLst>
            <a:ext uri="{FF2B5EF4-FFF2-40B4-BE49-F238E27FC236}">
              <a16:creationId xmlns:a16="http://schemas.microsoft.com/office/drawing/2014/main" id="{F046ECCA-3931-4397-A718-C3742FDDA087}"/>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a:extLst>
            <a:ext uri="{FF2B5EF4-FFF2-40B4-BE49-F238E27FC236}">
              <a16:creationId xmlns:a16="http://schemas.microsoft.com/office/drawing/2014/main" id="{14DDC561-D509-410A-B4ED-0035A9728E12}"/>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3" name="フローチャート: 判断 112">
          <a:extLst>
            <a:ext uri="{FF2B5EF4-FFF2-40B4-BE49-F238E27FC236}">
              <a16:creationId xmlns:a16="http://schemas.microsoft.com/office/drawing/2014/main" id="{6C0F75F9-EB68-49C7-8B2F-97D0950DFEC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CB62211-BE42-44EE-9347-766597CF304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F16FBF9-1EFB-46DF-9956-CAEF3F6A8A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546C29C-2A28-469A-B0D7-1F4DA35AFF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F6FFF43-B518-4D34-87F3-5F6A4D6136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93C5D4C-BE21-4AE5-964A-55CB05618E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楕円 118">
          <a:extLst>
            <a:ext uri="{FF2B5EF4-FFF2-40B4-BE49-F238E27FC236}">
              <a16:creationId xmlns:a16="http://schemas.microsoft.com/office/drawing/2014/main" id="{9C749E8B-871D-4C3E-8300-8ECDBE5E3861}"/>
            </a:ext>
          </a:extLst>
        </xdr:cNvPr>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0" name="【図書館】&#10;一人当たり面積該当値テキスト">
          <a:extLst>
            <a:ext uri="{FF2B5EF4-FFF2-40B4-BE49-F238E27FC236}">
              <a16:creationId xmlns:a16="http://schemas.microsoft.com/office/drawing/2014/main" id="{657F4514-C3F2-4145-A7F9-A7AFDBF5B806}"/>
            </a:ext>
          </a:extLst>
        </xdr:cNvPr>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21" name="楕円 120">
          <a:extLst>
            <a:ext uri="{FF2B5EF4-FFF2-40B4-BE49-F238E27FC236}">
              <a16:creationId xmlns:a16="http://schemas.microsoft.com/office/drawing/2014/main" id="{B91EA17E-BB2B-4A3B-AB4C-F612CC158FE5}"/>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22" name="直線コネクタ 121">
          <a:extLst>
            <a:ext uri="{FF2B5EF4-FFF2-40B4-BE49-F238E27FC236}">
              <a16:creationId xmlns:a16="http://schemas.microsoft.com/office/drawing/2014/main" id="{054B66BD-2F9A-4727-B0B7-0C600DA31E49}"/>
            </a:ext>
          </a:extLst>
        </xdr:cNvPr>
        <xdr:cNvCxnSpPr/>
      </xdr:nvCxnSpPr>
      <xdr:spPr>
        <a:xfrm>
          <a:off x="9639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3" name="楕円 122">
          <a:extLst>
            <a:ext uri="{FF2B5EF4-FFF2-40B4-BE49-F238E27FC236}">
              <a16:creationId xmlns:a16="http://schemas.microsoft.com/office/drawing/2014/main" id="{B8FABC98-4077-4204-A35B-81A1EBC72758}"/>
            </a:ext>
          </a:extLst>
        </xdr:cNvPr>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24" name="直線コネクタ 123">
          <a:extLst>
            <a:ext uri="{FF2B5EF4-FFF2-40B4-BE49-F238E27FC236}">
              <a16:creationId xmlns:a16="http://schemas.microsoft.com/office/drawing/2014/main" id="{3E5D1642-51BE-4EA1-BF08-06005D06427B}"/>
            </a:ext>
          </a:extLst>
        </xdr:cNvPr>
        <xdr:cNvCxnSpPr/>
      </xdr:nvCxnSpPr>
      <xdr:spPr>
        <a:xfrm>
          <a:off x="875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25" name="楕円 124">
          <a:extLst>
            <a:ext uri="{FF2B5EF4-FFF2-40B4-BE49-F238E27FC236}">
              <a16:creationId xmlns:a16="http://schemas.microsoft.com/office/drawing/2014/main" id="{6687CDE6-31C6-4B1A-B10A-79507312DF53}"/>
            </a:ext>
          </a:extLst>
        </xdr:cNvPr>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7620</xdr:rowOff>
    </xdr:to>
    <xdr:cxnSp macro="">
      <xdr:nvCxnSpPr>
        <xdr:cNvPr id="126" name="直線コネクタ 125">
          <a:extLst>
            <a:ext uri="{FF2B5EF4-FFF2-40B4-BE49-F238E27FC236}">
              <a16:creationId xmlns:a16="http://schemas.microsoft.com/office/drawing/2014/main" id="{E0F75DCB-8FB6-46F4-A162-EDE34B836D63}"/>
            </a:ext>
          </a:extLst>
        </xdr:cNvPr>
        <xdr:cNvCxnSpPr/>
      </xdr:nvCxnSpPr>
      <xdr:spPr>
        <a:xfrm>
          <a:off x="7861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a:extLst>
            <a:ext uri="{FF2B5EF4-FFF2-40B4-BE49-F238E27FC236}">
              <a16:creationId xmlns:a16="http://schemas.microsoft.com/office/drawing/2014/main" id="{1F8681B4-5A34-4435-8228-42FFEE5203C6}"/>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8" name="n_2aveValue【図書館】&#10;一人当たり面積">
          <a:extLst>
            <a:ext uri="{FF2B5EF4-FFF2-40B4-BE49-F238E27FC236}">
              <a16:creationId xmlns:a16="http://schemas.microsoft.com/office/drawing/2014/main" id="{E9B09D89-2664-4C7A-AB4A-B4A5F054B416}"/>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29" name="n_3aveValue【図書館】&#10;一人当たり面積">
          <a:extLst>
            <a:ext uri="{FF2B5EF4-FFF2-40B4-BE49-F238E27FC236}">
              <a16:creationId xmlns:a16="http://schemas.microsoft.com/office/drawing/2014/main" id="{4646266F-7836-46E9-AB3B-90306D9A343A}"/>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30" name="n_1mainValue【図書館】&#10;一人当たり面積">
          <a:extLst>
            <a:ext uri="{FF2B5EF4-FFF2-40B4-BE49-F238E27FC236}">
              <a16:creationId xmlns:a16="http://schemas.microsoft.com/office/drawing/2014/main" id="{A1682475-C7E1-4D4A-B50B-322A321F7459}"/>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1" name="n_2mainValue【図書館】&#10;一人当たり面積">
          <a:extLst>
            <a:ext uri="{FF2B5EF4-FFF2-40B4-BE49-F238E27FC236}">
              <a16:creationId xmlns:a16="http://schemas.microsoft.com/office/drawing/2014/main" id="{9EA8DC2C-1BE5-4F8D-8EE0-F2CB20811B2B}"/>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2" name="n_3mainValue【図書館】&#10;一人当たり面積">
          <a:extLst>
            <a:ext uri="{FF2B5EF4-FFF2-40B4-BE49-F238E27FC236}">
              <a16:creationId xmlns:a16="http://schemas.microsoft.com/office/drawing/2014/main" id="{D90CC0FB-8B71-4313-AF3B-DC764999F368}"/>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FD8422B-9947-42D4-AF6B-99045C71F7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F68A4ABC-622D-4007-AB97-0A4590FDA7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AA18B51-2204-4C66-B814-69036BBDEC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5B73DDD2-1D6D-4BA6-A747-A82FF0EDF5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4A0B24E0-4CD6-4904-B294-DEE186A966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54D007F1-35AF-43A6-AE94-831D6D2BCA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4E56DE81-4BAD-4D40-AA8D-BBCF92C3AB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1B2D91AF-A8A7-487F-8575-0B9B33BF9FE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2B066CEB-D109-4439-B9A5-A2154D1EF8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EC82D635-2A72-47BE-AB3B-A7AD33387D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a:extLst>
            <a:ext uri="{FF2B5EF4-FFF2-40B4-BE49-F238E27FC236}">
              <a16:creationId xmlns:a16="http://schemas.microsoft.com/office/drawing/2014/main" id="{8F45052A-A4E8-4630-A161-52A355C87E7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a:extLst>
            <a:ext uri="{FF2B5EF4-FFF2-40B4-BE49-F238E27FC236}">
              <a16:creationId xmlns:a16="http://schemas.microsoft.com/office/drawing/2014/main" id="{AD564289-F6A2-487D-BD79-C884895B5B7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a:extLst>
            <a:ext uri="{FF2B5EF4-FFF2-40B4-BE49-F238E27FC236}">
              <a16:creationId xmlns:a16="http://schemas.microsoft.com/office/drawing/2014/main" id="{12160EF5-CC47-4685-9783-4DCE3CB165A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a:extLst>
            <a:ext uri="{FF2B5EF4-FFF2-40B4-BE49-F238E27FC236}">
              <a16:creationId xmlns:a16="http://schemas.microsoft.com/office/drawing/2014/main" id="{644262DC-4560-407F-94FA-EA312A664CC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a:extLst>
            <a:ext uri="{FF2B5EF4-FFF2-40B4-BE49-F238E27FC236}">
              <a16:creationId xmlns:a16="http://schemas.microsoft.com/office/drawing/2014/main" id="{383A7D0B-124D-416D-861A-B5C28E510F6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a:extLst>
            <a:ext uri="{FF2B5EF4-FFF2-40B4-BE49-F238E27FC236}">
              <a16:creationId xmlns:a16="http://schemas.microsoft.com/office/drawing/2014/main" id="{7BB23EE9-E1A2-4A58-BB10-A6F45803806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a:extLst>
            <a:ext uri="{FF2B5EF4-FFF2-40B4-BE49-F238E27FC236}">
              <a16:creationId xmlns:a16="http://schemas.microsoft.com/office/drawing/2014/main" id="{011D3DBB-F80D-4E84-8863-E1A1EBD9A75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a:extLst>
            <a:ext uri="{FF2B5EF4-FFF2-40B4-BE49-F238E27FC236}">
              <a16:creationId xmlns:a16="http://schemas.microsoft.com/office/drawing/2014/main" id="{5AFE9BD3-0D1E-4499-953F-91EBB40C08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a:extLst>
            <a:ext uri="{FF2B5EF4-FFF2-40B4-BE49-F238E27FC236}">
              <a16:creationId xmlns:a16="http://schemas.microsoft.com/office/drawing/2014/main" id="{1E24FF7F-0F2F-4153-82CB-3B4F58FE13D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a:extLst>
            <a:ext uri="{FF2B5EF4-FFF2-40B4-BE49-F238E27FC236}">
              <a16:creationId xmlns:a16="http://schemas.microsoft.com/office/drawing/2014/main" id="{3D7DDC3F-9007-46F6-88E3-E50C2CCDE73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a:extLst>
            <a:ext uri="{FF2B5EF4-FFF2-40B4-BE49-F238E27FC236}">
              <a16:creationId xmlns:a16="http://schemas.microsoft.com/office/drawing/2014/main" id="{59EB6DC2-6DEB-43DF-99F7-F4708CA0635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D3CB6A62-F6A7-4FDD-A5B7-B7CFB8CC05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AFC47D00-AF59-4C0F-9C4E-B8BFF52A43E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B0B9DBB-D8B3-469E-BFAB-05A8BA9B732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a:extLst>
            <a:ext uri="{FF2B5EF4-FFF2-40B4-BE49-F238E27FC236}">
              <a16:creationId xmlns:a16="http://schemas.microsoft.com/office/drawing/2014/main" id="{61D98C7C-2F03-430F-B5FF-35D832A60CF2}"/>
            </a:ext>
          </a:extLst>
        </xdr:cNvPr>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a:extLst>
            <a:ext uri="{FF2B5EF4-FFF2-40B4-BE49-F238E27FC236}">
              <a16:creationId xmlns:a16="http://schemas.microsoft.com/office/drawing/2014/main" id="{78A904CF-450E-437B-832C-65DE4DEB8A12}"/>
            </a:ext>
          </a:extLst>
        </xdr:cNvPr>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a:extLst>
            <a:ext uri="{FF2B5EF4-FFF2-40B4-BE49-F238E27FC236}">
              <a16:creationId xmlns:a16="http://schemas.microsoft.com/office/drawing/2014/main" id="{0E87F692-D57C-4A40-BDD9-71A47483C189}"/>
            </a:ext>
          </a:extLst>
        </xdr:cNvPr>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a:extLst>
            <a:ext uri="{FF2B5EF4-FFF2-40B4-BE49-F238E27FC236}">
              <a16:creationId xmlns:a16="http://schemas.microsoft.com/office/drawing/2014/main" id="{DA8E9C04-5A1E-45EA-ABE4-213846AF55A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a:extLst>
            <a:ext uri="{FF2B5EF4-FFF2-40B4-BE49-F238E27FC236}">
              <a16:creationId xmlns:a16="http://schemas.microsoft.com/office/drawing/2014/main" id="{41AE3855-AC02-41E5-8015-4A76B71D8D2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A26E1D56-2C01-4D95-B045-ABA9495CC039}"/>
            </a:ext>
          </a:extLst>
        </xdr:cNvPr>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a:extLst>
            <a:ext uri="{FF2B5EF4-FFF2-40B4-BE49-F238E27FC236}">
              <a16:creationId xmlns:a16="http://schemas.microsoft.com/office/drawing/2014/main" id="{3802E547-ACE1-43C9-8C4D-8E74E9CC2F5A}"/>
            </a:ext>
          </a:extLst>
        </xdr:cNvPr>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a:extLst>
            <a:ext uri="{FF2B5EF4-FFF2-40B4-BE49-F238E27FC236}">
              <a16:creationId xmlns:a16="http://schemas.microsoft.com/office/drawing/2014/main" id="{B8B7F84C-5D8F-47C0-8ECD-472919CABF63}"/>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a:extLst>
            <a:ext uri="{FF2B5EF4-FFF2-40B4-BE49-F238E27FC236}">
              <a16:creationId xmlns:a16="http://schemas.microsoft.com/office/drawing/2014/main" id="{C1C67EF9-EA09-4DB0-8B68-22702A2A780C}"/>
            </a:ext>
          </a:extLst>
        </xdr:cNvPr>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66" name="フローチャート: 判断 165">
          <a:extLst>
            <a:ext uri="{FF2B5EF4-FFF2-40B4-BE49-F238E27FC236}">
              <a16:creationId xmlns:a16="http://schemas.microsoft.com/office/drawing/2014/main" id="{18EC1F64-C865-434F-934C-83B14082491C}"/>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F7B305A9-7FE3-49D7-84E0-198E63AD7C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0FEADFE-F8FC-4DAB-BA34-B31BD21463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6B7A6CF6-D16F-4C61-9308-F6750B5B8E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2BD37961-66F3-40F4-BFC8-292BCF7E25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F42D080-6799-45E7-81C7-CC10F3D1DA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72" name="楕円 171">
          <a:extLst>
            <a:ext uri="{FF2B5EF4-FFF2-40B4-BE49-F238E27FC236}">
              <a16:creationId xmlns:a16="http://schemas.microsoft.com/office/drawing/2014/main" id="{E3C0E82C-78A1-483C-A529-51A3351EA19D}"/>
            </a:ext>
          </a:extLst>
        </xdr:cNvPr>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886C3895-1755-4940-B75B-A23510DF832E}"/>
            </a:ext>
          </a:extLst>
        </xdr:cNvPr>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76835</xdr:rowOff>
    </xdr:from>
    <xdr:to>
      <xdr:col>20</xdr:col>
      <xdr:colOff>38100</xdr:colOff>
      <xdr:row>59</xdr:row>
      <xdr:rowOff>6985</xdr:rowOff>
    </xdr:to>
    <xdr:sp macro="" textlink="">
      <xdr:nvSpPr>
        <xdr:cNvPr id="174" name="楕円 173">
          <a:extLst>
            <a:ext uri="{FF2B5EF4-FFF2-40B4-BE49-F238E27FC236}">
              <a16:creationId xmlns:a16="http://schemas.microsoft.com/office/drawing/2014/main" id="{000743E8-4C1E-4C4A-BD30-68CEE69D529D}"/>
            </a:ext>
          </a:extLst>
        </xdr:cNvPr>
        <xdr:cNvSpPr/>
      </xdr:nvSpPr>
      <xdr:spPr>
        <a:xfrm>
          <a:off x="3746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127635</xdr:rowOff>
    </xdr:to>
    <xdr:cxnSp macro="">
      <xdr:nvCxnSpPr>
        <xdr:cNvPr id="175" name="直線コネクタ 174">
          <a:extLst>
            <a:ext uri="{FF2B5EF4-FFF2-40B4-BE49-F238E27FC236}">
              <a16:creationId xmlns:a16="http://schemas.microsoft.com/office/drawing/2014/main" id="{C939DCF0-0586-4D8E-BDB1-29D20410E013}"/>
            </a:ext>
          </a:extLst>
        </xdr:cNvPr>
        <xdr:cNvCxnSpPr/>
      </xdr:nvCxnSpPr>
      <xdr:spPr>
        <a:xfrm flipV="1">
          <a:off x="3797300" y="1002220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76" name="楕円 175">
          <a:extLst>
            <a:ext uri="{FF2B5EF4-FFF2-40B4-BE49-F238E27FC236}">
              <a16:creationId xmlns:a16="http://schemas.microsoft.com/office/drawing/2014/main" id="{313AA35F-B539-4F89-AB7B-4176EB0270BE}"/>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127635</xdr:rowOff>
    </xdr:from>
    <xdr:to>
      <xdr:col>19</xdr:col>
      <xdr:colOff>177800</xdr:colOff>
      <xdr:row>59</xdr:row>
      <xdr:rowOff>121920</xdr:rowOff>
    </xdr:to>
    <xdr:cxnSp macro="">
      <xdr:nvCxnSpPr>
        <xdr:cNvPr id="177" name="直線コネクタ 176">
          <a:extLst>
            <a:ext uri="{FF2B5EF4-FFF2-40B4-BE49-F238E27FC236}">
              <a16:creationId xmlns:a16="http://schemas.microsoft.com/office/drawing/2014/main" id="{D033AFAE-8A1A-4C03-96DF-91374C62CE6F}"/>
            </a:ext>
          </a:extLst>
        </xdr:cNvPr>
        <xdr:cNvCxnSpPr/>
      </xdr:nvCxnSpPr>
      <xdr:spPr>
        <a:xfrm flipV="1">
          <a:off x="2908300" y="1007173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78" name="楕円 177">
          <a:extLst>
            <a:ext uri="{FF2B5EF4-FFF2-40B4-BE49-F238E27FC236}">
              <a16:creationId xmlns:a16="http://schemas.microsoft.com/office/drawing/2014/main" id="{A53739DE-B192-420B-994D-940A458A29A9}"/>
            </a:ext>
          </a:extLst>
        </xdr:cNvPr>
        <xdr:cNvSpPr/>
      </xdr:nvSpPr>
      <xdr:spPr>
        <a:xfrm>
          <a:off x="1968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161925</xdr:rowOff>
    </xdr:to>
    <xdr:cxnSp macro="">
      <xdr:nvCxnSpPr>
        <xdr:cNvPr id="179" name="直線コネクタ 178">
          <a:extLst>
            <a:ext uri="{FF2B5EF4-FFF2-40B4-BE49-F238E27FC236}">
              <a16:creationId xmlns:a16="http://schemas.microsoft.com/office/drawing/2014/main" id="{C55C8381-5730-4E0A-B059-15F7351C3476}"/>
            </a:ext>
          </a:extLst>
        </xdr:cNvPr>
        <xdr:cNvCxnSpPr/>
      </xdr:nvCxnSpPr>
      <xdr:spPr>
        <a:xfrm flipV="1">
          <a:off x="2019300" y="102374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0" name="n_1aveValue【体育館・プール】&#10;有形固定資産減価償却率">
          <a:extLst>
            <a:ext uri="{FF2B5EF4-FFF2-40B4-BE49-F238E27FC236}">
              <a16:creationId xmlns:a16="http://schemas.microsoft.com/office/drawing/2014/main" id="{A66E08AD-91E3-4D4A-8AA2-92685D26E0E4}"/>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1" name="n_2aveValue【体育館・プール】&#10;有形固定資産減価償却率">
          <a:extLst>
            <a:ext uri="{FF2B5EF4-FFF2-40B4-BE49-F238E27FC236}">
              <a16:creationId xmlns:a16="http://schemas.microsoft.com/office/drawing/2014/main" id="{EDF5F608-F3E4-4586-9324-E0DE8EB051A1}"/>
            </a:ext>
          </a:extLst>
        </xdr:cNvPr>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82" name="n_3aveValue【体育館・プール】&#10;有形固定資産減価償却率">
          <a:extLst>
            <a:ext uri="{FF2B5EF4-FFF2-40B4-BE49-F238E27FC236}">
              <a16:creationId xmlns:a16="http://schemas.microsoft.com/office/drawing/2014/main" id="{74605460-36E4-4227-8F75-14F647FF7455}"/>
            </a:ext>
          </a:extLst>
        </xdr:cNvPr>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23512</xdr:rowOff>
    </xdr:from>
    <xdr:ext cx="405111" cy="259045"/>
    <xdr:sp macro="" textlink="">
      <xdr:nvSpPr>
        <xdr:cNvPr id="183" name="n_1mainValue【体育館・プール】&#10;有形固定資産減価償却率">
          <a:extLst>
            <a:ext uri="{FF2B5EF4-FFF2-40B4-BE49-F238E27FC236}">
              <a16:creationId xmlns:a16="http://schemas.microsoft.com/office/drawing/2014/main" id="{6DD3679B-77F9-4CAB-8BED-A741FC67ED79}"/>
            </a:ext>
          </a:extLst>
        </xdr:cNvPr>
        <xdr:cNvSpPr txBox="1"/>
      </xdr:nvSpPr>
      <xdr:spPr>
        <a:xfrm>
          <a:off x="3582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184" name="n_2mainValue【体育館・プール】&#10;有形固定資産減価償却率">
          <a:extLst>
            <a:ext uri="{FF2B5EF4-FFF2-40B4-BE49-F238E27FC236}">
              <a16:creationId xmlns:a16="http://schemas.microsoft.com/office/drawing/2014/main" id="{4E22A16C-0612-4FED-8BBD-E220E5CBD969}"/>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185" name="n_3mainValue【体育館・プール】&#10;有形固定資産減価償却率">
          <a:extLst>
            <a:ext uri="{FF2B5EF4-FFF2-40B4-BE49-F238E27FC236}">
              <a16:creationId xmlns:a16="http://schemas.microsoft.com/office/drawing/2014/main" id="{5C323E24-EA36-4DAD-A52A-E6F9072EF464}"/>
            </a:ext>
          </a:extLst>
        </xdr:cNvPr>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E09A37A7-B373-42D0-BA28-07A742EDDE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9755700B-5AAC-419B-BAD3-9F52E59CC9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FE23E89B-0AEC-481B-A16B-2AFF482E7C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A56A2A33-DB02-4618-BB77-CA60C696F85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26D4E79F-B7F3-4489-8A91-8B93B08B12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BDEFBFCD-0ABD-4D09-BF6E-4BD1D43053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1C87F18D-7AA0-44ED-937D-8728221762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2C1D8CAF-BD65-44F5-8590-1F735D9B9B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5C5A8F7C-98D8-4060-835C-991E522314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3A3756D3-7F1E-40F1-8B7A-8EDD3B5AE6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a:extLst>
            <a:ext uri="{FF2B5EF4-FFF2-40B4-BE49-F238E27FC236}">
              <a16:creationId xmlns:a16="http://schemas.microsoft.com/office/drawing/2014/main" id="{2D942561-3DFA-451C-B183-320D7C7A1CE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a:extLst>
            <a:ext uri="{FF2B5EF4-FFF2-40B4-BE49-F238E27FC236}">
              <a16:creationId xmlns:a16="http://schemas.microsoft.com/office/drawing/2014/main" id="{F8D610CB-10BB-4B73-96A8-FC7F7D75C44B}"/>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a:extLst>
            <a:ext uri="{FF2B5EF4-FFF2-40B4-BE49-F238E27FC236}">
              <a16:creationId xmlns:a16="http://schemas.microsoft.com/office/drawing/2014/main" id="{14AB299C-D3E8-4DD5-8017-959D47C8F3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a:extLst>
            <a:ext uri="{FF2B5EF4-FFF2-40B4-BE49-F238E27FC236}">
              <a16:creationId xmlns:a16="http://schemas.microsoft.com/office/drawing/2014/main" id="{6BAC7BB5-6397-4E76-BB28-6D2833EF224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a:extLst>
            <a:ext uri="{FF2B5EF4-FFF2-40B4-BE49-F238E27FC236}">
              <a16:creationId xmlns:a16="http://schemas.microsoft.com/office/drawing/2014/main" id="{72A76FC5-8A83-4534-8F13-826867EBD76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a:extLst>
            <a:ext uri="{FF2B5EF4-FFF2-40B4-BE49-F238E27FC236}">
              <a16:creationId xmlns:a16="http://schemas.microsoft.com/office/drawing/2014/main" id="{A01BC627-FFAE-4C6D-B546-B0032BA76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a:extLst>
            <a:ext uri="{FF2B5EF4-FFF2-40B4-BE49-F238E27FC236}">
              <a16:creationId xmlns:a16="http://schemas.microsoft.com/office/drawing/2014/main" id="{986C3371-DCBF-4CB9-8CF1-153E239D8C3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a:extLst>
            <a:ext uri="{FF2B5EF4-FFF2-40B4-BE49-F238E27FC236}">
              <a16:creationId xmlns:a16="http://schemas.microsoft.com/office/drawing/2014/main" id="{2B36CF49-F737-4F7B-B1A7-0E5A76633D0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2D398FCB-570A-4E67-8F10-0ECCB2DAFE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CB7BC717-8D37-4DD7-82CC-66AA1A9BBF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B9C3D69-EE91-48C6-876A-3EB57B830F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a:extLst>
            <a:ext uri="{FF2B5EF4-FFF2-40B4-BE49-F238E27FC236}">
              <a16:creationId xmlns:a16="http://schemas.microsoft.com/office/drawing/2014/main" id="{CAF69666-FE57-44E4-B08C-222412F6FB34}"/>
            </a:ext>
          </a:extLst>
        </xdr:cNvPr>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a:extLst>
            <a:ext uri="{FF2B5EF4-FFF2-40B4-BE49-F238E27FC236}">
              <a16:creationId xmlns:a16="http://schemas.microsoft.com/office/drawing/2014/main" id="{CF39C164-5E34-4697-B64D-8A2EAD04394D}"/>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a:extLst>
            <a:ext uri="{FF2B5EF4-FFF2-40B4-BE49-F238E27FC236}">
              <a16:creationId xmlns:a16="http://schemas.microsoft.com/office/drawing/2014/main" id="{3C37824E-6DC2-4086-8851-59DD55836144}"/>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a:extLst>
            <a:ext uri="{FF2B5EF4-FFF2-40B4-BE49-F238E27FC236}">
              <a16:creationId xmlns:a16="http://schemas.microsoft.com/office/drawing/2014/main" id="{A2355B61-B859-4E83-B463-FBA345FE4FAA}"/>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a:extLst>
            <a:ext uri="{FF2B5EF4-FFF2-40B4-BE49-F238E27FC236}">
              <a16:creationId xmlns:a16="http://schemas.microsoft.com/office/drawing/2014/main" id="{79458E4C-0B2C-40D2-976E-7181A6C9C604}"/>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12" name="【体育館・プール】&#10;一人当たり面積平均値テキスト">
          <a:extLst>
            <a:ext uri="{FF2B5EF4-FFF2-40B4-BE49-F238E27FC236}">
              <a16:creationId xmlns:a16="http://schemas.microsoft.com/office/drawing/2014/main" id="{C63D0E69-6F55-4674-B6AC-7F5A0C667737}"/>
            </a:ext>
          </a:extLst>
        </xdr:cNvPr>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a:extLst>
            <a:ext uri="{FF2B5EF4-FFF2-40B4-BE49-F238E27FC236}">
              <a16:creationId xmlns:a16="http://schemas.microsoft.com/office/drawing/2014/main" id="{D14B1770-6FC8-49E2-8461-FC84A3FF7D39}"/>
            </a:ext>
          </a:extLst>
        </xdr:cNvPr>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a:extLst>
            <a:ext uri="{FF2B5EF4-FFF2-40B4-BE49-F238E27FC236}">
              <a16:creationId xmlns:a16="http://schemas.microsoft.com/office/drawing/2014/main" id="{37A74334-5274-414F-9140-4F6D1E9FC91B}"/>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a:extLst>
            <a:ext uri="{FF2B5EF4-FFF2-40B4-BE49-F238E27FC236}">
              <a16:creationId xmlns:a16="http://schemas.microsoft.com/office/drawing/2014/main" id="{DD42918B-784D-45F1-A86B-3BE58C96BC28}"/>
            </a:ext>
          </a:extLst>
        </xdr:cNvPr>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47498</xdr:rowOff>
    </xdr:from>
    <xdr:to>
      <xdr:col>41</xdr:col>
      <xdr:colOff>101600</xdr:colOff>
      <xdr:row>61</xdr:row>
      <xdr:rowOff>149098</xdr:rowOff>
    </xdr:to>
    <xdr:sp macro="" textlink="">
      <xdr:nvSpPr>
        <xdr:cNvPr id="216" name="フローチャート: 判断 215">
          <a:extLst>
            <a:ext uri="{FF2B5EF4-FFF2-40B4-BE49-F238E27FC236}">
              <a16:creationId xmlns:a16="http://schemas.microsoft.com/office/drawing/2014/main" id="{B383E064-6EC9-4408-87F7-6597C84364F1}"/>
            </a:ext>
          </a:extLst>
        </xdr:cNvPr>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56CDD75-7D2B-4E11-B9AB-680EB95192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E4B38B3E-BA72-4E30-B9FF-0C0E5D836E3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A87B4541-57FA-4CAD-9BC4-1F56C15ED3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C653C9F-03F6-459E-981B-96B065BBEE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5200327C-28D4-4644-A2D9-C7A98AB8E22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22" name="楕円 221">
          <a:extLst>
            <a:ext uri="{FF2B5EF4-FFF2-40B4-BE49-F238E27FC236}">
              <a16:creationId xmlns:a16="http://schemas.microsoft.com/office/drawing/2014/main" id="{59C00A9D-C956-446E-A940-FE804772C92D}"/>
            </a:ext>
          </a:extLst>
        </xdr:cNvPr>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223" name="【体育館・プール】&#10;一人当たり面積該当値テキスト">
          <a:extLst>
            <a:ext uri="{FF2B5EF4-FFF2-40B4-BE49-F238E27FC236}">
              <a16:creationId xmlns:a16="http://schemas.microsoft.com/office/drawing/2014/main" id="{577E4D62-49E2-428C-AD76-42CD8F4A446E}"/>
            </a:ext>
          </a:extLst>
        </xdr:cNvPr>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24" name="楕円 223">
          <a:extLst>
            <a:ext uri="{FF2B5EF4-FFF2-40B4-BE49-F238E27FC236}">
              <a16:creationId xmlns:a16="http://schemas.microsoft.com/office/drawing/2014/main" id="{E2F67AD2-E0BD-4B39-8A1B-324B362DC39E}"/>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84582</xdr:rowOff>
    </xdr:to>
    <xdr:cxnSp macro="">
      <xdr:nvCxnSpPr>
        <xdr:cNvPr id="225" name="直線コネクタ 224">
          <a:extLst>
            <a:ext uri="{FF2B5EF4-FFF2-40B4-BE49-F238E27FC236}">
              <a16:creationId xmlns:a16="http://schemas.microsoft.com/office/drawing/2014/main" id="{9E618655-F7B4-4740-B94C-3E93C0553F38}"/>
            </a:ext>
          </a:extLst>
        </xdr:cNvPr>
        <xdr:cNvCxnSpPr/>
      </xdr:nvCxnSpPr>
      <xdr:spPr>
        <a:xfrm>
          <a:off x="9639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26" name="楕円 225">
          <a:extLst>
            <a:ext uri="{FF2B5EF4-FFF2-40B4-BE49-F238E27FC236}">
              <a16:creationId xmlns:a16="http://schemas.microsoft.com/office/drawing/2014/main" id="{0031033B-04D2-4C3A-A1CD-B85BE0BD9A49}"/>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27" name="直線コネクタ 226">
          <a:extLst>
            <a:ext uri="{FF2B5EF4-FFF2-40B4-BE49-F238E27FC236}">
              <a16:creationId xmlns:a16="http://schemas.microsoft.com/office/drawing/2014/main" id="{396D8F92-2342-4523-8A4C-98B5F28B9C29}"/>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28" name="楕円 227">
          <a:extLst>
            <a:ext uri="{FF2B5EF4-FFF2-40B4-BE49-F238E27FC236}">
              <a16:creationId xmlns:a16="http://schemas.microsoft.com/office/drawing/2014/main" id="{4324D7EF-212E-4041-BC0D-28CE357A1B74}"/>
            </a:ext>
          </a:extLst>
        </xdr:cNvPr>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84582</xdr:rowOff>
    </xdr:to>
    <xdr:cxnSp macro="">
      <xdr:nvCxnSpPr>
        <xdr:cNvPr id="229" name="直線コネクタ 228">
          <a:extLst>
            <a:ext uri="{FF2B5EF4-FFF2-40B4-BE49-F238E27FC236}">
              <a16:creationId xmlns:a16="http://schemas.microsoft.com/office/drawing/2014/main" id="{0BEDF824-79EB-4A1A-83D7-AECF44A61F73}"/>
            </a:ext>
          </a:extLst>
        </xdr:cNvPr>
        <xdr:cNvCxnSpPr/>
      </xdr:nvCxnSpPr>
      <xdr:spPr>
        <a:xfrm>
          <a:off x="7861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0" name="n_1aveValue【体育館・プール】&#10;一人当たり面積">
          <a:extLst>
            <a:ext uri="{FF2B5EF4-FFF2-40B4-BE49-F238E27FC236}">
              <a16:creationId xmlns:a16="http://schemas.microsoft.com/office/drawing/2014/main" id="{1FC1CD19-A973-4E06-B6F5-A334981BE580}"/>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31" name="n_2aveValue【体育館・プール】&#10;一人当たり面積">
          <a:extLst>
            <a:ext uri="{FF2B5EF4-FFF2-40B4-BE49-F238E27FC236}">
              <a16:creationId xmlns:a16="http://schemas.microsoft.com/office/drawing/2014/main" id="{8C73BCE8-11C5-4BC0-970F-ED3A0403F776}"/>
            </a:ext>
          </a:extLst>
        </xdr:cNvPr>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165625</xdr:rowOff>
    </xdr:from>
    <xdr:ext cx="469744" cy="259045"/>
    <xdr:sp macro="" textlink="">
      <xdr:nvSpPr>
        <xdr:cNvPr id="232" name="n_3aveValue【体育館・プール】&#10;一人当たり面積">
          <a:extLst>
            <a:ext uri="{FF2B5EF4-FFF2-40B4-BE49-F238E27FC236}">
              <a16:creationId xmlns:a16="http://schemas.microsoft.com/office/drawing/2014/main" id="{95C663FC-D9DC-435B-82E7-60BF05E2B588}"/>
            </a:ext>
          </a:extLst>
        </xdr:cNvPr>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33" name="n_1mainValue【体育館・プール】&#10;一人当たり面積">
          <a:extLst>
            <a:ext uri="{FF2B5EF4-FFF2-40B4-BE49-F238E27FC236}">
              <a16:creationId xmlns:a16="http://schemas.microsoft.com/office/drawing/2014/main" id="{BB560373-16AB-4301-9F11-64BB9B64B36D}"/>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34" name="n_2mainValue【体育館・プール】&#10;一人当たり面積">
          <a:extLst>
            <a:ext uri="{FF2B5EF4-FFF2-40B4-BE49-F238E27FC236}">
              <a16:creationId xmlns:a16="http://schemas.microsoft.com/office/drawing/2014/main" id="{BA3B1FB2-91EF-4E8D-92FB-3AC1DCD2826C}"/>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35" name="n_3mainValue【体育館・プール】&#10;一人当たり面積">
          <a:extLst>
            <a:ext uri="{FF2B5EF4-FFF2-40B4-BE49-F238E27FC236}">
              <a16:creationId xmlns:a16="http://schemas.microsoft.com/office/drawing/2014/main" id="{23468110-96AA-44E1-9C9A-A3362C81CA0F}"/>
            </a:ext>
          </a:extLst>
        </xdr:cNvPr>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C6351D2D-05E9-43C3-B18F-31DB258995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2E90E770-8BE3-4CE3-8B62-39B5CC617F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4EE7F471-14BB-4A15-BEE9-AAD8BEA976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C85315A-DDD5-493C-ACA3-AAE9D308C7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FDE9A7DF-54E6-4577-BE78-5488EC4A91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66ACA4BE-CDF4-4CD5-8FD2-908CF87AA9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5DC540A3-6949-4DF3-BC0A-39F110B733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EFB26FA5-AF0D-4ACF-9D75-70E98E08C5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99B9FEB7-784F-49DE-8C73-8E2A1A2662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42A88E2B-BD41-458F-ACC8-07398A9E18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19283EE0-1B09-4E07-A30A-61F71EFB4F3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a:extLst>
            <a:ext uri="{FF2B5EF4-FFF2-40B4-BE49-F238E27FC236}">
              <a16:creationId xmlns:a16="http://schemas.microsoft.com/office/drawing/2014/main" id="{1E141378-7470-478C-9198-011BDD50769A}"/>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F649AEA4-4738-4FAA-B147-5553F868AB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BD15BC5C-842F-4862-89DD-5439E080701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5B88C797-99C7-4F22-97D4-EA4A063427A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7DDA6278-0713-4FA2-9760-ED93B71FC04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C6C5D4A7-1018-4454-B39A-D046399272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C332FD03-40F4-43E5-9BAA-350E0AD8866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FDC94532-8710-491E-9625-0167CF6B8FE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a:extLst>
            <a:ext uri="{FF2B5EF4-FFF2-40B4-BE49-F238E27FC236}">
              <a16:creationId xmlns:a16="http://schemas.microsoft.com/office/drawing/2014/main" id="{6FFF7469-E893-4914-BEDD-85F20F44BE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D67F59A6-39C9-4E15-92C8-70B2889B60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96593032-FA3A-436C-8CCF-E7CFA91DDFE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D6B0D0F1-6EFA-4A77-ADEB-C18B56CAB2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a:extLst>
            <a:ext uri="{FF2B5EF4-FFF2-40B4-BE49-F238E27FC236}">
              <a16:creationId xmlns:a16="http://schemas.microsoft.com/office/drawing/2014/main" id="{9A845CDA-F0BA-4FB7-BD46-57F69240DD68}"/>
            </a:ext>
          </a:extLst>
        </xdr:cNvPr>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a:extLst>
            <a:ext uri="{FF2B5EF4-FFF2-40B4-BE49-F238E27FC236}">
              <a16:creationId xmlns:a16="http://schemas.microsoft.com/office/drawing/2014/main" id="{D0699887-EA4E-4A74-B2B6-058D9C18BB06}"/>
            </a:ext>
          </a:extLst>
        </xdr:cNvPr>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a:extLst>
            <a:ext uri="{FF2B5EF4-FFF2-40B4-BE49-F238E27FC236}">
              <a16:creationId xmlns:a16="http://schemas.microsoft.com/office/drawing/2014/main" id="{A2F24107-1310-4D33-A404-73BFFBF413FF}"/>
            </a:ext>
          </a:extLst>
        </xdr:cNvPr>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a:extLst>
            <a:ext uri="{FF2B5EF4-FFF2-40B4-BE49-F238E27FC236}">
              <a16:creationId xmlns:a16="http://schemas.microsoft.com/office/drawing/2014/main" id="{74A6131A-2FB9-4C6B-8F9F-3D1191BAC9F5}"/>
            </a:ext>
          </a:extLst>
        </xdr:cNvPr>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a:extLst>
            <a:ext uri="{FF2B5EF4-FFF2-40B4-BE49-F238E27FC236}">
              <a16:creationId xmlns:a16="http://schemas.microsoft.com/office/drawing/2014/main" id="{D1247594-27BB-4D93-9826-5EAC4A3960DB}"/>
            </a:ext>
          </a:extLst>
        </xdr:cNvPr>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82566</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43180FEA-280E-4CDF-8F3D-2DD72E883FAD}"/>
            </a:ext>
          </a:extLst>
        </xdr:cNvPr>
        <xdr:cNvSpPr txBox="1"/>
      </xdr:nvSpPr>
      <xdr:spPr>
        <a:xfrm>
          <a:off x="4673600" y="13627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a:extLst>
            <a:ext uri="{FF2B5EF4-FFF2-40B4-BE49-F238E27FC236}">
              <a16:creationId xmlns:a16="http://schemas.microsoft.com/office/drawing/2014/main" id="{F9B9E2D7-578A-46AC-A76A-143D07AA90AC}"/>
            </a:ext>
          </a:extLst>
        </xdr:cNvPr>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a:extLst>
            <a:ext uri="{FF2B5EF4-FFF2-40B4-BE49-F238E27FC236}">
              <a16:creationId xmlns:a16="http://schemas.microsoft.com/office/drawing/2014/main" id="{FBD43A5A-EF89-4536-97A9-117C2E19DB17}"/>
            </a:ext>
          </a:extLst>
        </xdr:cNvPr>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a:extLst>
            <a:ext uri="{FF2B5EF4-FFF2-40B4-BE49-F238E27FC236}">
              <a16:creationId xmlns:a16="http://schemas.microsoft.com/office/drawing/2014/main" id="{8E22C71A-18D5-46B9-9298-050B0E91D9F1}"/>
            </a:ext>
          </a:extLst>
        </xdr:cNvPr>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34925</xdr:rowOff>
    </xdr:from>
    <xdr:to>
      <xdr:col>10</xdr:col>
      <xdr:colOff>165100</xdr:colOff>
      <xdr:row>81</xdr:row>
      <xdr:rowOff>136525</xdr:rowOff>
    </xdr:to>
    <xdr:sp macro="" textlink="">
      <xdr:nvSpPr>
        <xdr:cNvPr id="268" name="フローチャート: 判断 267">
          <a:extLst>
            <a:ext uri="{FF2B5EF4-FFF2-40B4-BE49-F238E27FC236}">
              <a16:creationId xmlns:a16="http://schemas.microsoft.com/office/drawing/2014/main" id="{CE184385-2D69-4AE0-BA39-F6A083404F28}"/>
            </a:ext>
          </a:extLst>
        </xdr:cNvPr>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9D5D0729-E39E-478A-B459-CBE2C9D7546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8C88E506-02E3-4ABC-A4AC-76E7AFB278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58449B11-FC62-4744-AD40-EE665D564CC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E318B20F-DC75-44A1-B721-54CD941C0F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657B51DA-78D9-491F-88EB-8127E364C8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74" name="楕円 273">
          <a:extLst>
            <a:ext uri="{FF2B5EF4-FFF2-40B4-BE49-F238E27FC236}">
              <a16:creationId xmlns:a16="http://schemas.microsoft.com/office/drawing/2014/main" id="{E86D4D1D-F5B4-469D-BB5C-BE1FC454B6D6}"/>
            </a:ext>
          </a:extLst>
        </xdr:cNvPr>
        <xdr:cNvSpPr/>
      </xdr:nvSpPr>
      <xdr:spPr>
        <a:xfrm>
          <a:off x="45847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144797</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52A02FEB-331D-4E36-AFC5-D2DCD823021B}"/>
            </a:ext>
          </a:extLst>
        </xdr:cNvPr>
        <xdr:cNvSpPr txBox="1"/>
      </xdr:nvSpPr>
      <xdr:spPr>
        <a:xfrm>
          <a:off x="4673600"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76" name="楕円 275">
          <a:extLst>
            <a:ext uri="{FF2B5EF4-FFF2-40B4-BE49-F238E27FC236}">
              <a16:creationId xmlns:a16="http://schemas.microsoft.com/office/drawing/2014/main" id="{A4CE8FB6-8C65-42E3-95CA-A97EF99F6F94}"/>
            </a:ext>
          </a:extLst>
        </xdr:cNvPr>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87630</xdr:rowOff>
    </xdr:to>
    <xdr:cxnSp macro="">
      <xdr:nvCxnSpPr>
        <xdr:cNvPr id="277" name="直線コネクタ 276">
          <a:extLst>
            <a:ext uri="{FF2B5EF4-FFF2-40B4-BE49-F238E27FC236}">
              <a16:creationId xmlns:a16="http://schemas.microsoft.com/office/drawing/2014/main" id="{87FC6D0A-2577-4BAE-BCB8-27E22C3E8BD4}"/>
            </a:ext>
          </a:extLst>
        </xdr:cNvPr>
        <xdr:cNvCxnSpPr/>
      </xdr:nvCxnSpPr>
      <xdr:spPr>
        <a:xfrm flipV="1">
          <a:off x="3797300" y="1393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78739</xdr:rowOff>
    </xdr:from>
    <xdr:to>
      <xdr:col>15</xdr:col>
      <xdr:colOff>101600</xdr:colOff>
      <xdr:row>82</xdr:row>
      <xdr:rowOff>8889</xdr:rowOff>
    </xdr:to>
    <xdr:sp macro="" textlink="">
      <xdr:nvSpPr>
        <xdr:cNvPr id="278" name="楕円 277">
          <a:extLst>
            <a:ext uri="{FF2B5EF4-FFF2-40B4-BE49-F238E27FC236}">
              <a16:creationId xmlns:a16="http://schemas.microsoft.com/office/drawing/2014/main" id="{4F5621A6-59CC-42BA-9D33-DD12100E8B30}"/>
            </a:ext>
          </a:extLst>
        </xdr:cNvPr>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129539</xdr:rowOff>
    </xdr:to>
    <xdr:cxnSp macro="">
      <xdr:nvCxnSpPr>
        <xdr:cNvPr id="279" name="直線コネクタ 278">
          <a:extLst>
            <a:ext uri="{FF2B5EF4-FFF2-40B4-BE49-F238E27FC236}">
              <a16:creationId xmlns:a16="http://schemas.microsoft.com/office/drawing/2014/main" id="{F5DD8DA4-DE2F-4EF3-9EA4-A6B61BDF61C4}"/>
            </a:ext>
          </a:extLst>
        </xdr:cNvPr>
        <xdr:cNvCxnSpPr/>
      </xdr:nvCxnSpPr>
      <xdr:spPr>
        <a:xfrm flipV="1">
          <a:off x="2908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80" name="楕円 279">
          <a:extLst>
            <a:ext uri="{FF2B5EF4-FFF2-40B4-BE49-F238E27FC236}">
              <a16:creationId xmlns:a16="http://schemas.microsoft.com/office/drawing/2014/main" id="{AE5AC49F-1143-400C-BA3C-66178C113CD2}"/>
            </a:ext>
          </a:extLst>
        </xdr:cNvPr>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82</xdr:row>
      <xdr:rowOff>0</xdr:rowOff>
    </xdr:to>
    <xdr:cxnSp macro="">
      <xdr:nvCxnSpPr>
        <xdr:cNvPr id="281" name="直線コネクタ 280">
          <a:extLst>
            <a:ext uri="{FF2B5EF4-FFF2-40B4-BE49-F238E27FC236}">
              <a16:creationId xmlns:a16="http://schemas.microsoft.com/office/drawing/2014/main" id="{FDE82D69-475E-411E-A322-561285D62EFA}"/>
            </a:ext>
          </a:extLst>
        </xdr:cNvPr>
        <xdr:cNvCxnSpPr/>
      </xdr:nvCxnSpPr>
      <xdr:spPr>
        <a:xfrm flipV="1">
          <a:off x="2019300" y="1401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46372</xdr:rowOff>
    </xdr:from>
    <xdr:ext cx="405111" cy="259045"/>
    <xdr:sp macro="" textlink="">
      <xdr:nvSpPr>
        <xdr:cNvPr id="282" name="n_1aveValue【福祉施設】&#10;有形固定資産減価償却率">
          <a:extLst>
            <a:ext uri="{FF2B5EF4-FFF2-40B4-BE49-F238E27FC236}">
              <a16:creationId xmlns:a16="http://schemas.microsoft.com/office/drawing/2014/main" id="{5E5751D0-A259-4548-B7EE-670F33685A49}"/>
            </a:ext>
          </a:extLst>
        </xdr:cNvPr>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74947</xdr:rowOff>
    </xdr:from>
    <xdr:ext cx="405111" cy="259045"/>
    <xdr:sp macro="" textlink="">
      <xdr:nvSpPr>
        <xdr:cNvPr id="283" name="n_2aveValue【福祉施設】&#10;有形固定資産減価償却率">
          <a:extLst>
            <a:ext uri="{FF2B5EF4-FFF2-40B4-BE49-F238E27FC236}">
              <a16:creationId xmlns:a16="http://schemas.microsoft.com/office/drawing/2014/main" id="{1FE272C6-3E99-43A3-9545-D2E92B91C688}"/>
            </a:ext>
          </a:extLst>
        </xdr:cNvPr>
        <xdr:cNvSpPr txBox="1"/>
      </xdr:nvSpPr>
      <xdr:spPr>
        <a:xfrm>
          <a:off x="2705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153052</xdr:rowOff>
    </xdr:from>
    <xdr:ext cx="405111" cy="259045"/>
    <xdr:sp macro="" textlink="">
      <xdr:nvSpPr>
        <xdr:cNvPr id="284" name="n_3aveValue【福祉施設】&#10;有形固定資産減価償却率">
          <a:extLst>
            <a:ext uri="{FF2B5EF4-FFF2-40B4-BE49-F238E27FC236}">
              <a16:creationId xmlns:a16="http://schemas.microsoft.com/office/drawing/2014/main" id="{AF2D53C7-3C2E-4B8A-AF68-7F7FECAF87C4}"/>
            </a:ext>
          </a:extLst>
        </xdr:cNvPr>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129557</xdr:rowOff>
    </xdr:from>
    <xdr:ext cx="405111" cy="259045"/>
    <xdr:sp macro="" textlink="">
      <xdr:nvSpPr>
        <xdr:cNvPr id="285" name="n_1mainValue【福祉施設】&#10;有形固定資産減価償却率">
          <a:extLst>
            <a:ext uri="{FF2B5EF4-FFF2-40B4-BE49-F238E27FC236}">
              <a16:creationId xmlns:a16="http://schemas.microsoft.com/office/drawing/2014/main" id="{CF04E0A7-F239-448E-9755-F819804ECA88}"/>
            </a:ext>
          </a:extLst>
        </xdr:cNvPr>
        <xdr:cNvSpPr txBox="1"/>
      </xdr:nvSpPr>
      <xdr:spPr>
        <a:xfrm>
          <a:off x="35820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xdr:rowOff>
    </xdr:from>
    <xdr:ext cx="405111" cy="259045"/>
    <xdr:sp macro="" textlink="">
      <xdr:nvSpPr>
        <xdr:cNvPr id="286" name="n_2mainValue【福祉施設】&#10;有形固定資産減価償却率">
          <a:extLst>
            <a:ext uri="{FF2B5EF4-FFF2-40B4-BE49-F238E27FC236}">
              <a16:creationId xmlns:a16="http://schemas.microsoft.com/office/drawing/2014/main" id="{C320EDB8-5954-4CA2-AE94-C0D56488E280}"/>
            </a:ext>
          </a:extLst>
        </xdr:cNvPr>
        <xdr:cNvSpPr txBox="1"/>
      </xdr:nvSpPr>
      <xdr:spPr>
        <a:xfrm>
          <a:off x="2705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87" name="n_3mainValue【福祉施設】&#10;有形固定資産減価償却率">
          <a:extLst>
            <a:ext uri="{FF2B5EF4-FFF2-40B4-BE49-F238E27FC236}">
              <a16:creationId xmlns:a16="http://schemas.microsoft.com/office/drawing/2014/main" id="{BA492D11-674B-4D09-B522-7A033A8D7D49}"/>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E7786191-D8E0-47F2-AFEA-10F0E613BB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1DA09BDB-C0AB-4AB3-9804-DB0D349DFF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189CA756-8497-403E-99AF-679DE6DEE5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D7FA4602-B996-4A9A-A88A-7353E25C26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B580809-110B-4077-B3CF-04099634FA4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4170CB4B-4755-4D58-8F47-8ED19E5B16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5622418E-B439-4461-A74B-6ED7254D30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5816DE6F-6DEC-4EF5-BA61-490E68BB5F8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F4C2448C-15F5-49B9-8CC3-4F2A890B37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314E7613-A561-43EB-844C-6CA3CCE5AE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5B02ECCA-1970-45ED-B7F8-F9464AE3178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D7A7C3D5-72B2-43FA-8AC9-833AD49D985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A5B06FDD-0FE2-48DE-8EF1-83F5E1FF875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CB182ECB-A3E7-40A4-A613-68EB2D1FE2C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12744381-10CF-4F7F-9583-EF8E93D347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485635A8-90DC-4DFF-A20E-AC04F475BC9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992431A-95CD-4E08-8853-4469DB90DF4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30097D0-6F8F-4276-AA53-C46E3694FF9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7D66BCC8-74AD-472E-900B-F3749FC4DB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35612405-087E-4D2F-BEFB-7CE510CB457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39FDEB3D-2B52-4F83-9CFA-7ADFF8E070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491793A3-B997-48F5-A8BA-FC356272DBA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BC278CCD-DF04-4CA1-87E0-17F38BA3E44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a:extLst>
            <a:ext uri="{FF2B5EF4-FFF2-40B4-BE49-F238E27FC236}">
              <a16:creationId xmlns:a16="http://schemas.microsoft.com/office/drawing/2014/main" id="{94289628-6CF0-4051-8D83-32EFB51BAC95}"/>
            </a:ext>
          </a:extLst>
        </xdr:cNvPr>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a:extLst>
            <a:ext uri="{FF2B5EF4-FFF2-40B4-BE49-F238E27FC236}">
              <a16:creationId xmlns:a16="http://schemas.microsoft.com/office/drawing/2014/main" id="{E3FD5F4A-DD62-49F6-8DD5-6BCC7532EF88}"/>
            </a:ext>
          </a:extLst>
        </xdr:cNvPr>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a:extLst>
            <a:ext uri="{FF2B5EF4-FFF2-40B4-BE49-F238E27FC236}">
              <a16:creationId xmlns:a16="http://schemas.microsoft.com/office/drawing/2014/main" id="{1090F922-BAE3-4151-BADD-8D9D88D8BBF2}"/>
            </a:ext>
          </a:extLst>
        </xdr:cNvPr>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a:extLst>
            <a:ext uri="{FF2B5EF4-FFF2-40B4-BE49-F238E27FC236}">
              <a16:creationId xmlns:a16="http://schemas.microsoft.com/office/drawing/2014/main" id="{B9B081F6-CAEE-4E92-A48C-C41D723BBE67}"/>
            </a:ext>
          </a:extLst>
        </xdr:cNvPr>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a:extLst>
            <a:ext uri="{FF2B5EF4-FFF2-40B4-BE49-F238E27FC236}">
              <a16:creationId xmlns:a16="http://schemas.microsoft.com/office/drawing/2014/main" id="{4CE168AC-1245-4F67-9974-B8D93653BCA2}"/>
            </a:ext>
          </a:extLst>
        </xdr:cNvPr>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a:extLst>
            <a:ext uri="{FF2B5EF4-FFF2-40B4-BE49-F238E27FC236}">
              <a16:creationId xmlns:a16="http://schemas.microsoft.com/office/drawing/2014/main" id="{E9F86C80-2E24-44FF-BF34-A2625C3903C9}"/>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a:extLst>
            <a:ext uri="{FF2B5EF4-FFF2-40B4-BE49-F238E27FC236}">
              <a16:creationId xmlns:a16="http://schemas.microsoft.com/office/drawing/2014/main" id="{4E0E866D-CF98-4F61-8DD7-7E8CE1BEEDF3}"/>
            </a:ext>
          </a:extLst>
        </xdr:cNvPr>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a:extLst>
            <a:ext uri="{FF2B5EF4-FFF2-40B4-BE49-F238E27FC236}">
              <a16:creationId xmlns:a16="http://schemas.microsoft.com/office/drawing/2014/main" id="{D403A12B-9024-4589-9C35-DFA7A95208EF}"/>
            </a:ext>
          </a:extLst>
        </xdr:cNvPr>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a:extLst>
            <a:ext uri="{FF2B5EF4-FFF2-40B4-BE49-F238E27FC236}">
              <a16:creationId xmlns:a16="http://schemas.microsoft.com/office/drawing/2014/main" id="{08AD6BA0-179D-4D50-BCA3-A4CEF866F95C}"/>
            </a:ext>
          </a:extLst>
        </xdr:cNvPr>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0</xdr:rowOff>
    </xdr:from>
    <xdr:to>
      <xdr:col>41</xdr:col>
      <xdr:colOff>101600</xdr:colOff>
      <xdr:row>82</xdr:row>
      <xdr:rowOff>101600</xdr:rowOff>
    </xdr:to>
    <xdr:sp macro="" textlink="">
      <xdr:nvSpPr>
        <xdr:cNvPr id="320" name="フローチャート: 判断 319">
          <a:extLst>
            <a:ext uri="{FF2B5EF4-FFF2-40B4-BE49-F238E27FC236}">
              <a16:creationId xmlns:a16="http://schemas.microsoft.com/office/drawing/2014/main" id="{8D42EF89-3F67-410A-ACF8-30867D62B358}"/>
            </a:ext>
          </a:extLst>
        </xdr:cNvPr>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ADD6227-57F8-45F6-BA9C-6058C828B3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4F11D050-808B-45F5-A504-73D4CED544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F4958E5-D3B8-4373-8776-96C7AD6393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2F1C5FE-B1B4-4A3D-A537-AA34D56616E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79F2C85F-CBAE-4486-8B43-0E8330051F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76200</xdr:rowOff>
    </xdr:from>
    <xdr:to>
      <xdr:col>55</xdr:col>
      <xdr:colOff>50800</xdr:colOff>
      <xdr:row>85</xdr:row>
      <xdr:rowOff>6350</xdr:rowOff>
    </xdr:to>
    <xdr:sp macro="" textlink="">
      <xdr:nvSpPr>
        <xdr:cNvPr id="326" name="楕円 325">
          <a:extLst>
            <a:ext uri="{FF2B5EF4-FFF2-40B4-BE49-F238E27FC236}">
              <a16:creationId xmlns:a16="http://schemas.microsoft.com/office/drawing/2014/main" id="{25D3F271-6D2B-431A-BCE5-21A154DAEB30}"/>
            </a:ext>
          </a:extLst>
        </xdr:cNvPr>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54627</xdr:rowOff>
    </xdr:from>
    <xdr:ext cx="469744" cy="259045"/>
    <xdr:sp macro="" textlink="">
      <xdr:nvSpPr>
        <xdr:cNvPr id="327" name="【福祉施設】&#10;一人当たり面積該当値テキスト">
          <a:extLst>
            <a:ext uri="{FF2B5EF4-FFF2-40B4-BE49-F238E27FC236}">
              <a16:creationId xmlns:a16="http://schemas.microsoft.com/office/drawing/2014/main" id="{B3CB46CE-DE59-45D2-A4EB-E5272F6B59A2}"/>
            </a:ext>
          </a:extLst>
        </xdr:cNvPr>
        <xdr:cNvSpPr txBox="1"/>
      </xdr:nvSpPr>
      <xdr:spPr>
        <a:xfrm>
          <a:off x="10515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28" name="楕円 327">
          <a:extLst>
            <a:ext uri="{FF2B5EF4-FFF2-40B4-BE49-F238E27FC236}">
              <a16:creationId xmlns:a16="http://schemas.microsoft.com/office/drawing/2014/main" id="{102FB154-A743-4688-A709-AF3A64DC983C}"/>
            </a:ext>
          </a:extLst>
        </xdr:cNvPr>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127000</xdr:rowOff>
    </xdr:to>
    <xdr:cxnSp macro="">
      <xdr:nvCxnSpPr>
        <xdr:cNvPr id="329" name="直線コネクタ 328">
          <a:extLst>
            <a:ext uri="{FF2B5EF4-FFF2-40B4-BE49-F238E27FC236}">
              <a16:creationId xmlns:a16="http://schemas.microsoft.com/office/drawing/2014/main" id="{7EB044C4-2D33-42BC-89A5-4B2D95DD4DA1}"/>
            </a:ext>
          </a:extLst>
        </xdr:cNvPr>
        <xdr:cNvCxnSpPr/>
      </xdr:nvCxnSpPr>
      <xdr:spPr>
        <a:xfrm>
          <a:off x="9639300" y="1451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0" name="楕円 329">
          <a:extLst>
            <a:ext uri="{FF2B5EF4-FFF2-40B4-BE49-F238E27FC236}">
              <a16:creationId xmlns:a16="http://schemas.microsoft.com/office/drawing/2014/main" id="{C62A3C5F-EE60-48C6-BF1E-3877B13FEB51}"/>
            </a:ext>
          </a:extLst>
        </xdr:cNvPr>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31" name="直線コネクタ 330">
          <a:extLst>
            <a:ext uri="{FF2B5EF4-FFF2-40B4-BE49-F238E27FC236}">
              <a16:creationId xmlns:a16="http://schemas.microsoft.com/office/drawing/2014/main" id="{1587B2D7-2536-4D47-AD58-6CEE98F8873F}"/>
            </a:ext>
          </a:extLst>
        </xdr:cNvPr>
        <xdr:cNvCxnSpPr/>
      </xdr:nvCxnSpPr>
      <xdr:spPr>
        <a:xfrm>
          <a:off x="8750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32" name="楕円 331">
          <a:extLst>
            <a:ext uri="{FF2B5EF4-FFF2-40B4-BE49-F238E27FC236}">
              <a16:creationId xmlns:a16="http://schemas.microsoft.com/office/drawing/2014/main" id="{42069CF5-C5DB-4404-AE67-2CE2759646AD}"/>
            </a:ext>
          </a:extLst>
        </xdr:cNvPr>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114300</xdr:rowOff>
    </xdr:to>
    <xdr:cxnSp macro="">
      <xdr:nvCxnSpPr>
        <xdr:cNvPr id="333" name="直線コネクタ 332">
          <a:extLst>
            <a:ext uri="{FF2B5EF4-FFF2-40B4-BE49-F238E27FC236}">
              <a16:creationId xmlns:a16="http://schemas.microsoft.com/office/drawing/2014/main" id="{528801F3-BAA5-449A-9F82-970300A1CE22}"/>
            </a:ext>
          </a:extLst>
        </xdr:cNvPr>
        <xdr:cNvCxnSpPr/>
      </xdr:nvCxnSpPr>
      <xdr:spPr>
        <a:xfrm>
          <a:off x="7861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a:extLst>
            <a:ext uri="{FF2B5EF4-FFF2-40B4-BE49-F238E27FC236}">
              <a16:creationId xmlns:a16="http://schemas.microsoft.com/office/drawing/2014/main" id="{B67C836B-C156-4E48-A021-ECCFC9695013}"/>
            </a:ext>
          </a:extLst>
        </xdr:cNvPr>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a:extLst>
            <a:ext uri="{FF2B5EF4-FFF2-40B4-BE49-F238E27FC236}">
              <a16:creationId xmlns:a16="http://schemas.microsoft.com/office/drawing/2014/main" id="{1EA06661-7EF7-4F4F-A161-E0C506F4CA0A}"/>
            </a:ext>
          </a:extLst>
        </xdr:cNvPr>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36" name="n_3aveValue【福祉施設】&#10;一人当たり面積">
          <a:extLst>
            <a:ext uri="{FF2B5EF4-FFF2-40B4-BE49-F238E27FC236}">
              <a16:creationId xmlns:a16="http://schemas.microsoft.com/office/drawing/2014/main" id="{FCDAF106-2FFE-44F4-8157-C2993B726F56}"/>
            </a:ext>
          </a:extLst>
        </xdr:cNvPr>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37" name="n_1mainValue【福祉施設】&#10;一人当たり面積">
          <a:extLst>
            <a:ext uri="{FF2B5EF4-FFF2-40B4-BE49-F238E27FC236}">
              <a16:creationId xmlns:a16="http://schemas.microsoft.com/office/drawing/2014/main" id="{F17DAC31-24C7-4D3C-96ED-72A1BD5BDD01}"/>
            </a:ext>
          </a:extLst>
        </xdr:cNvPr>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38" name="n_2mainValue【福祉施設】&#10;一人当たり面積">
          <a:extLst>
            <a:ext uri="{FF2B5EF4-FFF2-40B4-BE49-F238E27FC236}">
              <a16:creationId xmlns:a16="http://schemas.microsoft.com/office/drawing/2014/main" id="{177CF4C7-122A-466F-A4DD-ED245A30EB28}"/>
            </a:ext>
          </a:extLst>
        </xdr:cNvPr>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39" name="n_3mainValue【福祉施設】&#10;一人当たり面積">
          <a:extLst>
            <a:ext uri="{FF2B5EF4-FFF2-40B4-BE49-F238E27FC236}">
              <a16:creationId xmlns:a16="http://schemas.microsoft.com/office/drawing/2014/main" id="{4C94F8E2-F310-4B46-8AA9-19222391B33D}"/>
            </a:ext>
          </a:extLst>
        </xdr:cNvPr>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CA549B5E-81C8-4FD3-AD19-D76C87CC91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87D56DE9-F8BC-4049-9530-3B9B07DDF6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BB079D84-4DD5-4CA9-968B-093133E9494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34B0E518-A2D7-463F-8015-0C8F64F58C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329DDDBA-C9A6-4DE2-A58A-3B02C47E2F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19E9C5A4-ECBD-4CEE-893E-ACECDF2156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8AB1DCC6-F694-4FC7-959D-2CDF08CBFA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E53DC224-CD0D-4EFE-8B47-6991DE9707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3F6998D3-6B03-405F-B571-1EE7CAE5E7B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F6545E7C-E7EB-4A20-AF17-2451B1DBED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a:extLst>
            <a:ext uri="{FF2B5EF4-FFF2-40B4-BE49-F238E27FC236}">
              <a16:creationId xmlns:a16="http://schemas.microsoft.com/office/drawing/2014/main" id="{68902F89-9F81-4400-BD4B-B277705FFD1C}"/>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a:extLst>
            <a:ext uri="{FF2B5EF4-FFF2-40B4-BE49-F238E27FC236}">
              <a16:creationId xmlns:a16="http://schemas.microsoft.com/office/drawing/2014/main" id="{74B42D21-49F0-45B4-9E77-440C694EEF8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a:extLst>
            <a:ext uri="{FF2B5EF4-FFF2-40B4-BE49-F238E27FC236}">
              <a16:creationId xmlns:a16="http://schemas.microsoft.com/office/drawing/2014/main" id="{A827FA2E-6379-4F1B-8179-8D237AF8BDAC}"/>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a:extLst>
            <a:ext uri="{FF2B5EF4-FFF2-40B4-BE49-F238E27FC236}">
              <a16:creationId xmlns:a16="http://schemas.microsoft.com/office/drawing/2014/main" id="{8C30A836-1A2B-4B94-B067-D0118BA3354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a:extLst>
            <a:ext uri="{FF2B5EF4-FFF2-40B4-BE49-F238E27FC236}">
              <a16:creationId xmlns:a16="http://schemas.microsoft.com/office/drawing/2014/main" id="{B6D62323-BE2E-4EAE-88DF-75F0FC8B252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a:extLst>
            <a:ext uri="{FF2B5EF4-FFF2-40B4-BE49-F238E27FC236}">
              <a16:creationId xmlns:a16="http://schemas.microsoft.com/office/drawing/2014/main" id="{28486367-6F1E-4D33-8468-B5C7B420387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a:extLst>
            <a:ext uri="{FF2B5EF4-FFF2-40B4-BE49-F238E27FC236}">
              <a16:creationId xmlns:a16="http://schemas.microsoft.com/office/drawing/2014/main" id="{4F53AAE5-9CCF-40F8-901C-65DFDC601CE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a:extLst>
            <a:ext uri="{FF2B5EF4-FFF2-40B4-BE49-F238E27FC236}">
              <a16:creationId xmlns:a16="http://schemas.microsoft.com/office/drawing/2014/main" id="{AA6AAEAF-B88F-45EB-BFF0-A7C54061054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a:extLst>
            <a:ext uri="{FF2B5EF4-FFF2-40B4-BE49-F238E27FC236}">
              <a16:creationId xmlns:a16="http://schemas.microsoft.com/office/drawing/2014/main" id="{31777CCE-D7B8-4E68-8B89-6A5FB0449D1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a:extLst>
            <a:ext uri="{FF2B5EF4-FFF2-40B4-BE49-F238E27FC236}">
              <a16:creationId xmlns:a16="http://schemas.microsoft.com/office/drawing/2014/main" id="{C926C120-55BB-4524-BF1A-4CBAE4794FA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id="{063AB9C0-9CEE-4203-AB73-CB7B3AFF214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CD4FEE4C-97AF-4034-8534-63811C7CDD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3A1367E6-14DB-43F4-AC8C-50FF26D151D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0CAE298A-5952-4CA4-9E24-D1DAD2ED8AF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a:extLst>
            <a:ext uri="{FF2B5EF4-FFF2-40B4-BE49-F238E27FC236}">
              <a16:creationId xmlns:a16="http://schemas.microsoft.com/office/drawing/2014/main" id="{60B8FD05-03CE-493D-97FE-878F4573DA18}"/>
            </a:ext>
          </a:extLst>
        </xdr:cNvPr>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a:extLst>
            <a:ext uri="{FF2B5EF4-FFF2-40B4-BE49-F238E27FC236}">
              <a16:creationId xmlns:a16="http://schemas.microsoft.com/office/drawing/2014/main" id="{F1164AC7-353C-4F85-907D-17D683494BAD}"/>
            </a:ext>
          </a:extLst>
        </xdr:cNvPr>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a:extLst>
            <a:ext uri="{FF2B5EF4-FFF2-40B4-BE49-F238E27FC236}">
              <a16:creationId xmlns:a16="http://schemas.microsoft.com/office/drawing/2014/main" id="{5BEA88D4-6C2D-4FDD-85D8-2054703A2389}"/>
            </a:ext>
          </a:extLst>
        </xdr:cNvPr>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a:extLst>
            <a:ext uri="{FF2B5EF4-FFF2-40B4-BE49-F238E27FC236}">
              <a16:creationId xmlns:a16="http://schemas.microsoft.com/office/drawing/2014/main" id="{F0AA2642-9885-4D7D-BAFE-44CA59922F15}"/>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a:extLst>
            <a:ext uri="{FF2B5EF4-FFF2-40B4-BE49-F238E27FC236}">
              <a16:creationId xmlns:a16="http://schemas.microsoft.com/office/drawing/2014/main" id="{50FACE59-06BB-417C-B831-42430556FD9C}"/>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6DCB8CCF-84E4-43F1-9CAC-99401CBD2550}"/>
            </a:ext>
          </a:extLst>
        </xdr:cNvPr>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a:extLst>
            <a:ext uri="{FF2B5EF4-FFF2-40B4-BE49-F238E27FC236}">
              <a16:creationId xmlns:a16="http://schemas.microsoft.com/office/drawing/2014/main" id="{73611D6D-044C-48E4-A211-7FE071293802}"/>
            </a:ext>
          </a:extLst>
        </xdr:cNvPr>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a:extLst>
            <a:ext uri="{FF2B5EF4-FFF2-40B4-BE49-F238E27FC236}">
              <a16:creationId xmlns:a16="http://schemas.microsoft.com/office/drawing/2014/main" id="{3EFA516A-1D07-4A0B-ACE6-ABCB407B0DC8}"/>
            </a:ext>
          </a:extLst>
        </xdr:cNvPr>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a:extLst>
            <a:ext uri="{FF2B5EF4-FFF2-40B4-BE49-F238E27FC236}">
              <a16:creationId xmlns:a16="http://schemas.microsoft.com/office/drawing/2014/main" id="{2672F924-BE24-4401-9ED3-2D286117E53F}"/>
            </a:ext>
          </a:extLst>
        </xdr:cNvPr>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73" name="フローチャート: 判断 372">
          <a:extLst>
            <a:ext uri="{FF2B5EF4-FFF2-40B4-BE49-F238E27FC236}">
              <a16:creationId xmlns:a16="http://schemas.microsoft.com/office/drawing/2014/main" id="{7637C082-4E6D-4400-8A45-EBF94B0FB98B}"/>
            </a:ext>
          </a:extLst>
        </xdr:cNvPr>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9D7E6A3-95A2-4A6D-84A2-C7ECEDAC3F8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3AD7A5B-334C-4F84-B86E-BC34C6D365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7D06A87D-29F2-4AD8-A4BE-92EFE2A06D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4A729AB-BE1C-447F-96A0-48402BE31B0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477A168-9122-40D1-A563-363DC0E42D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23495</xdr:rowOff>
    </xdr:from>
    <xdr:to>
      <xdr:col>24</xdr:col>
      <xdr:colOff>114300</xdr:colOff>
      <xdr:row>103</xdr:row>
      <xdr:rowOff>125095</xdr:rowOff>
    </xdr:to>
    <xdr:sp macro="" textlink="">
      <xdr:nvSpPr>
        <xdr:cNvPr id="379" name="楕円 378">
          <a:extLst>
            <a:ext uri="{FF2B5EF4-FFF2-40B4-BE49-F238E27FC236}">
              <a16:creationId xmlns:a16="http://schemas.microsoft.com/office/drawing/2014/main" id="{60A621B8-06CE-476E-B337-585E414A08AF}"/>
            </a:ext>
          </a:extLst>
        </xdr:cNvPr>
        <xdr:cNvSpPr/>
      </xdr:nvSpPr>
      <xdr:spPr>
        <a:xfrm>
          <a:off x="45847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46372</xdr:rowOff>
    </xdr:from>
    <xdr:ext cx="405111" cy="259045"/>
    <xdr:sp macro="" textlink="">
      <xdr:nvSpPr>
        <xdr:cNvPr id="380" name="【市民会館】&#10;有形固定資産減価償却率該当値テキスト">
          <a:extLst>
            <a:ext uri="{FF2B5EF4-FFF2-40B4-BE49-F238E27FC236}">
              <a16:creationId xmlns:a16="http://schemas.microsoft.com/office/drawing/2014/main" id="{579E23D4-7AFD-4F5E-9FFA-80F49225149F}"/>
            </a:ext>
          </a:extLst>
        </xdr:cNvPr>
        <xdr:cNvSpPr txBox="1"/>
      </xdr:nvSpPr>
      <xdr:spPr>
        <a:xfrm>
          <a:off x="4673600"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381" name="楕円 380">
          <a:extLst>
            <a:ext uri="{FF2B5EF4-FFF2-40B4-BE49-F238E27FC236}">
              <a16:creationId xmlns:a16="http://schemas.microsoft.com/office/drawing/2014/main" id="{F5B76226-F35E-4501-BC3C-0592C47A0CDD}"/>
            </a:ext>
          </a:extLst>
        </xdr:cNvPr>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74295</xdr:rowOff>
    </xdr:from>
    <xdr:to>
      <xdr:col>24</xdr:col>
      <xdr:colOff>63500</xdr:colOff>
      <xdr:row>103</xdr:row>
      <xdr:rowOff>99061</xdr:rowOff>
    </xdr:to>
    <xdr:cxnSp macro="">
      <xdr:nvCxnSpPr>
        <xdr:cNvPr id="382" name="直線コネクタ 381">
          <a:extLst>
            <a:ext uri="{FF2B5EF4-FFF2-40B4-BE49-F238E27FC236}">
              <a16:creationId xmlns:a16="http://schemas.microsoft.com/office/drawing/2014/main" id="{62EDA827-2BD6-4C47-B7A9-272E9192EE94}"/>
            </a:ext>
          </a:extLst>
        </xdr:cNvPr>
        <xdr:cNvCxnSpPr/>
      </xdr:nvCxnSpPr>
      <xdr:spPr>
        <a:xfrm flipV="1">
          <a:off x="3797300" y="177336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76836</xdr:rowOff>
    </xdr:from>
    <xdr:to>
      <xdr:col>15</xdr:col>
      <xdr:colOff>101600</xdr:colOff>
      <xdr:row>104</xdr:row>
      <xdr:rowOff>6986</xdr:rowOff>
    </xdr:to>
    <xdr:sp macro="" textlink="">
      <xdr:nvSpPr>
        <xdr:cNvPr id="383" name="楕円 382">
          <a:extLst>
            <a:ext uri="{FF2B5EF4-FFF2-40B4-BE49-F238E27FC236}">
              <a16:creationId xmlns:a16="http://schemas.microsoft.com/office/drawing/2014/main" id="{91D92049-E3E4-4541-9314-9462A3624989}"/>
            </a:ext>
          </a:extLst>
        </xdr:cNvPr>
        <xdr:cNvSpPr/>
      </xdr:nvSpPr>
      <xdr:spPr>
        <a:xfrm>
          <a:off x="2857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103</xdr:row>
      <xdr:rowOff>127636</xdr:rowOff>
    </xdr:to>
    <xdr:cxnSp macro="">
      <xdr:nvCxnSpPr>
        <xdr:cNvPr id="384" name="直線コネクタ 383">
          <a:extLst>
            <a:ext uri="{FF2B5EF4-FFF2-40B4-BE49-F238E27FC236}">
              <a16:creationId xmlns:a16="http://schemas.microsoft.com/office/drawing/2014/main" id="{80199BAD-6E06-4008-B4A5-168B501B39F1}"/>
            </a:ext>
          </a:extLst>
        </xdr:cNvPr>
        <xdr:cNvCxnSpPr/>
      </xdr:nvCxnSpPr>
      <xdr:spPr>
        <a:xfrm flipV="1">
          <a:off x="2908300" y="177584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385" name="楕円 384">
          <a:extLst>
            <a:ext uri="{FF2B5EF4-FFF2-40B4-BE49-F238E27FC236}">
              <a16:creationId xmlns:a16="http://schemas.microsoft.com/office/drawing/2014/main" id="{EADF5B4A-FED6-4D8C-97CB-C953724F01D3}"/>
            </a:ext>
          </a:extLst>
        </xdr:cNvPr>
        <xdr:cNvSpPr/>
      </xdr:nvSpPr>
      <xdr:spPr>
        <a:xfrm>
          <a:off x="1968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127636</xdr:rowOff>
    </xdr:from>
    <xdr:to>
      <xdr:col>15</xdr:col>
      <xdr:colOff>50800</xdr:colOff>
      <xdr:row>103</xdr:row>
      <xdr:rowOff>165736</xdr:rowOff>
    </xdr:to>
    <xdr:cxnSp macro="">
      <xdr:nvCxnSpPr>
        <xdr:cNvPr id="386" name="直線コネクタ 385">
          <a:extLst>
            <a:ext uri="{FF2B5EF4-FFF2-40B4-BE49-F238E27FC236}">
              <a16:creationId xmlns:a16="http://schemas.microsoft.com/office/drawing/2014/main" id="{2B4FB38B-71AB-4B03-B7EB-F93AAD70D94E}"/>
            </a:ext>
          </a:extLst>
        </xdr:cNvPr>
        <xdr:cNvCxnSpPr/>
      </xdr:nvCxnSpPr>
      <xdr:spPr>
        <a:xfrm flipV="1">
          <a:off x="2019300" y="1778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a:extLst>
            <a:ext uri="{FF2B5EF4-FFF2-40B4-BE49-F238E27FC236}">
              <a16:creationId xmlns:a16="http://schemas.microsoft.com/office/drawing/2014/main" id="{4905734C-C241-4D83-AC42-D923E6BDEC83}"/>
            </a:ext>
          </a:extLst>
        </xdr:cNvPr>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a:extLst>
            <a:ext uri="{FF2B5EF4-FFF2-40B4-BE49-F238E27FC236}">
              <a16:creationId xmlns:a16="http://schemas.microsoft.com/office/drawing/2014/main" id="{D8892FB6-6994-4416-BC3C-C658B23D7534}"/>
            </a:ext>
          </a:extLst>
        </xdr:cNvPr>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389" name="n_3aveValue【市民会館】&#10;有形固定資産減価償却率">
          <a:extLst>
            <a:ext uri="{FF2B5EF4-FFF2-40B4-BE49-F238E27FC236}">
              <a16:creationId xmlns:a16="http://schemas.microsoft.com/office/drawing/2014/main" id="{1FFD6040-D018-4981-A53C-636301BAD549}"/>
            </a:ext>
          </a:extLst>
        </xdr:cNvPr>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390" name="n_1mainValue【市民会館】&#10;有形固定資産減価償却率">
          <a:extLst>
            <a:ext uri="{FF2B5EF4-FFF2-40B4-BE49-F238E27FC236}">
              <a16:creationId xmlns:a16="http://schemas.microsoft.com/office/drawing/2014/main" id="{3CC706DD-9FA8-4169-857B-D43214CC9C1A}"/>
            </a:ext>
          </a:extLst>
        </xdr:cNvPr>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91" name="n_2mainValue【市民会館】&#10;有形固定資産減価償却率">
          <a:extLst>
            <a:ext uri="{FF2B5EF4-FFF2-40B4-BE49-F238E27FC236}">
              <a16:creationId xmlns:a16="http://schemas.microsoft.com/office/drawing/2014/main" id="{A74EB0C7-5732-4804-BCA3-11D0FA4E01C2}"/>
            </a:ext>
          </a:extLst>
        </xdr:cNvPr>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61613</xdr:rowOff>
    </xdr:from>
    <xdr:ext cx="405111" cy="259045"/>
    <xdr:sp macro="" textlink="">
      <xdr:nvSpPr>
        <xdr:cNvPr id="392" name="n_3mainValue【市民会館】&#10;有形固定資産減価償却率">
          <a:extLst>
            <a:ext uri="{FF2B5EF4-FFF2-40B4-BE49-F238E27FC236}">
              <a16:creationId xmlns:a16="http://schemas.microsoft.com/office/drawing/2014/main" id="{8D8FD8A6-B46B-4655-A8D9-97D9FDFD8CBE}"/>
            </a:ext>
          </a:extLst>
        </xdr:cNvPr>
        <xdr:cNvSpPr txBox="1"/>
      </xdr:nvSpPr>
      <xdr:spPr>
        <a:xfrm>
          <a:off x="1816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30BDDA4B-316E-4E29-B24A-E2721FD227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C6195359-7D1E-468B-A22A-75861EEE34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B0CED00C-B463-4300-B573-6D116CF335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1C73A931-3779-4770-9BE2-0E1EECBA7D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6F83B287-7CC7-4D69-92EA-706016B2BC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1F280E2D-40B8-4DB7-AAEB-80F928619DC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A9477AE1-A296-4CFC-BF7C-4FA212F815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691F97DC-15FF-4E8B-B2FB-BF149A17826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E4E0F542-9C08-4FFD-B13F-3ED8AC0814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BB0EF5BE-9930-425A-A5B2-C23BE8CA07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a:extLst>
            <a:ext uri="{FF2B5EF4-FFF2-40B4-BE49-F238E27FC236}">
              <a16:creationId xmlns:a16="http://schemas.microsoft.com/office/drawing/2014/main" id="{F2C41DE3-0B00-4709-94D0-7A2AE3EF64B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a:extLst>
            <a:ext uri="{FF2B5EF4-FFF2-40B4-BE49-F238E27FC236}">
              <a16:creationId xmlns:a16="http://schemas.microsoft.com/office/drawing/2014/main" id="{3F2A2533-20A3-42F6-97BB-D75456E495E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a:extLst>
            <a:ext uri="{FF2B5EF4-FFF2-40B4-BE49-F238E27FC236}">
              <a16:creationId xmlns:a16="http://schemas.microsoft.com/office/drawing/2014/main" id="{73632FA4-EC00-4D28-AAE5-C038A1E29F9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a:extLst>
            <a:ext uri="{FF2B5EF4-FFF2-40B4-BE49-F238E27FC236}">
              <a16:creationId xmlns:a16="http://schemas.microsoft.com/office/drawing/2014/main" id="{E5101698-0D8D-47E1-8DAA-2BDE9F80F94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a:extLst>
            <a:ext uri="{FF2B5EF4-FFF2-40B4-BE49-F238E27FC236}">
              <a16:creationId xmlns:a16="http://schemas.microsoft.com/office/drawing/2014/main" id="{0DBD8415-74AA-465B-AAAE-2491ECF980E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a:extLst>
            <a:ext uri="{FF2B5EF4-FFF2-40B4-BE49-F238E27FC236}">
              <a16:creationId xmlns:a16="http://schemas.microsoft.com/office/drawing/2014/main" id="{0947AF89-63E0-4570-837F-C9144E5A796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a:extLst>
            <a:ext uri="{FF2B5EF4-FFF2-40B4-BE49-F238E27FC236}">
              <a16:creationId xmlns:a16="http://schemas.microsoft.com/office/drawing/2014/main" id="{AE78F036-0EE7-4720-8BF8-FC72F161D45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a:extLst>
            <a:ext uri="{FF2B5EF4-FFF2-40B4-BE49-F238E27FC236}">
              <a16:creationId xmlns:a16="http://schemas.microsoft.com/office/drawing/2014/main" id="{ED04CCD6-2F3E-4B72-9684-70266D0D9A2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a:extLst>
            <a:ext uri="{FF2B5EF4-FFF2-40B4-BE49-F238E27FC236}">
              <a16:creationId xmlns:a16="http://schemas.microsoft.com/office/drawing/2014/main" id="{2833EC60-EEC3-4540-8531-59F4255FD5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a:extLst>
            <a:ext uri="{FF2B5EF4-FFF2-40B4-BE49-F238E27FC236}">
              <a16:creationId xmlns:a16="http://schemas.microsoft.com/office/drawing/2014/main" id="{A53F7490-6A9D-4C38-8E07-7AB50F4EE17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a16="http://schemas.microsoft.com/office/drawing/2014/main" id="{910A81EA-DBC9-479E-B15A-6FD03F893CE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a:extLst>
            <a:ext uri="{FF2B5EF4-FFF2-40B4-BE49-F238E27FC236}">
              <a16:creationId xmlns:a16="http://schemas.microsoft.com/office/drawing/2014/main" id="{DA6D1DEC-DB6A-46BF-ADD4-E5B150E7A73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a:extLst>
            <a:ext uri="{FF2B5EF4-FFF2-40B4-BE49-F238E27FC236}">
              <a16:creationId xmlns:a16="http://schemas.microsoft.com/office/drawing/2014/main" id="{694C1CFC-34E9-4365-BF9C-09C8E4C7DE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a:extLst>
            <a:ext uri="{FF2B5EF4-FFF2-40B4-BE49-F238E27FC236}">
              <a16:creationId xmlns:a16="http://schemas.microsoft.com/office/drawing/2014/main" id="{CCB0AC54-FAB3-45A2-AD4A-38E1DB9747C1}"/>
            </a:ext>
          </a:extLst>
        </xdr:cNvPr>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a:extLst>
            <a:ext uri="{FF2B5EF4-FFF2-40B4-BE49-F238E27FC236}">
              <a16:creationId xmlns:a16="http://schemas.microsoft.com/office/drawing/2014/main" id="{C48880AC-11CB-4394-A0D8-E535EB0110A9}"/>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a:extLst>
            <a:ext uri="{FF2B5EF4-FFF2-40B4-BE49-F238E27FC236}">
              <a16:creationId xmlns:a16="http://schemas.microsoft.com/office/drawing/2014/main" id="{1243AD3C-1D34-41D9-AD28-79C38B05384E}"/>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a:extLst>
            <a:ext uri="{FF2B5EF4-FFF2-40B4-BE49-F238E27FC236}">
              <a16:creationId xmlns:a16="http://schemas.microsoft.com/office/drawing/2014/main" id="{59B91042-CDFB-4967-809B-DDD60DAF805F}"/>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a:extLst>
            <a:ext uri="{FF2B5EF4-FFF2-40B4-BE49-F238E27FC236}">
              <a16:creationId xmlns:a16="http://schemas.microsoft.com/office/drawing/2014/main" id="{9A906059-9C7F-4853-A795-D46465983571}"/>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a:extLst>
            <a:ext uri="{FF2B5EF4-FFF2-40B4-BE49-F238E27FC236}">
              <a16:creationId xmlns:a16="http://schemas.microsoft.com/office/drawing/2014/main" id="{D6ED8B4F-B210-484E-B0A2-E902B34E10D4}"/>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a:extLst>
            <a:ext uri="{FF2B5EF4-FFF2-40B4-BE49-F238E27FC236}">
              <a16:creationId xmlns:a16="http://schemas.microsoft.com/office/drawing/2014/main" id="{30398DBC-BF66-4615-A6ED-12C0F4576E28}"/>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a:extLst>
            <a:ext uri="{FF2B5EF4-FFF2-40B4-BE49-F238E27FC236}">
              <a16:creationId xmlns:a16="http://schemas.microsoft.com/office/drawing/2014/main" id="{6442E8F5-BAFE-46BF-AA1D-4CD1D779E519}"/>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a:extLst>
            <a:ext uri="{FF2B5EF4-FFF2-40B4-BE49-F238E27FC236}">
              <a16:creationId xmlns:a16="http://schemas.microsoft.com/office/drawing/2014/main" id="{1C2B7E83-D5B7-4CD2-A9FD-A9E8A74019BA}"/>
            </a:ext>
          </a:extLst>
        </xdr:cNvPr>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25" name="フローチャート: 判断 424">
          <a:extLst>
            <a:ext uri="{FF2B5EF4-FFF2-40B4-BE49-F238E27FC236}">
              <a16:creationId xmlns:a16="http://schemas.microsoft.com/office/drawing/2014/main" id="{6F373598-78E1-4F8D-B2ED-510DCB14BE73}"/>
            </a:ext>
          </a:extLst>
        </xdr:cNvPr>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F5534516-23E8-4D5F-987E-F34F13F241B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34278EEF-4E3C-48B1-A5DC-60AB7ACEBAC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A2637392-6112-419B-B597-08F83F77EE5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4C80FA1A-A00E-44A4-AE19-AE05D9DEF5A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ADBF725F-26CF-41FA-A580-520CEEEE2B3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31" name="楕円 430">
          <a:extLst>
            <a:ext uri="{FF2B5EF4-FFF2-40B4-BE49-F238E27FC236}">
              <a16:creationId xmlns:a16="http://schemas.microsoft.com/office/drawing/2014/main" id="{24A758BE-B7F9-4A6F-8651-CA9C38217011}"/>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32" name="【市民会館】&#10;一人当たり面積該当値テキスト">
          <a:extLst>
            <a:ext uri="{FF2B5EF4-FFF2-40B4-BE49-F238E27FC236}">
              <a16:creationId xmlns:a16="http://schemas.microsoft.com/office/drawing/2014/main" id="{A42442B8-3044-4AFA-BA83-D969A11BA742}"/>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33" name="楕円 432">
          <a:extLst>
            <a:ext uri="{FF2B5EF4-FFF2-40B4-BE49-F238E27FC236}">
              <a16:creationId xmlns:a16="http://schemas.microsoft.com/office/drawing/2014/main" id="{3CC3FB4C-D864-4E46-882C-5B1F7DBEEE06}"/>
            </a:ext>
          </a:extLst>
        </xdr:cNvPr>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434" name="直線コネクタ 433">
          <a:extLst>
            <a:ext uri="{FF2B5EF4-FFF2-40B4-BE49-F238E27FC236}">
              <a16:creationId xmlns:a16="http://schemas.microsoft.com/office/drawing/2014/main" id="{7C4AC0AB-8D05-4BC3-8D83-787602658789}"/>
            </a:ext>
          </a:extLst>
        </xdr:cNvPr>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35" name="楕円 434">
          <a:extLst>
            <a:ext uri="{FF2B5EF4-FFF2-40B4-BE49-F238E27FC236}">
              <a16:creationId xmlns:a16="http://schemas.microsoft.com/office/drawing/2014/main" id="{A2D8E605-5D65-4A1C-B09C-44868FD9BC02}"/>
            </a:ext>
          </a:extLst>
        </xdr:cNvPr>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160020</xdr:rowOff>
    </xdr:to>
    <xdr:cxnSp macro="">
      <xdr:nvCxnSpPr>
        <xdr:cNvPr id="436" name="直線コネクタ 435">
          <a:extLst>
            <a:ext uri="{FF2B5EF4-FFF2-40B4-BE49-F238E27FC236}">
              <a16:creationId xmlns:a16="http://schemas.microsoft.com/office/drawing/2014/main" id="{3B0723E4-33C4-46AE-A5EF-ECDF9AD6DC50}"/>
            </a:ext>
          </a:extLst>
        </xdr:cNvPr>
        <xdr:cNvCxnSpPr/>
      </xdr:nvCxnSpPr>
      <xdr:spPr>
        <a:xfrm>
          <a:off x="8750300" y="18310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86361</xdr:rowOff>
    </xdr:from>
    <xdr:to>
      <xdr:col>41</xdr:col>
      <xdr:colOff>101600</xdr:colOff>
      <xdr:row>107</xdr:row>
      <xdr:rowOff>16511</xdr:rowOff>
    </xdr:to>
    <xdr:sp macro="" textlink="">
      <xdr:nvSpPr>
        <xdr:cNvPr id="437" name="楕円 436">
          <a:extLst>
            <a:ext uri="{FF2B5EF4-FFF2-40B4-BE49-F238E27FC236}">
              <a16:creationId xmlns:a16="http://schemas.microsoft.com/office/drawing/2014/main" id="{C098A248-F174-4228-B203-9317B68083D6}"/>
            </a:ext>
          </a:extLst>
        </xdr:cNvPr>
        <xdr:cNvSpPr/>
      </xdr:nvSpPr>
      <xdr:spPr>
        <a:xfrm>
          <a:off x="7810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137161</xdr:rowOff>
    </xdr:from>
    <xdr:to>
      <xdr:col>45</xdr:col>
      <xdr:colOff>177800</xdr:colOff>
      <xdr:row>106</xdr:row>
      <xdr:rowOff>137161</xdr:rowOff>
    </xdr:to>
    <xdr:cxnSp macro="">
      <xdr:nvCxnSpPr>
        <xdr:cNvPr id="438" name="直線コネクタ 437">
          <a:extLst>
            <a:ext uri="{FF2B5EF4-FFF2-40B4-BE49-F238E27FC236}">
              <a16:creationId xmlns:a16="http://schemas.microsoft.com/office/drawing/2014/main" id="{281679D2-B1A3-45AD-A898-E5A1B3D4F58A}"/>
            </a:ext>
          </a:extLst>
        </xdr:cNvPr>
        <xdr:cNvCxnSpPr/>
      </xdr:nvCxnSpPr>
      <xdr:spPr>
        <a:xfrm>
          <a:off x="7861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a:extLst>
            <a:ext uri="{FF2B5EF4-FFF2-40B4-BE49-F238E27FC236}">
              <a16:creationId xmlns:a16="http://schemas.microsoft.com/office/drawing/2014/main" id="{BD19B1B0-7D28-4EBC-8E0B-9AAA3D45A62C}"/>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a:extLst>
            <a:ext uri="{FF2B5EF4-FFF2-40B4-BE49-F238E27FC236}">
              <a16:creationId xmlns:a16="http://schemas.microsoft.com/office/drawing/2014/main" id="{DA45A5D5-9311-4A76-A8AE-C44778F5EBB9}"/>
            </a:ext>
          </a:extLst>
        </xdr:cNvPr>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41" name="n_3aveValue【市民会館】&#10;一人当たり面積">
          <a:extLst>
            <a:ext uri="{FF2B5EF4-FFF2-40B4-BE49-F238E27FC236}">
              <a16:creationId xmlns:a16="http://schemas.microsoft.com/office/drawing/2014/main" id="{B9827874-11CE-43EE-AF5A-3A0DDCF82D9D}"/>
            </a:ext>
          </a:extLst>
        </xdr:cNvPr>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42" name="n_1mainValue【市民会館】&#10;一人当たり面積">
          <a:extLst>
            <a:ext uri="{FF2B5EF4-FFF2-40B4-BE49-F238E27FC236}">
              <a16:creationId xmlns:a16="http://schemas.microsoft.com/office/drawing/2014/main" id="{173253E4-9003-4A65-81D8-B5D2197BFCA1}"/>
            </a:ext>
          </a:extLst>
        </xdr:cNvPr>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43" name="n_2mainValue【市民会館】&#10;一人当たり面積">
          <a:extLst>
            <a:ext uri="{FF2B5EF4-FFF2-40B4-BE49-F238E27FC236}">
              <a16:creationId xmlns:a16="http://schemas.microsoft.com/office/drawing/2014/main" id="{B48BF6B0-D0AF-4B9B-9EEC-1641D3728E3A}"/>
            </a:ext>
          </a:extLst>
        </xdr:cNvPr>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7638</xdr:rowOff>
    </xdr:from>
    <xdr:ext cx="469744" cy="259045"/>
    <xdr:sp macro="" textlink="">
      <xdr:nvSpPr>
        <xdr:cNvPr id="444" name="n_3mainValue【市民会館】&#10;一人当たり面積">
          <a:extLst>
            <a:ext uri="{FF2B5EF4-FFF2-40B4-BE49-F238E27FC236}">
              <a16:creationId xmlns:a16="http://schemas.microsoft.com/office/drawing/2014/main" id="{88F44A05-9481-4366-83B9-53D3EC3E156E}"/>
            </a:ext>
          </a:extLst>
        </xdr:cNvPr>
        <xdr:cNvSpPr txBox="1"/>
      </xdr:nvSpPr>
      <xdr:spPr>
        <a:xfrm>
          <a:off x="7626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a:extLst>
            <a:ext uri="{FF2B5EF4-FFF2-40B4-BE49-F238E27FC236}">
              <a16:creationId xmlns:a16="http://schemas.microsoft.com/office/drawing/2014/main" id="{18040E0A-84E7-4C1F-8B86-5CE80CE61E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a:extLst>
            <a:ext uri="{FF2B5EF4-FFF2-40B4-BE49-F238E27FC236}">
              <a16:creationId xmlns:a16="http://schemas.microsoft.com/office/drawing/2014/main" id="{6ADB2F96-48ED-4F9C-8BD7-62E5344A17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a:extLst>
            <a:ext uri="{FF2B5EF4-FFF2-40B4-BE49-F238E27FC236}">
              <a16:creationId xmlns:a16="http://schemas.microsoft.com/office/drawing/2014/main" id="{45C586C2-1A05-4594-A6A1-0CDBDB7A5E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a:extLst>
            <a:ext uri="{FF2B5EF4-FFF2-40B4-BE49-F238E27FC236}">
              <a16:creationId xmlns:a16="http://schemas.microsoft.com/office/drawing/2014/main" id="{F4E9E2B9-CC4C-437C-97A6-4F07E9F024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a:extLst>
            <a:ext uri="{FF2B5EF4-FFF2-40B4-BE49-F238E27FC236}">
              <a16:creationId xmlns:a16="http://schemas.microsoft.com/office/drawing/2014/main" id="{3FE3D86D-EF4F-4D38-9AF7-D7281DC7412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a:extLst>
            <a:ext uri="{FF2B5EF4-FFF2-40B4-BE49-F238E27FC236}">
              <a16:creationId xmlns:a16="http://schemas.microsoft.com/office/drawing/2014/main" id="{72B32A1E-CE72-49C4-BC33-A9D661C9A2F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a:extLst>
            <a:ext uri="{FF2B5EF4-FFF2-40B4-BE49-F238E27FC236}">
              <a16:creationId xmlns:a16="http://schemas.microsoft.com/office/drawing/2014/main" id="{CE946E3C-2533-4FC5-B962-0ED472E750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a:extLst>
            <a:ext uri="{FF2B5EF4-FFF2-40B4-BE49-F238E27FC236}">
              <a16:creationId xmlns:a16="http://schemas.microsoft.com/office/drawing/2014/main" id="{A1C35037-F158-4BFF-B729-FA6DEFDE8A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a:extLst>
            <a:ext uri="{FF2B5EF4-FFF2-40B4-BE49-F238E27FC236}">
              <a16:creationId xmlns:a16="http://schemas.microsoft.com/office/drawing/2014/main" id="{AE4318D4-1DB0-4FE1-9419-534F3661FB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a:extLst>
            <a:ext uri="{FF2B5EF4-FFF2-40B4-BE49-F238E27FC236}">
              <a16:creationId xmlns:a16="http://schemas.microsoft.com/office/drawing/2014/main" id="{15152E72-A835-48EB-B341-1EB3DDAB0E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a:extLst>
            <a:ext uri="{FF2B5EF4-FFF2-40B4-BE49-F238E27FC236}">
              <a16:creationId xmlns:a16="http://schemas.microsoft.com/office/drawing/2014/main" id="{A44FCB6F-03E6-4CF3-9A8F-DB9203E7709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a:extLst>
            <a:ext uri="{FF2B5EF4-FFF2-40B4-BE49-F238E27FC236}">
              <a16:creationId xmlns:a16="http://schemas.microsoft.com/office/drawing/2014/main" id="{BF52DB1A-009F-4177-AA51-D51B7F53A3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a:extLst>
            <a:ext uri="{FF2B5EF4-FFF2-40B4-BE49-F238E27FC236}">
              <a16:creationId xmlns:a16="http://schemas.microsoft.com/office/drawing/2014/main" id="{63539EE6-1752-4BF2-88E8-1EC8D5E75212}"/>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a:extLst>
            <a:ext uri="{FF2B5EF4-FFF2-40B4-BE49-F238E27FC236}">
              <a16:creationId xmlns:a16="http://schemas.microsoft.com/office/drawing/2014/main" id="{18C99B68-BAF5-43A8-B3F0-74148B985E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a:extLst>
            <a:ext uri="{FF2B5EF4-FFF2-40B4-BE49-F238E27FC236}">
              <a16:creationId xmlns:a16="http://schemas.microsoft.com/office/drawing/2014/main" id="{DF2163B6-AAF6-43EE-84EC-59916A0AB3C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a:extLst>
            <a:ext uri="{FF2B5EF4-FFF2-40B4-BE49-F238E27FC236}">
              <a16:creationId xmlns:a16="http://schemas.microsoft.com/office/drawing/2014/main" id="{C4D50FD2-CD13-48DE-A258-C145F0C18E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a:extLst>
            <a:ext uri="{FF2B5EF4-FFF2-40B4-BE49-F238E27FC236}">
              <a16:creationId xmlns:a16="http://schemas.microsoft.com/office/drawing/2014/main" id="{D65BBA3C-8D2D-4860-9C79-6A2548CA906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a:extLst>
            <a:ext uri="{FF2B5EF4-FFF2-40B4-BE49-F238E27FC236}">
              <a16:creationId xmlns:a16="http://schemas.microsoft.com/office/drawing/2014/main" id="{868674EE-A875-49BA-9C6E-6683DF1C01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a:extLst>
            <a:ext uri="{FF2B5EF4-FFF2-40B4-BE49-F238E27FC236}">
              <a16:creationId xmlns:a16="http://schemas.microsoft.com/office/drawing/2014/main" id="{301F750A-7749-42A3-997C-0DD61C1F2D3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a:extLst>
            <a:ext uri="{FF2B5EF4-FFF2-40B4-BE49-F238E27FC236}">
              <a16:creationId xmlns:a16="http://schemas.microsoft.com/office/drawing/2014/main" id="{D4D7C50E-9EC9-4202-86D1-4CCA5C9259C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a:extLst>
            <a:ext uri="{FF2B5EF4-FFF2-40B4-BE49-F238E27FC236}">
              <a16:creationId xmlns:a16="http://schemas.microsoft.com/office/drawing/2014/main" id="{9C5F26B2-9B13-4AB3-A444-75448A945A8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a:extLst>
            <a:ext uri="{FF2B5EF4-FFF2-40B4-BE49-F238E27FC236}">
              <a16:creationId xmlns:a16="http://schemas.microsoft.com/office/drawing/2014/main" id="{A392D055-D858-4B8F-9113-14873D7D167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D4C7469B-907C-4D02-B650-C4B4E692734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a:extLst>
            <a:ext uri="{FF2B5EF4-FFF2-40B4-BE49-F238E27FC236}">
              <a16:creationId xmlns:a16="http://schemas.microsoft.com/office/drawing/2014/main" id="{BC4414B0-85C9-466C-95F7-C643685E9C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a:extLst>
            <a:ext uri="{FF2B5EF4-FFF2-40B4-BE49-F238E27FC236}">
              <a16:creationId xmlns:a16="http://schemas.microsoft.com/office/drawing/2014/main" id="{1F11B85E-3716-4E7B-BA35-07516A5E5270}"/>
            </a:ext>
          </a:extLst>
        </xdr:cNvPr>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a:extLst>
            <a:ext uri="{FF2B5EF4-FFF2-40B4-BE49-F238E27FC236}">
              <a16:creationId xmlns:a16="http://schemas.microsoft.com/office/drawing/2014/main" id="{7F865F2C-F6ED-4E63-AF04-34EC4E38D749}"/>
            </a:ext>
          </a:extLst>
        </xdr:cNvPr>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a:extLst>
            <a:ext uri="{FF2B5EF4-FFF2-40B4-BE49-F238E27FC236}">
              <a16:creationId xmlns:a16="http://schemas.microsoft.com/office/drawing/2014/main" id="{F2A2BA41-F929-4590-A7A6-6274B404A4B4}"/>
            </a:ext>
          </a:extLst>
        </xdr:cNvPr>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a:extLst>
            <a:ext uri="{FF2B5EF4-FFF2-40B4-BE49-F238E27FC236}">
              <a16:creationId xmlns:a16="http://schemas.microsoft.com/office/drawing/2014/main" id="{C2430D1B-DE7D-439D-8DD3-092137D82CE8}"/>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a:extLst>
            <a:ext uri="{FF2B5EF4-FFF2-40B4-BE49-F238E27FC236}">
              <a16:creationId xmlns:a16="http://schemas.microsoft.com/office/drawing/2014/main" id="{DBC7D832-9DD5-4BB6-9AD0-FF791CAE68CF}"/>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a:extLst>
            <a:ext uri="{FF2B5EF4-FFF2-40B4-BE49-F238E27FC236}">
              <a16:creationId xmlns:a16="http://schemas.microsoft.com/office/drawing/2014/main" id="{B0AFB6A2-2727-4DFF-A662-2A9B497DCEC4}"/>
            </a:ext>
          </a:extLst>
        </xdr:cNvPr>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a:extLst>
            <a:ext uri="{FF2B5EF4-FFF2-40B4-BE49-F238E27FC236}">
              <a16:creationId xmlns:a16="http://schemas.microsoft.com/office/drawing/2014/main" id="{3AD0D0A0-84E6-441B-BC42-2CDE2EF0C548}"/>
            </a:ext>
          </a:extLst>
        </xdr:cNvPr>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a:extLst>
            <a:ext uri="{FF2B5EF4-FFF2-40B4-BE49-F238E27FC236}">
              <a16:creationId xmlns:a16="http://schemas.microsoft.com/office/drawing/2014/main" id="{9761B63B-767B-425F-A4FC-177EF2026FC8}"/>
            </a:ext>
          </a:extLst>
        </xdr:cNvPr>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a:extLst>
            <a:ext uri="{FF2B5EF4-FFF2-40B4-BE49-F238E27FC236}">
              <a16:creationId xmlns:a16="http://schemas.microsoft.com/office/drawing/2014/main" id="{4896365B-668E-42C6-A9B5-A7B2D8B348DE}"/>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78" name="フローチャート: 判断 477">
          <a:extLst>
            <a:ext uri="{FF2B5EF4-FFF2-40B4-BE49-F238E27FC236}">
              <a16:creationId xmlns:a16="http://schemas.microsoft.com/office/drawing/2014/main" id="{5C3A6A71-6C70-47DF-A927-7013869CB5F1}"/>
            </a:ext>
          </a:extLst>
        </xdr:cNvPr>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0E7EDCF-698C-42EC-9761-98764AECA6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9025FB2-BDAC-4555-BEAE-EE9E54A1AA0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051E2A3-95DF-421D-B5D2-4977B6BCBB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812F364-9A6A-404D-8EC0-FDB974432F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F2A961A3-F670-4770-87AF-B041F6F573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90170</xdr:rowOff>
    </xdr:from>
    <xdr:to>
      <xdr:col>85</xdr:col>
      <xdr:colOff>177800</xdr:colOff>
      <xdr:row>38</xdr:row>
      <xdr:rowOff>20320</xdr:rowOff>
    </xdr:to>
    <xdr:sp macro="" textlink="">
      <xdr:nvSpPr>
        <xdr:cNvPr id="484" name="楕円 483">
          <a:extLst>
            <a:ext uri="{FF2B5EF4-FFF2-40B4-BE49-F238E27FC236}">
              <a16:creationId xmlns:a16="http://schemas.microsoft.com/office/drawing/2014/main" id="{737975B9-008A-4980-9829-2D003DE7286F}"/>
            </a:ext>
          </a:extLst>
        </xdr:cNvPr>
        <xdr:cNvSpPr/>
      </xdr:nvSpPr>
      <xdr:spPr>
        <a:xfrm>
          <a:off x="16268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68597</xdr:rowOff>
    </xdr:from>
    <xdr:ext cx="405111" cy="259045"/>
    <xdr:sp macro="" textlink="">
      <xdr:nvSpPr>
        <xdr:cNvPr id="485" name="【一般廃棄物処理施設】&#10;有形固定資産減価償却率該当値テキスト">
          <a:extLst>
            <a:ext uri="{FF2B5EF4-FFF2-40B4-BE49-F238E27FC236}">
              <a16:creationId xmlns:a16="http://schemas.microsoft.com/office/drawing/2014/main" id="{D75BBFD0-F9F6-4E49-838A-66B94A75E773}"/>
            </a:ext>
          </a:extLst>
        </xdr:cNvPr>
        <xdr:cNvSpPr txBox="1"/>
      </xdr:nvSpPr>
      <xdr:spPr>
        <a:xfrm>
          <a:off x="16357600"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486" name="楕円 485">
          <a:extLst>
            <a:ext uri="{FF2B5EF4-FFF2-40B4-BE49-F238E27FC236}">
              <a16:creationId xmlns:a16="http://schemas.microsoft.com/office/drawing/2014/main" id="{6B78BBE3-8E08-45B9-A6AB-E6356296D717}"/>
            </a:ext>
          </a:extLst>
        </xdr:cNvPr>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24765</xdr:rowOff>
    </xdr:to>
    <xdr:cxnSp macro="">
      <xdr:nvCxnSpPr>
        <xdr:cNvPr id="487" name="直線コネクタ 486">
          <a:extLst>
            <a:ext uri="{FF2B5EF4-FFF2-40B4-BE49-F238E27FC236}">
              <a16:creationId xmlns:a16="http://schemas.microsoft.com/office/drawing/2014/main" id="{75C90E61-12A4-412D-8E6C-BB8F4C001427}"/>
            </a:ext>
          </a:extLst>
        </xdr:cNvPr>
        <xdr:cNvCxnSpPr/>
      </xdr:nvCxnSpPr>
      <xdr:spPr>
        <a:xfrm flipV="1">
          <a:off x="15481300" y="64846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8" name="楕円 487">
          <a:extLst>
            <a:ext uri="{FF2B5EF4-FFF2-40B4-BE49-F238E27FC236}">
              <a16:creationId xmlns:a16="http://schemas.microsoft.com/office/drawing/2014/main" id="{F2C0C2DD-DFD0-497E-8DBA-936D9DC502F9}"/>
            </a:ext>
          </a:extLst>
        </xdr:cNvPr>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41910</xdr:rowOff>
    </xdr:to>
    <xdr:cxnSp macro="">
      <xdr:nvCxnSpPr>
        <xdr:cNvPr id="489" name="直線コネクタ 488">
          <a:extLst>
            <a:ext uri="{FF2B5EF4-FFF2-40B4-BE49-F238E27FC236}">
              <a16:creationId xmlns:a16="http://schemas.microsoft.com/office/drawing/2014/main" id="{CF7803A9-05E6-4FD8-A1D5-2E5D11AF539B}"/>
            </a:ext>
          </a:extLst>
        </xdr:cNvPr>
        <xdr:cNvCxnSpPr/>
      </xdr:nvCxnSpPr>
      <xdr:spPr>
        <a:xfrm flipV="1">
          <a:off x="14592300" y="6539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90" name="楕円 489">
          <a:extLst>
            <a:ext uri="{FF2B5EF4-FFF2-40B4-BE49-F238E27FC236}">
              <a16:creationId xmlns:a16="http://schemas.microsoft.com/office/drawing/2014/main" id="{62548DEB-114E-440C-A8C4-5936974C1675}"/>
            </a:ext>
          </a:extLst>
        </xdr:cNvPr>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41910</xdr:rowOff>
    </xdr:to>
    <xdr:cxnSp macro="">
      <xdr:nvCxnSpPr>
        <xdr:cNvPr id="491" name="直線コネクタ 490">
          <a:extLst>
            <a:ext uri="{FF2B5EF4-FFF2-40B4-BE49-F238E27FC236}">
              <a16:creationId xmlns:a16="http://schemas.microsoft.com/office/drawing/2014/main" id="{DE3B2074-374B-4F9F-8D8B-D46AA240F942}"/>
            </a:ext>
          </a:extLst>
        </xdr:cNvPr>
        <xdr:cNvCxnSpPr/>
      </xdr:nvCxnSpPr>
      <xdr:spPr>
        <a:xfrm>
          <a:off x="13703300" y="6551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236EEC58-596B-4AB0-95EA-D246954646FB}"/>
            </a:ext>
          </a:extLst>
        </xdr:cNvPr>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235B60C8-5B7D-4489-9170-20EB3788DB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9149E230-9092-4DC4-9346-8A00FBEFF932}"/>
            </a:ext>
          </a:extLst>
        </xdr:cNvPr>
        <xdr:cNvSpPr txBox="1"/>
      </xdr:nvSpPr>
      <xdr:spPr>
        <a:xfrm>
          <a:off x="13500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495" name="n_1mainValue【一般廃棄物処理施設】&#10;有形固定資産減価償却率">
          <a:extLst>
            <a:ext uri="{FF2B5EF4-FFF2-40B4-BE49-F238E27FC236}">
              <a16:creationId xmlns:a16="http://schemas.microsoft.com/office/drawing/2014/main" id="{1CF69BB2-A143-4133-9E55-1DC95AF26EBC}"/>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96" name="n_2mainValue【一般廃棄物処理施設】&#10;有形固定資産減価償却率">
          <a:extLst>
            <a:ext uri="{FF2B5EF4-FFF2-40B4-BE49-F238E27FC236}">
              <a16:creationId xmlns:a16="http://schemas.microsoft.com/office/drawing/2014/main" id="{B724695F-4637-4C7C-AC57-847BFE3130D3}"/>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103522</xdr:rowOff>
    </xdr:from>
    <xdr:ext cx="405111" cy="259045"/>
    <xdr:sp macro="" textlink="">
      <xdr:nvSpPr>
        <xdr:cNvPr id="497" name="n_3mainValue【一般廃棄物処理施設】&#10;有形固定資産減価償却率">
          <a:extLst>
            <a:ext uri="{FF2B5EF4-FFF2-40B4-BE49-F238E27FC236}">
              <a16:creationId xmlns:a16="http://schemas.microsoft.com/office/drawing/2014/main" id="{11CC01DF-23BD-47A8-B0CF-B628AAFEEBB6}"/>
            </a:ext>
          </a:extLst>
        </xdr:cNvPr>
        <xdr:cNvSpPr txBox="1"/>
      </xdr:nvSpPr>
      <xdr:spPr>
        <a:xfrm>
          <a:off x="13500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6718AB19-6C69-481C-8D28-66642DC10D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0C340B7C-0F3E-4F29-9410-5296D0CDEE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306FCCB4-134D-43A1-ADD8-411178A233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A750AE5C-29C6-4C56-8C95-902A67AAF96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275D54C4-CFB6-43B3-A256-E57A167956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B08300FE-3D77-4996-A698-EC5AA589B5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77C31E98-16E6-4409-9EC0-C25C8EBF29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8E234FC4-A6C8-4D04-B9DF-71CA3BA0EC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77AA2AFE-890A-4A50-BD95-FCC80F3FDF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1F2CCFF3-B069-4578-9DC1-1F747CF6BC8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a:extLst>
            <a:ext uri="{FF2B5EF4-FFF2-40B4-BE49-F238E27FC236}">
              <a16:creationId xmlns:a16="http://schemas.microsoft.com/office/drawing/2014/main" id="{6B1212E7-A2C5-4EA0-82E6-7F23FEC3F1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a:extLst>
            <a:ext uri="{FF2B5EF4-FFF2-40B4-BE49-F238E27FC236}">
              <a16:creationId xmlns:a16="http://schemas.microsoft.com/office/drawing/2014/main" id="{141F614F-BB8B-4B7F-BB05-C606E3314A5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a:extLst>
            <a:ext uri="{FF2B5EF4-FFF2-40B4-BE49-F238E27FC236}">
              <a16:creationId xmlns:a16="http://schemas.microsoft.com/office/drawing/2014/main" id="{40615084-2643-4458-8CF2-2DD8932D8A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a:extLst>
            <a:ext uri="{FF2B5EF4-FFF2-40B4-BE49-F238E27FC236}">
              <a16:creationId xmlns:a16="http://schemas.microsoft.com/office/drawing/2014/main" id="{645624C3-5858-4CE7-92F8-D2E055B9B6D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a:extLst>
            <a:ext uri="{FF2B5EF4-FFF2-40B4-BE49-F238E27FC236}">
              <a16:creationId xmlns:a16="http://schemas.microsoft.com/office/drawing/2014/main" id="{681A2E2F-8BB9-4A2E-90EA-1DCD67AB730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a:extLst>
            <a:ext uri="{FF2B5EF4-FFF2-40B4-BE49-F238E27FC236}">
              <a16:creationId xmlns:a16="http://schemas.microsoft.com/office/drawing/2014/main" id="{30477BD9-5997-4359-A9C2-E0CCD0E6F90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a:extLst>
            <a:ext uri="{FF2B5EF4-FFF2-40B4-BE49-F238E27FC236}">
              <a16:creationId xmlns:a16="http://schemas.microsoft.com/office/drawing/2014/main" id="{F36C0A0D-B149-4B16-9098-362DD4CE3CB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a:extLst>
            <a:ext uri="{FF2B5EF4-FFF2-40B4-BE49-F238E27FC236}">
              <a16:creationId xmlns:a16="http://schemas.microsoft.com/office/drawing/2014/main" id="{172E1170-8294-45C3-B910-6028216A310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a:extLst>
            <a:ext uri="{FF2B5EF4-FFF2-40B4-BE49-F238E27FC236}">
              <a16:creationId xmlns:a16="http://schemas.microsoft.com/office/drawing/2014/main" id="{A1AEB158-0D11-4EA1-9A66-9BFDCFEC3ED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a:extLst>
            <a:ext uri="{FF2B5EF4-FFF2-40B4-BE49-F238E27FC236}">
              <a16:creationId xmlns:a16="http://schemas.microsoft.com/office/drawing/2014/main" id="{235D03FA-A999-4D61-863D-9E9658B29B8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FF4BE290-BF74-4A91-BD81-ACF4BA3B96E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1A838762-514E-417D-9272-CF04A6A8C92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1C7BBFED-DFD2-4010-B09E-7335D4F496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a:extLst>
            <a:ext uri="{FF2B5EF4-FFF2-40B4-BE49-F238E27FC236}">
              <a16:creationId xmlns:a16="http://schemas.microsoft.com/office/drawing/2014/main" id="{2A49E209-D9A7-4C9A-A854-506FB00E9516}"/>
            </a:ext>
          </a:extLst>
        </xdr:cNvPr>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a:extLst>
            <a:ext uri="{FF2B5EF4-FFF2-40B4-BE49-F238E27FC236}">
              <a16:creationId xmlns:a16="http://schemas.microsoft.com/office/drawing/2014/main" id="{DC7060BF-A00B-4916-9B6E-2BCBE2BEA099}"/>
            </a:ext>
          </a:extLst>
        </xdr:cNvPr>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a:extLst>
            <a:ext uri="{FF2B5EF4-FFF2-40B4-BE49-F238E27FC236}">
              <a16:creationId xmlns:a16="http://schemas.microsoft.com/office/drawing/2014/main" id="{0CF3F882-9296-437C-88A1-5C55C6EDB2F1}"/>
            </a:ext>
          </a:extLst>
        </xdr:cNvPr>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DBE48CB9-D85D-43EC-B75A-822BA1512F91}"/>
            </a:ext>
          </a:extLst>
        </xdr:cNvPr>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a:extLst>
            <a:ext uri="{FF2B5EF4-FFF2-40B4-BE49-F238E27FC236}">
              <a16:creationId xmlns:a16="http://schemas.microsoft.com/office/drawing/2014/main" id="{246994D3-C473-43BE-ABAF-2FBAF23954D8}"/>
            </a:ext>
          </a:extLst>
        </xdr:cNvPr>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a:extLst>
            <a:ext uri="{FF2B5EF4-FFF2-40B4-BE49-F238E27FC236}">
              <a16:creationId xmlns:a16="http://schemas.microsoft.com/office/drawing/2014/main" id="{8078B73C-E32F-4221-9224-BE741514CA45}"/>
            </a:ext>
          </a:extLst>
        </xdr:cNvPr>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a:extLst>
            <a:ext uri="{FF2B5EF4-FFF2-40B4-BE49-F238E27FC236}">
              <a16:creationId xmlns:a16="http://schemas.microsoft.com/office/drawing/2014/main" id="{9BA786BC-E16F-477C-86D9-220B060F2B8D}"/>
            </a:ext>
          </a:extLst>
        </xdr:cNvPr>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a:extLst>
            <a:ext uri="{FF2B5EF4-FFF2-40B4-BE49-F238E27FC236}">
              <a16:creationId xmlns:a16="http://schemas.microsoft.com/office/drawing/2014/main" id="{E3ED9426-264D-481B-9632-8F5435A32112}"/>
            </a:ext>
          </a:extLst>
        </xdr:cNvPr>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a:extLst>
            <a:ext uri="{FF2B5EF4-FFF2-40B4-BE49-F238E27FC236}">
              <a16:creationId xmlns:a16="http://schemas.microsoft.com/office/drawing/2014/main" id="{85F1F6BC-734B-4717-82D6-0D01ACCA1B8B}"/>
            </a:ext>
          </a:extLst>
        </xdr:cNvPr>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106904</xdr:rowOff>
    </xdr:from>
    <xdr:to>
      <xdr:col>102</xdr:col>
      <xdr:colOff>165100</xdr:colOff>
      <xdr:row>40</xdr:row>
      <xdr:rowOff>37054</xdr:rowOff>
    </xdr:to>
    <xdr:sp macro="" textlink="">
      <xdr:nvSpPr>
        <xdr:cNvPr id="530" name="フローチャート: 判断 529">
          <a:extLst>
            <a:ext uri="{FF2B5EF4-FFF2-40B4-BE49-F238E27FC236}">
              <a16:creationId xmlns:a16="http://schemas.microsoft.com/office/drawing/2014/main" id="{36D5166A-F388-49F7-B50D-D77A16F0AC1A}"/>
            </a:ext>
          </a:extLst>
        </xdr:cNvPr>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E128CCC-AF88-4344-8CF8-1F96723879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1D29765-4AC2-4FC1-B358-0505D0C503C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BBBA4CF-F588-4038-B4AA-701A9129AC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31C2161B-58A1-4BF6-BB53-B6AF0A1408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B65B265-F647-4809-9AA2-F70AC75279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98331</xdr:rowOff>
    </xdr:from>
    <xdr:to>
      <xdr:col>116</xdr:col>
      <xdr:colOff>114300</xdr:colOff>
      <xdr:row>41</xdr:row>
      <xdr:rowOff>28481</xdr:rowOff>
    </xdr:to>
    <xdr:sp macro="" textlink="">
      <xdr:nvSpPr>
        <xdr:cNvPr id="536" name="楕円 535">
          <a:extLst>
            <a:ext uri="{FF2B5EF4-FFF2-40B4-BE49-F238E27FC236}">
              <a16:creationId xmlns:a16="http://schemas.microsoft.com/office/drawing/2014/main" id="{13129655-0DE7-46A4-971D-81AE7C1F4DEF}"/>
            </a:ext>
          </a:extLst>
        </xdr:cNvPr>
        <xdr:cNvSpPr/>
      </xdr:nvSpPr>
      <xdr:spPr>
        <a:xfrm>
          <a:off x="22110700" y="69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76758</xdr:rowOff>
    </xdr:from>
    <xdr:ext cx="534377" cy="259045"/>
    <xdr:sp macro="" textlink="">
      <xdr:nvSpPr>
        <xdr:cNvPr id="537" name="【一般廃棄物処理施設】&#10;一人当たり有形固定資産（償却資産）額該当値テキスト">
          <a:extLst>
            <a:ext uri="{FF2B5EF4-FFF2-40B4-BE49-F238E27FC236}">
              <a16:creationId xmlns:a16="http://schemas.microsoft.com/office/drawing/2014/main" id="{E3FBAAA7-AD10-48C6-8DED-58B10CB40895}"/>
            </a:ext>
          </a:extLst>
        </xdr:cNvPr>
        <xdr:cNvSpPr txBox="1"/>
      </xdr:nvSpPr>
      <xdr:spPr>
        <a:xfrm>
          <a:off x="22199600" y="69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97599</xdr:rowOff>
    </xdr:from>
    <xdr:to>
      <xdr:col>112</xdr:col>
      <xdr:colOff>38100</xdr:colOff>
      <xdr:row>41</xdr:row>
      <xdr:rowOff>27749</xdr:rowOff>
    </xdr:to>
    <xdr:sp macro="" textlink="">
      <xdr:nvSpPr>
        <xdr:cNvPr id="538" name="楕円 537">
          <a:extLst>
            <a:ext uri="{FF2B5EF4-FFF2-40B4-BE49-F238E27FC236}">
              <a16:creationId xmlns:a16="http://schemas.microsoft.com/office/drawing/2014/main" id="{C4C23D7E-966B-4AA4-83BD-495AF4EF1DDD}"/>
            </a:ext>
          </a:extLst>
        </xdr:cNvPr>
        <xdr:cNvSpPr/>
      </xdr:nvSpPr>
      <xdr:spPr>
        <a:xfrm>
          <a:off x="21272500" y="69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148399</xdr:rowOff>
    </xdr:from>
    <xdr:to>
      <xdr:col>116</xdr:col>
      <xdr:colOff>63500</xdr:colOff>
      <xdr:row>40</xdr:row>
      <xdr:rowOff>149131</xdr:rowOff>
    </xdr:to>
    <xdr:cxnSp macro="">
      <xdr:nvCxnSpPr>
        <xdr:cNvPr id="539" name="直線コネクタ 538">
          <a:extLst>
            <a:ext uri="{FF2B5EF4-FFF2-40B4-BE49-F238E27FC236}">
              <a16:creationId xmlns:a16="http://schemas.microsoft.com/office/drawing/2014/main" id="{0E16F182-7664-47B0-9AA0-4F844DAFC504}"/>
            </a:ext>
          </a:extLst>
        </xdr:cNvPr>
        <xdr:cNvCxnSpPr/>
      </xdr:nvCxnSpPr>
      <xdr:spPr>
        <a:xfrm>
          <a:off x="21323300" y="7006399"/>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109159</xdr:rowOff>
    </xdr:from>
    <xdr:to>
      <xdr:col>107</xdr:col>
      <xdr:colOff>101600</xdr:colOff>
      <xdr:row>41</xdr:row>
      <xdr:rowOff>39309</xdr:rowOff>
    </xdr:to>
    <xdr:sp macro="" textlink="">
      <xdr:nvSpPr>
        <xdr:cNvPr id="540" name="楕円 539">
          <a:extLst>
            <a:ext uri="{FF2B5EF4-FFF2-40B4-BE49-F238E27FC236}">
              <a16:creationId xmlns:a16="http://schemas.microsoft.com/office/drawing/2014/main" id="{A8935032-CC5B-4044-87EB-1E2B7439ECF5}"/>
            </a:ext>
          </a:extLst>
        </xdr:cNvPr>
        <xdr:cNvSpPr/>
      </xdr:nvSpPr>
      <xdr:spPr>
        <a:xfrm>
          <a:off x="20383500" y="6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148399</xdr:rowOff>
    </xdr:from>
    <xdr:to>
      <xdr:col>111</xdr:col>
      <xdr:colOff>177800</xdr:colOff>
      <xdr:row>40</xdr:row>
      <xdr:rowOff>159959</xdr:rowOff>
    </xdr:to>
    <xdr:cxnSp macro="">
      <xdr:nvCxnSpPr>
        <xdr:cNvPr id="541" name="直線コネクタ 540">
          <a:extLst>
            <a:ext uri="{FF2B5EF4-FFF2-40B4-BE49-F238E27FC236}">
              <a16:creationId xmlns:a16="http://schemas.microsoft.com/office/drawing/2014/main" id="{FCD6F588-03B2-4C30-8AAB-2DE03422EA5E}"/>
            </a:ext>
          </a:extLst>
        </xdr:cNvPr>
        <xdr:cNvCxnSpPr/>
      </xdr:nvCxnSpPr>
      <xdr:spPr>
        <a:xfrm flipV="1">
          <a:off x="20434300" y="7006399"/>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106804</xdr:rowOff>
    </xdr:from>
    <xdr:to>
      <xdr:col>102</xdr:col>
      <xdr:colOff>165100</xdr:colOff>
      <xdr:row>41</xdr:row>
      <xdr:rowOff>36954</xdr:rowOff>
    </xdr:to>
    <xdr:sp macro="" textlink="">
      <xdr:nvSpPr>
        <xdr:cNvPr id="542" name="楕円 541">
          <a:extLst>
            <a:ext uri="{FF2B5EF4-FFF2-40B4-BE49-F238E27FC236}">
              <a16:creationId xmlns:a16="http://schemas.microsoft.com/office/drawing/2014/main" id="{0AC24F3E-4CC2-4D8A-945C-5626D5C38BDF}"/>
            </a:ext>
          </a:extLst>
        </xdr:cNvPr>
        <xdr:cNvSpPr/>
      </xdr:nvSpPr>
      <xdr:spPr>
        <a:xfrm>
          <a:off x="19494500" y="69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157604</xdr:rowOff>
    </xdr:from>
    <xdr:to>
      <xdr:col>107</xdr:col>
      <xdr:colOff>50800</xdr:colOff>
      <xdr:row>40</xdr:row>
      <xdr:rowOff>159959</xdr:rowOff>
    </xdr:to>
    <xdr:cxnSp macro="">
      <xdr:nvCxnSpPr>
        <xdr:cNvPr id="543" name="直線コネクタ 542">
          <a:extLst>
            <a:ext uri="{FF2B5EF4-FFF2-40B4-BE49-F238E27FC236}">
              <a16:creationId xmlns:a16="http://schemas.microsoft.com/office/drawing/2014/main" id="{7D5963B1-4E5F-46FD-A323-D5F21F78DD77}"/>
            </a:ext>
          </a:extLst>
        </xdr:cNvPr>
        <xdr:cNvCxnSpPr/>
      </xdr:nvCxnSpPr>
      <xdr:spPr>
        <a:xfrm>
          <a:off x="19545300" y="701560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a:extLst>
            <a:ext uri="{FF2B5EF4-FFF2-40B4-BE49-F238E27FC236}">
              <a16:creationId xmlns:a16="http://schemas.microsoft.com/office/drawing/2014/main" id="{7A7202DA-7E4B-473D-A4E2-2D05E6BCC801}"/>
            </a:ext>
          </a:extLst>
        </xdr:cNvPr>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a:extLst>
            <a:ext uri="{FF2B5EF4-FFF2-40B4-BE49-F238E27FC236}">
              <a16:creationId xmlns:a16="http://schemas.microsoft.com/office/drawing/2014/main" id="{7D3D262C-8F37-4643-8340-E42CF9426240}"/>
            </a:ext>
          </a:extLst>
        </xdr:cNvPr>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53581</xdr:rowOff>
    </xdr:from>
    <xdr:ext cx="534377" cy="259045"/>
    <xdr:sp macro="" textlink="">
      <xdr:nvSpPr>
        <xdr:cNvPr id="546" name="n_3aveValue【一般廃棄物処理施設】&#10;一人当たり有形固定資産（償却資産）額">
          <a:extLst>
            <a:ext uri="{FF2B5EF4-FFF2-40B4-BE49-F238E27FC236}">
              <a16:creationId xmlns:a16="http://schemas.microsoft.com/office/drawing/2014/main" id="{353CE3E4-B128-4ABE-B09F-6D6E2167D4A1}"/>
            </a:ext>
          </a:extLst>
        </xdr:cNvPr>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18876</xdr:rowOff>
    </xdr:from>
    <xdr:ext cx="534377" cy="259045"/>
    <xdr:sp macro="" textlink="">
      <xdr:nvSpPr>
        <xdr:cNvPr id="547" name="n_1mainValue【一般廃棄物処理施設】&#10;一人当たり有形固定資産（償却資産）額">
          <a:extLst>
            <a:ext uri="{FF2B5EF4-FFF2-40B4-BE49-F238E27FC236}">
              <a16:creationId xmlns:a16="http://schemas.microsoft.com/office/drawing/2014/main" id="{AFFDE9C6-937C-4EA1-8F20-C7606BB9482C}"/>
            </a:ext>
          </a:extLst>
        </xdr:cNvPr>
        <xdr:cNvSpPr txBox="1"/>
      </xdr:nvSpPr>
      <xdr:spPr>
        <a:xfrm>
          <a:off x="21043411" y="70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30436</xdr:rowOff>
    </xdr:from>
    <xdr:ext cx="534377" cy="259045"/>
    <xdr:sp macro="" textlink="">
      <xdr:nvSpPr>
        <xdr:cNvPr id="548" name="n_2mainValue【一般廃棄物処理施設】&#10;一人当たり有形固定資産（償却資産）額">
          <a:extLst>
            <a:ext uri="{FF2B5EF4-FFF2-40B4-BE49-F238E27FC236}">
              <a16:creationId xmlns:a16="http://schemas.microsoft.com/office/drawing/2014/main" id="{F7C7673C-3159-41E3-9931-0D11BFEA6828}"/>
            </a:ext>
          </a:extLst>
        </xdr:cNvPr>
        <xdr:cNvSpPr txBox="1"/>
      </xdr:nvSpPr>
      <xdr:spPr>
        <a:xfrm>
          <a:off x="20167111" y="70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28081</xdr:rowOff>
    </xdr:from>
    <xdr:ext cx="534377" cy="259045"/>
    <xdr:sp macro="" textlink="">
      <xdr:nvSpPr>
        <xdr:cNvPr id="549" name="n_3mainValue【一般廃棄物処理施設】&#10;一人当たり有形固定資産（償却資産）額">
          <a:extLst>
            <a:ext uri="{FF2B5EF4-FFF2-40B4-BE49-F238E27FC236}">
              <a16:creationId xmlns:a16="http://schemas.microsoft.com/office/drawing/2014/main" id="{0D53F0C2-70B7-418C-816B-757EA98BDD39}"/>
            </a:ext>
          </a:extLst>
        </xdr:cNvPr>
        <xdr:cNvSpPr txBox="1"/>
      </xdr:nvSpPr>
      <xdr:spPr>
        <a:xfrm>
          <a:off x="19278111" y="70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a:extLst>
            <a:ext uri="{FF2B5EF4-FFF2-40B4-BE49-F238E27FC236}">
              <a16:creationId xmlns:a16="http://schemas.microsoft.com/office/drawing/2014/main" id="{54830330-5D8D-4A65-9E0E-8A83432874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a:extLst>
            <a:ext uri="{FF2B5EF4-FFF2-40B4-BE49-F238E27FC236}">
              <a16:creationId xmlns:a16="http://schemas.microsoft.com/office/drawing/2014/main" id="{A236A642-FF13-412F-89B6-2A0562DB23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a:extLst>
            <a:ext uri="{FF2B5EF4-FFF2-40B4-BE49-F238E27FC236}">
              <a16:creationId xmlns:a16="http://schemas.microsoft.com/office/drawing/2014/main" id="{8145D148-620C-480F-9769-9B89F85CD0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a:extLst>
            <a:ext uri="{FF2B5EF4-FFF2-40B4-BE49-F238E27FC236}">
              <a16:creationId xmlns:a16="http://schemas.microsoft.com/office/drawing/2014/main" id="{F09E2AD7-19B6-4B20-8D99-65EBD836311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a:extLst>
            <a:ext uri="{FF2B5EF4-FFF2-40B4-BE49-F238E27FC236}">
              <a16:creationId xmlns:a16="http://schemas.microsoft.com/office/drawing/2014/main" id="{78EAAD6C-8E84-45F3-8460-F6EB3737CF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a:extLst>
            <a:ext uri="{FF2B5EF4-FFF2-40B4-BE49-F238E27FC236}">
              <a16:creationId xmlns:a16="http://schemas.microsoft.com/office/drawing/2014/main" id="{3929925C-A788-4A4D-A951-295BEEF19F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a:extLst>
            <a:ext uri="{FF2B5EF4-FFF2-40B4-BE49-F238E27FC236}">
              <a16:creationId xmlns:a16="http://schemas.microsoft.com/office/drawing/2014/main" id="{EB2D61E0-CDBF-4D71-84C0-8A2FC741421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a:extLst>
            <a:ext uri="{FF2B5EF4-FFF2-40B4-BE49-F238E27FC236}">
              <a16:creationId xmlns:a16="http://schemas.microsoft.com/office/drawing/2014/main" id="{0E49158A-0D8E-4C23-8E89-1B4812E37B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a:extLst>
            <a:ext uri="{FF2B5EF4-FFF2-40B4-BE49-F238E27FC236}">
              <a16:creationId xmlns:a16="http://schemas.microsoft.com/office/drawing/2014/main" id="{8BF4CB14-A2EF-4DBF-A0C1-37BCD59AFA4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a:extLst>
            <a:ext uri="{FF2B5EF4-FFF2-40B4-BE49-F238E27FC236}">
              <a16:creationId xmlns:a16="http://schemas.microsoft.com/office/drawing/2014/main" id="{CB3E9EDA-555C-430A-B9B2-4DF812472E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a:extLst>
            <a:ext uri="{FF2B5EF4-FFF2-40B4-BE49-F238E27FC236}">
              <a16:creationId xmlns:a16="http://schemas.microsoft.com/office/drawing/2014/main" id="{25694535-0444-4856-9D12-30289040F4A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a:extLst>
            <a:ext uri="{FF2B5EF4-FFF2-40B4-BE49-F238E27FC236}">
              <a16:creationId xmlns:a16="http://schemas.microsoft.com/office/drawing/2014/main" id="{AF0333B6-5149-417C-9953-E4C9216DD8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a:extLst>
            <a:ext uri="{FF2B5EF4-FFF2-40B4-BE49-F238E27FC236}">
              <a16:creationId xmlns:a16="http://schemas.microsoft.com/office/drawing/2014/main" id="{9ED97AAA-2C76-4C73-AED1-D442E47005C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a:extLst>
            <a:ext uri="{FF2B5EF4-FFF2-40B4-BE49-F238E27FC236}">
              <a16:creationId xmlns:a16="http://schemas.microsoft.com/office/drawing/2014/main" id="{7DC76C39-63F5-45D6-95A6-353DDDA4D5D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a:extLst>
            <a:ext uri="{FF2B5EF4-FFF2-40B4-BE49-F238E27FC236}">
              <a16:creationId xmlns:a16="http://schemas.microsoft.com/office/drawing/2014/main" id="{3FAA2347-661B-4F27-9B85-D220E316061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a:extLst>
            <a:ext uri="{FF2B5EF4-FFF2-40B4-BE49-F238E27FC236}">
              <a16:creationId xmlns:a16="http://schemas.microsoft.com/office/drawing/2014/main" id="{41065B18-D4EF-4658-9F71-F2EB371C39A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a:extLst>
            <a:ext uri="{FF2B5EF4-FFF2-40B4-BE49-F238E27FC236}">
              <a16:creationId xmlns:a16="http://schemas.microsoft.com/office/drawing/2014/main" id="{25153D72-2B8F-4B5B-8546-659AF4DAE97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a:extLst>
            <a:ext uri="{FF2B5EF4-FFF2-40B4-BE49-F238E27FC236}">
              <a16:creationId xmlns:a16="http://schemas.microsoft.com/office/drawing/2014/main" id="{E9A44134-F38F-4515-A36F-4464CB47146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a:extLst>
            <a:ext uri="{FF2B5EF4-FFF2-40B4-BE49-F238E27FC236}">
              <a16:creationId xmlns:a16="http://schemas.microsoft.com/office/drawing/2014/main" id="{0D8485E3-870B-475A-8889-4B7E4FFFAD5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F2C9840C-812A-4447-BCD8-282865AF5D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5CD12E4E-318D-4E69-992C-DA0DE623EB8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E814B16F-15FD-4A07-B46C-8DBAD5F5FD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a:extLst>
            <a:ext uri="{FF2B5EF4-FFF2-40B4-BE49-F238E27FC236}">
              <a16:creationId xmlns:a16="http://schemas.microsoft.com/office/drawing/2014/main" id="{2863156F-633C-4A4A-A326-E5408933C040}"/>
            </a:ext>
          </a:extLst>
        </xdr:cNvPr>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a:extLst>
            <a:ext uri="{FF2B5EF4-FFF2-40B4-BE49-F238E27FC236}">
              <a16:creationId xmlns:a16="http://schemas.microsoft.com/office/drawing/2014/main" id="{7B7BEF61-0B04-4BE7-ACA7-CA82AB47A35E}"/>
            </a:ext>
          </a:extLst>
        </xdr:cNvPr>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a:extLst>
            <a:ext uri="{FF2B5EF4-FFF2-40B4-BE49-F238E27FC236}">
              <a16:creationId xmlns:a16="http://schemas.microsoft.com/office/drawing/2014/main" id="{4B6A3397-5645-42E2-8C1B-689A4103CB9E}"/>
            </a:ext>
          </a:extLst>
        </xdr:cNvPr>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a:extLst>
            <a:ext uri="{FF2B5EF4-FFF2-40B4-BE49-F238E27FC236}">
              <a16:creationId xmlns:a16="http://schemas.microsoft.com/office/drawing/2014/main" id="{41251E3F-71A9-4D4C-8F6C-C4511B00175F}"/>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a:extLst>
            <a:ext uri="{FF2B5EF4-FFF2-40B4-BE49-F238E27FC236}">
              <a16:creationId xmlns:a16="http://schemas.microsoft.com/office/drawing/2014/main" id="{FA1577A2-D7DB-4E96-A465-141B7EF0DDC2}"/>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3E7B0ED9-70E7-4354-AC29-B0D3DDA966E1}"/>
            </a:ext>
          </a:extLst>
        </xdr:cNvPr>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a:extLst>
            <a:ext uri="{FF2B5EF4-FFF2-40B4-BE49-F238E27FC236}">
              <a16:creationId xmlns:a16="http://schemas.microsoft.com/office/drawing/2014/main" id="{11794E4B-891C-40DE-BF46-4711FBA24112}"/>
            </a:ext>
          </a:extLst>
        </xdr:cNvPr>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a:extLst>
            <a:ext uri="{FF2B5EF4-FFF2-40B4-BE49-F238E27FC236}">
              <a16:creationId xmlns:a16="http://schemas.microsoft.com/office/drawing/2014/main" id="{A9D12705-DE6F-4832-A70B-488D973E8022}"/>
            </a:ext>
          </a:extLst>
        </xdr:cNvPr>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a:extLst>
            <a:ext uri="{FF2B5EF4-FFF2-40B4-BE49-F238E27FC236}">
              <a16:creationId xmlns:a16="http://schemas.microsoft.com/office/drawing/2014/main" id="{D33C3735-A48D-472A-A4D6-E1766D48FB19}"/>
            </a:ext>
          </a:extLst>
        </xdr:cNvPr>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81" name="フローチャート: 判断 580">
          <a:extLst>
            <a:ext uri="{FF2B5EF4-FFF2-40B4-BE49-F238E27FC236}">
              <a16:creationId xmlns:a16="http://schemas.microsoft.com/office/drawing/2014/main" id="{B64D78F0-5FF0-47F2-95E2-E9BB72FD9D32}"/>
            </a:ext>
          </a:extLst>
        </xdr:cNvPr>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839FF80E-E4A2-473A-8801-6136BE7879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9E044546-4331-4852-8444-9512FEF393B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E0D82B18-D19B-4507-BD81-C126B81C91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BC5A2C1E-FB4D-4DE3-AD67-CA79B9CBBE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95CF14A5-1AE1-431A-A8A6-DD63B86BB50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33782</xdr:rowOff>
    </xdr:from>
    <xdr:to>
      <xdr:col>85</xdr:col>
      <xdr:colOff>177800</xdr:colOff>
      <xdr:row>58</xdr:row>
      <xdr:rowOff>135382</xdr:rowOff>
    </xdr:to>
    <xdr:sp macro="" textlink="">
      <xdr:nvSpPr>
        <xdr:cNvPr id="587" name="楕円 586">
          <a:extLst>
            <a:ext uri="{FF2B5EF4-FFF2-40B4-BE49-F238E27FC236}">
              <a16:creationId xmlns:a16="http://schemas.microsoft.com/office/drawing/2014/main" id="{2C55429B-6278-40FF-90CB-ABBD984EDC33}"/>
            </a:ext>
          </a:extLst>
        </xdr:cNvPr>
        <xdr:cNvSpPr/>
      </xdr:nvSpPr>
      <xdr:spPr>
        <a:xfrm>
          <a:off x="16268700" y="99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56659</xdr:rowOff>
    </xdr:from>
    <xdr:ext cx="405111" cy="259045"/>
    <xdr:sp macro="" textlink="">
      <xdr:nvSpPr>
        <xdr:cNvPr id="588" name="【保健センター・保健所】&#10;有形固定資産減価償却率該当値テキスト">
          <a:extLst>
            <a:ext uri="{FF2B5EF4-FFF2-40B4-BE49-F238E27FC236}">
              <a16:creationId xmlns:a16="http://schemas.microsoft.com/office/drawing/2014/main" id="{43C7E990-59C4-49B0-B633-AE61847661BC}"/>
            </a:ext>
          </a:extLst>
        </xdr:cNvPr>
        <xdr:cNvSpPr txBox="1"/>
      </xdr:nvSpPr>
      <xdr:spPr>
        <a:xfrm>
          <a:off x="16357600" y="982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589" name="楕円 588">
          <a:extLst>
            <a:ext uri="{FF2B5EF4-FFF2-40B4-BE49-F238E27FC236}">
              <a16:creationId xmlns:a16="http://schemas.microsoft.com/office/drawing/2014/main" id="{FCC6C935-6C93-4F62-8879-9445F6D11388}"/>
            </a:ext>
          </a:extLst>
        </xdr:cNvPr>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84582</xdr:rowOff>
    </xdr:from>
    <xdr:to>
      <xdr:col>85</xdr:col>
      <xdr:colOff>127000</xdr:colOff>
      <xdr:row>58</xdr:row>
      <xdr:rowOff>134874</xdr:rowOff>
    </xdr:to>
    <xdr:cxnSp macro="">
      <xdr:nvCxnSpPr>
        <xdr:cNvPr id="590" name="直線コネクタ 589">
          <a:extLst>
            <a:ext uri="{FF2B5EF4-FFF2-40B4-BE49-F238E27FC236}">
              <a16:creationId xmlns:a16="http://schemas.microsoft.com/office/drawing/2014/main" id="{AF5CC29C-C0DA-43DC-97CD-61EDD3CC9C06}"/>
            </a:ext>
          </a:extLst>
        </xdr:cNvPr>
        <xdr:cNvCxnSpPr/>
      </xdr:nvCxnSpPr>
      <xdr:spPr>
        <a:xfrm flipV="1">
          <a:off x="15481300" y="100286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91" name="楕円 590">
          <a:extLst>
            <a:ext uri="{FF2B5EF4-FFF2-40B4-BE49-F238E27FC236}">
              <a16:creationId xmlns:a16="http://schemas.microsoft.com/office/drawing/2014/main" id="{8E4A3454-6D36-4249-9C20-9C833AD8306C}"/>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134874</xdr:rowOff>
    </xdr:from>
    <xdr:to>
      <xdr:col>81</xdr:col>
      <xdr:colOff>50800</xdr:colOff>
      <xdr:row>58</xdr:row>
      <xdr:rowOff>160020</xdr:rowOff>
    </xdr:to>
    <xdr:cxnSp macro="">
      <xdr:nvCxnSpPr>
        <xdr:cNvPr id="592" name="直線コネクタ 591">
          <a:extLst>
            <a:ext uri="{FF2B5EF4-FFF2-40B4-BE49-F238E27FC236}">
              <a16:creationId xmlns:a16="http://schemas.microsoft.com/office/drawing/2014/main" id="{5694F31B-E47C-46DB-BDD4-D79B2D3D0CB4}"/>
            </a:ext>
          </a:extLst>
        </xdr:cNvPr>
        <xdr:cNvCxnSpPr/>
      </xdr:nvCxnSpPr>
      <xdr:spPr>
        <a:xfrm flipV="1">
          <a:off x="14592300" y="100789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93" name="楕円 592">
          <a:extLst>
            <a:ext uri="{FF2B5EF4-FFF2-40B4-BE49-F238E27FC236}">
              <a16:creationId xmlns:a16="http://schemas.microsoft.com/office/drawing/2014/main" id="{764EC3EC-2469-4F01-B047-60C0FE13CA87}"/>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34290</xdr:rowOff>
    </xdr:to>
    <xdr:cxnSp macro="">
      <xdr:nvCxnSpPr>
        <xdr:cNvPr id="594" name="直線コネクタ 593">
          <a:extLst>
            <a:ext uri="{FF2B5EF4-FFF2-40B4-BE49-F238E27FC236}">
              <a16:creationId xmlns:a16="http://schemas.microsoft.com/office/drawing/2014/main" id="{32593C1A-6756-4C9F-88AB-BEBA5C5517CF}"/>
            </a:ext>
          </a:extLst>
        </xdr:cNvPr>
        <xdr:cNvCxnSpPr/>
      </xdr:nvCxnSpPr>
      <xdr:spPr>
        <a:xfrm flipV="1">
          <a:off x="13703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927BCBBD-7FAA-4755-9B3E-663B207A265B}"/>
            </a:ext>
          </a:extLst>
        </xdr:cNvPr>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F947B80A-6A3D-469C-8E94-94178F761CAD}"/>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8386EECF-7FBF-469A-8A5D-D4974295167D}"/>
            </a:ext>
          </a:extLst>
        </xdr:cNvPr>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30751</xdr:rowOff>
    </xdr:from>
    <xdr:ext cx="405111" cy="259045"/>
    <xdr:sp macro="" textlink="">
      <xdr:nvSpPr>
        <xdr:cNvPr id="598" name="n_1mainValue【保健センター・保健所】&#10;有形固定資産減価償却率">
          <a:extLst>
            <a:ext uri="{FF2B5EF4-FFF2-40B4-BE49-F238E27FC236}">
              <a16:creationId xmlns:a16="http://schemas.microsoft.com/office/drawing/2014/main" id="{36B66749-7A01-4A73-B42F-5D5F6D4DBFF7}"/>
            </a:ext>
          </a:extLst>
        </xdr:cNvPr>
        <xdr:cNvSpPr txBox="1"/>
      </xdr:nvSpPr>
      <xdr:spPr>
        <a:xfrm>
          <a:off x="15266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DF5C1675-A082-44ED-82B5-34986CBA3B16}"/>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2988EC35-6938-40F4-9929-67798F2DFC01}"/>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2C4ED725-8650-4BCE-9DD3-1170638E46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CD959297-97DE-460E-8B57-25DA7F61AC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3B453EA7-F34E-4ABF-B736-9EB17294DC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B1036D25-FEB2-4B43-9F02-D5102E8B455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D224A1DA-43CC-427B-9150-C1150CC7968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EFC601CD-1A16-41C5-AD96-459082E9FC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2C3FDF3C-5813-4985-A432-6DD279D1F1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988FD8F8-7659-42B6-9320-E3B81719F8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19A0A971-9C24-428E-8DB7-F12D001320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C518D6AF-7F5C-4F8F-9481-9021DBC2AF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a:extLst>
            <a:ext uri="{FF2B5EF4-FFF2-40B4-BE49-F238E27FC236}">
              <a16:creationId xmlns:a16="http://schemas.microsoft.com/office/drawing/2014/main" id="{8C29BBB6-9601-4AF1-9C53-6F079223FF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AE79D6C6-FBA6-40AA-BD65-1673B10A6FF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a:extLst>
            <a:ext uri="{FF2B5EF4-FFF2-40B4-BE49-F238E27FC236}">
              <a16:creationId xmlns:a16="http://schemas.microsoft.com/office/drawing/2014/main" id="{E8C6EC88-1D55-4E24-B84E-10CE1B9F141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a:extLst>
            <a:ext uri="{FF2B5EF4-FFF2-40B4-BE49-F238E27FC236}">
              <a16:creationId xmlns:a16="http://schemas.microsoft.com/office/drawing/2014/main" id="{5AEEA208-765B-4DB0-B477-666741CE80B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a:extLst>
            <a:ext uri="{FF2B5EF4-FFF2-40B4-BE49-F238E27FC236}">
              <a16:creationId xmlns:a16="http://schemas.microsoft.com/office/drawing/2014/main" id="{70E7A63D-E611-49A2-9A60-FA470F6D9E4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a:extLst>
            <a:ext uri="{FF2B5EF4-FFF2-40B4-BE49-F238E27FC236}">
              <a16:creationId xmlns:a16="http://schemas.microsoft.com/office/drawing/2014/main" id="{AB1029C3-0BEC-4EF0-8CCF-31F3269A433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a:extLst>
            <a:ext uri="{FF2B5EF4-FFF2-40B4-BE49-F238E27FC236}">
              <a16:creationId xmlns:a16="http://schemas.microsoft.com/office/drawing/2014/main" id="{E213EC83-D67B-4881-BE46-256C1254135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a:extLst>
            <a:ext uri="{FF2B5EF4-FFF2-40B4-BE49-F238E27FC236}">
              <a16:creationId xmlns:a16="http://schemas.microsoft.com/office/drawing/2014/main" id="{03CFC5CE-03F2-4057-A880-433CF6AF59E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a:extLst>
            <a:ext uri="{FF2B5EF4-FFF2-40B4-BE49-F238E27FC236}">
              <a16:creationId xmlns:a16="http://schemas.microsoft.com/office/drawing/2014/main" id="{B2172723-039A-49D0-AE1C-8879C88BAED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a:extLst>
            <a:ext uri="{FF2B5EF4-FFF2-40B4-BE49-F238E27FC236}">
              <a16:creationId xmlns:a16="http://schemas.microsoft.com/office/drawing/2014/main" id="{6BB38A3F-1878-4516-B468-889B8C56094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a:extLst>
            <a:ext uri="{FF2B5EF4-FFF2-40B4-BE49-F238E27FC236}">
              <a16:creationId xmlns:a16="http://schemas.microsoft.com/office/drawing/2014/main" id="{4BCCF02F-CE62-4176-9CD6-E33B235F065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a:extLst>
            <a:ext uri="{FF2B5EF4-FFF2-40B4-BE49-F238E27FC236}">
              <a16:creationId xmlns:a16="http://schemas.microsoft.com/office/drawing/2014/main" id="{1C5F14C9-C36E-4F75-9CBC-2BCFA843444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3590E036-584E-48C3-80C3-6364D957F9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3E97CB0F-1FB9-4F89-8CA0-E13CB87D4C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8FE01CC5-BCCA-4AC2-9CC7-417BF58544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a:extLst>
            <a:ext uri="{FF2B5EF4-FFF2-40B4-BE49-F238E27FC236}">
              <a16:creationId xmlns:a16="http://schemas.microsoft.com/office/drawing/2014/main" id="{ED3646AB-AF47-49D1-8B8F-0A34120DE09A}"/>
            </a:ext>
          </a:extLst>
        </xdr:cNvPr>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65124A08-1F0A-4BC1-9D9D-257EB1714B47}"/>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a:extLst>
            <a:ext uri="{FF2B5EF4-FFF2-40B4-BE49-F238E27FC236}">
              <a16:creationId xmlns:a16="http://schemas.microsoft.com/office/drawing/2014/main" id="{4C844D2D-4D6F-4FFC-8845-22532EB16252}"/>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93992A70-3D27-4D48-8AE1-6AEF902F92A1}"/>
            </a:ext>
          </a:extLst>
        </xdr:cNvPr>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a:extLst>
            <a:ext uri="{FF2B5EF4-FFF2-40B4-BE49-F238E27FC236}">
              <a16:creationId xmlns:a16="http://schemas.microsoft.com/office/drawing/2014/main" id="{B590D620-64EC-4951-930C-C95A8F385F78}"/>
            </a:ext>
          </a:extLst>
        </xdr:cNvPr>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AB85AF84-1852-456C-9C76-5C3C503EA55C}"/>
            </a:ext>
          </a:extLst>
        </xdr:cNvPr>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a:extLst>
            <a:ext uri="{FF2B5EF4-FFF2-40B4-BE49-F238E27FC236}">
              <a16:creationId xmlns:a16="http://schemas.microsoft.com/office/drawing/2014/main" id="{5A4D2756-D1C2-4336-B0CD-3B280B5BC346}"/>
            </a:ext>
          </a:extLst>
        </xdr:cNvPr>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a:extLst>
            <a:ext uri="{FF2B5EF4-FFF2-40B4-BE49-F238E27FC236}">
              <a16:creationId xmlns:a16="http://schemas.microsoft.com/office/drawing/2014/main" id="{0F4F3DB0-8643-402F-A7AF-4C2C0364DBC2}"/>
            </a:ext>
          </a:extLst>
        </xdr:cNvPr>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a:extLst>
            <a:ext uri="{FF2B5EF4-FFF2-40B4-BE49-F238E27FC236}">
              <a16:creationId xmlns:a16="http://schemas.microsoft.com/office/drawing/2014/main" id="{70AA3164-BE2B-46D1-B48D-BC36B2F11AEA}"/>
            </a:ext>
          </a:extLst>
        </xdr:cNvPr>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35" name="フローチャート: 判断 634">
          <a:extLst>
            <a:ext uri="{FF2B5EF4-FFF2-40B4-BE49-F238E27FC236}">
              <a16:creationId xmlns:a16="http://schemas.microsoft.com/office/drawing/2014/main" id="{9840B5F4-C514-46C4-A0A2-C259C3A5D7B4}"/>
            </a:ext>
          </a:extLst>
        </xdr:cNvPr>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EE61723-2DA4-41AF-A433-CCB6DED91F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1139FBD-9FCF-4AD1-8BE2-4FDB8FB3A6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01328BC-A456-406A-9D79-E6585076BD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0991496-AD56-4FB0-8363-33456D4846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D080A04-094D-428F-867D-28562D9799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55335</xdr:rowOff>
    </xdr:from>
    <xdr:to>
      <xdr:col>116</xdr:col>
      <xdr:colOff>114300</xdr:colOff>
      <xdr:row>59</xdr:row>
      <xdr:rowOff>156935</xdr:rowOff>
    </xdr:to>
    <xdr:sp macro="" textlink="">
      <xdr:nvSpPr>
        <xdr:cNvPr id="641" name="楕円 640">
          <a:extLst>
            <a:ext uri="{FF2B5EF4-FFF2-40B4-BE49-F238E27FC236}">
              <a16:creationId xmlns:a16="http://schemas.microsoft.com/office/drawing/2014/main" id="{CEF69D39-2676-477F-AC5D-44729C5DBB9F}"/>
            </a:ext>
          </a:extLst>
        </xdr:cNvPr>
        <xdr:cNvSpPr/>
      </xdr:nvSpPr>
      <xdr:spPr>
        <a:xfrm>
          <a:off x="22110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78212</xdr:rowOff>
    </xdr:from>
    <xdr:ext cx="469744" cy="259045"/>
    <xdr:sp macro="" textlink="">
      <xdr:nvSpPr>
        <xdr:cNvPr id="642" name="【保健センター・保健所】&#10;一人当たり面積該当値テキスト">
          <a:extLst>
            <a:ext uri="{FF2B5EF4-FFF2-40B4-BE49-F238E27FC236}">
              <a16:creationId xmlns:a16="http://schemas.microsoft.com/office/drawing/2014/main" id="{A07178AF-582B-4393-A0D7-05C426BCA8FA}"/>
            </a:ext>
          </a:extLst>
        </xdr:cNvPr>
        <xdr:cNvSpPr txBox="1"/>
      </xdr:nvSpPr>
      <xdr:spPr>
        <a:xfrm>
          <a:off x="22199600"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55335</xdr:rowOff>
    </xdr:from>
    <xdr:to>
      <xdr:col>112</xdr:col>
      <xdr:colOff>38100</xdr:colOff>
      <xdr:row>59</xdr:row>
      <xdr:rowOff>156935</xdr:rowOff>
    </xdr:to>
    <xdr:sp macro="" textlink="">
      <xdr:nvSpPr>
        <xdr:cNvPr id="643" name="楕円 642">
          <a:extLst>
            <a:ext uri="{FF2B5EF4-FFF2-40B4-BE49-F238E27FC236}">
              <a16:creationId xmlns:a16="http://schemas.microsoft.com/office/drawing/2014/main" id="{F6D5181A-0150-4ACA-9FD4-4B094109773F}"/>
            </a:ext>
          </a:extLst>
        </xdr:cNvPr>
        <xdr:cNvSpPr/>
      </xdr:nvSpPr>
      <xdr:spPr>
        <a:xfrm>
          <a:off x="2127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106135</xdr:rowOff>
    </xdr:from>
    <xdr:to>
      <xdr:col>116</xdr:col>
      <xdr:colOff>63500</xdr:colOff>
      <xdr:row>59</xdr:row>
      <xdr:rowOff>106135</xdr:rowOff>
    </xdr:to>
    <xdr:cxnSp macro="">
      <xdr:nvCxnSpPr>
        <xdr:cNvPr id="644" name="直線コネクタ 643">
          <a:extLst>
            <a:ext uri="{FF2B5EF4-FFF2-40B4-BE49-F238E27FC236}">
              <a16:creationId xmlns:a16="http://schemas.microsoft.com/office/drawing/2014/main" id="{E5C99B0A-5F7F-46F4-B3EC-986A98CF30B5}"/>
            </a:ext>
          </a:extLst>
        </xdr:cNvPr>
        <xdr:cNvCxnSpPr/>
      </xdr:nvCxnSpPr>
      <xdr:spPr>
        <a:xfrm>
          <a:off x="21323300" y="10221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22678</xdr:rowOff>
    </xdr:from>
    <xdr:to>
      <xdr:col>107</xdr:col>
      <xdr:colOff>101600</xdr:colOff>
      <xdr:row>59</xdr:row>
      <xdr:rowOff>124278</xdr:rowOff>
    </xdr:to>
    <xdr:sp macro="" textlink="">
      <xdr:nvSpPr>
        <xdr:cNvPr id="645" name="楕円 644">
          <a:extLst>
            <a:ext uri="{FF2B5EF4-FFF2-40B4-BE49-F238E27FC236}">
              <a16:creationId xmlns:a16="http://schemas.microsoft.com/office/drawing/2014/main" id="{B4B23CA7-D3B3-4FB3-A334-F2DFE4784EF1}"/>
            </a:ext>
          </a:extLst>
        </xdr:cNvPr>
        <xdr:cNvSpPr/>
      </xdr:nvSpPr>
      <xdr:spPr>
        <a:xfrm>
          <a:off x="2038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73478</xdr:rowOff>
    </xdr:from>
    <xdr:to>
      <xdr:col>111</xdr:col>
      <xdr:colOff>177800</xdr:colOff>
      <xdr:row>59</xdr:row>
      <xdr:rowOff>106135</xdr:rowOff>
    </xdr:to>
    <xdr:cxnSp macro="">
      <xdr:nvCxnSpPr>
        <xdr:cNvPr id="646" name="直線コネクタ 645">
          <a:extLst>
            <a:ext uri="{FF2B5EF4-FFF2-40B4-BE49-F238E27FC236}">
              <a16:creationId xmlns:a16="http://schemas.microsoft.com/office/drawing/2014/main" id="{7677A811-BA25-49EE-828E-9A4BEA852BFC}"/>
            </a:ext>
          </a:extLst>
        </xdr:cNvPr>
        <xdr:cNvCxnSpPr/>
      </xdr:nvCxnSpPr>
      <xdr:spPr>
        <a:xfrm>
          <a:off x="2043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647" name="楕円 646">
          <a:extLst>
            <a:ext uri="{FF2B5EF4-FFF2-40B4-BE49-F238E27FC236}">
              <a16:creationId xmlns:a16="http://schemas.microsoft.com/office/drawing/2014/main" id="{B5959205-6607-492D-86FE-F68D3A1A861C}"/>
            </a:ext>
          </a:extLst>
        </xdr:cNvPr>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73478</xdr:rowOff>
    </xdr:to>
    <xdr:cxnSp macro="">
      <xdr:nvCxnSpPr>
        <xdr:cNvPr id="648" name="直線コネクタ 647">
          <a:extLst>
            <a:ext uri="{FF2B5EF4-FFF2-40B4-BE49-F238E27FC236}">
              <a16:creationId xmlns:a16="http://schemas.microsoft.com/office/drawing/2014/main" id="{5A7A024D-E0EF-4788-BE51-8BD956DBB4B7}"/>
            </a:ext>
          </a:extLst>
        </xdr:cNvPr>
        <xdr:cNvCxnSpPr/>
      </xdr:nvCxnSpPr>
      <xdr:spPr>
        <a:xfrm>
          <a:off x="19545300" y="10189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49" name="n_1aveValue【保健センター・保健所】&#10;一人当たり面積">
          <a:extLst>
            <a:ext uri="{FF2B5EF4-FFF2-40B4-BE49-F238E27FC236}">
              <a16:creationId xmlns:a16="http://schemas.microsoft.com/office/drawing/2014/main" id="{E64A9C9B-1AE2-4CC6-8C7A-51DB8C0C1A07}"/>
            </a:ext>
          </a:extLst>
        </xdr:cNvPr>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50" name="n_2aveValue【保健センター・保健所】&#10;一人当たり面積">
          <a:extLst>
            <a:ext uri="{FF2B5EF4-FFF2-40B4-BE49-F238E27FC236}">
              <a16:creationId xmlns:a16="http://schemas.microsoft.com/office/drawing/2014/main" id="{D161AB0C-91F1-4D31-B1A0-04F7CEA246D5}"/>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82749</xdr:rowOff>
    </xdr:from>
    <xdr:ext cx="469744" cy="259045"/>
    <xdr:sp macro="" textlink="">
      <xdr:nvSpPr>
        <xdr:cNvPr id="651" name="n_3aveValue【保健センター・保健所】&#10;一人当たり面積">
          <a:extLst>
            <a:ext uri="{FF2B5EF4-FFF2-40B4-BE49-F238E27FC236}">
              <a16:creationId xmlns:a16="http://schemas.microsoft.com/office/drawing/2014/main" id="{DDBD7E29-6580-4E84-ABB3-9C622603D994}"/>
            </a:ext>
          </a:extLst>
        </xdr:cNvPr>
        <xdr:cNvSpPr txBox="1"/>
      </xdr:nvSpPr>
      <xdr:spPr>
        <a:xfrm>
          <a:off x="19310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2012</xdr:rowOff>
    </xdr:from>
    <xdr:ext cx="469744" cy="259045"/>
    <xdr:sp macro="" textlink="">
      <xdr:nvSpPr>
        <xdr:cNvPr id="652" name="n_1mainValue【保健センター・保健所】&#10;一人当たり面積">
          <a:extLst>
            <a:ext uri="{FF2B5EF4-FFF2-40B4-BE49-F238E27FC236}">
              <a16:creationId xmlns:a16="http://schemas.microsoft.com/office/drawing/2014/main" id="{1BF29C78-FE38-41E2-B3A6-1A4341CC6920}"/>
            </a:ext>
          </a:extLst>
        </xdr:cNvPr>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140805</xdr:rowOff>
    </xdr:from>
    <xdr:ext cx="469744" cy="259045"/>
    <xdr:sp macro="" textlink="">
      <xdr:nvSpPr>
        <xdr:cNvPr id="653" name="n_2mainValue【保健センター・保健所】&#10;一人当たり面積">
          <a:extLst>
            <a:ext uri="{FF2B5EF4-FFF2-40B4-BE49-F238E27FC236}">
              <a16:creationId xmlns:a16="http://schemas.microsoft.com/office/drawing/2014/main" id="{99FAFD99-7714-4B25-A13D-D53CC6488098}"/>
            </a:ext>
          </a:extLst>
        </xdr:cNvPr>
        <xdr:cNvSpPr txBox="1"/>
      </xdr:nvSpPr>
      <xdr:spPr>
        <a:xfrm>
          <a:off x="20199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654" name="n_3mainValue【保健センター・保健所】&#10;一人当たり面積">
          <a:extLst>
            <a:ext uri="{FF2B5EF4-FFF2-40B4-BE49-F238E27FC236}">
              <a16:creationId xmlns:a16="http://schemas.microsoft.com/office/drawing/2014/main" id="{F1B0D61D-D314-441E-B34D-B210E23718BA}"/>
            </a:ext>
          </a:extLst>
        </xdr:cNvPr>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8D60C621-8F98-43DB-87BA-6E3E4F8106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DD590D42-0504-4A0A-A9F0-5A67CE145A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225F5CD8-B8AD-4B58-A2DF-FDB16C1AAA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80D163D-C3C1-4A4F-84F5-5613FC3BFA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6428A32B-B241-40F2-A87E-10DCCC711D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D8132298-A6FD-49A2-B0EF-CD039D8D65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69264C6F-E38D-4209-940B-C25677F18E7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DADFBE8D-4884-47B4-AEB5-75DBC67D195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C85A5127-DA37-4065-840E-541CBE3CC0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01BAFBE8-5A63-4D84-B3BB-D2417C3AE00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a:extLst>
            <a:ext uri="{FF2B5EF4-FFF2-40B4-BE49-F238E27FC236}">
              <a16:creationId xmlns:a16="http://schemas.microsoft.com/office/drawing/2014/main" id="{276C1BDF-F68B-4FCF-A9EF-56BB07A472A7}"/>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6" name="直線コネクタ 665">
          <a:extLst>
            <a:ext uri="{FF2B5EF4-FFF2-40B4-BE49-F238E27FC236}">
              <a16:creationId xmlns:a16="http://schemas.microsoft.com/office/drawing/2014/main" id="{7277B428-4740-468E-9B45-471604B7450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67" name="テキスト ボックス 666">
          <a:extLst>
            <a:ext uri="{FF2B5EF4-FFF2-40B4-BE49-F238E27FC236}">
              <a16:creationId xmlns:a16="http://schemas.microsoft.com/office/drawing/2014/main" id="{4A0A651F-B3CD-49F5-9927-0F9F91788181}"/>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8" name="直線コネクタ 667">
          <a:extLst>
            <a:ext uri="{FF2B5EF4-FFF2-40B4-BE49-F238E27FC236}">
              <a16:creationId xmlns:a16="http://schemas.microsoft.com/office/drawing/2014/main" id="{234B86AC-D491-4C97-A0A8-B6544BF556F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9" name="テキスト ボックス 668">
          <a:extLst>
            <a:ext uri="{FF2B5EF4-FFF2-40B4-BE49-F238E27FC236}">
              <a16:creationId xmlns:a16="http://schemas.microsoft.com/office/drawing/2014/main" id="{CC3521C7-5A36-4F8C-9C8D-C60F0615A4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0" name="直線コネクタ 669">
          <a:extLst>
            <a:ext uri="{FF2B5EF4-FFF2-40B4-BE49-F238E27FC236}">
              <a16:creationId xmlns:a16="http://schemas.microsoft.com/office/drawing/2014/main" id="{DFCB6867-EBA7-4BE9-AA8B-F6E3D170040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1" name="テキスト ボックス 670">
          <a:extLst>
            <a:ext uri="{FF2B5EF4-FFF2-40B4-BE49-F238E27FC236}">
              <a16:creationId xmlns:a16="http://schemas.microsoft.com/office/drawing/2014/main" id="{BAB7CBAD-486C-4270-A040-3C691104955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2" name="直線コネクタ 671">
          <a:extLst>
            <a:ext uri="{FF2B5EF4-FFF2-40B4-BE49-F238E27FC236}">
              <a16:creationId xmlns:a16="http://schemas.microsoft.com/office/drawing/2014/main" id="{5B39FA6A-E6B4-4203-A7ED-E30441D1FD7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3" name="テキスト ボックス 672">
          <a:extLst>
            <a:ext uri="{FF2B5EF4-FFF2-40B4-BE49-F238E27FC236}">
              <a16:creationId xmlns:a16="http://schemas.microsoft.com/office/drawing/2014/main" id="{559C3A17-CE10-4C92-A49F-59B31851C0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4" name="直線コネクタ 673">
          <a:extLst>
            <a:ext uri="{FF2B5EF4-FFF2-40B4-BE49-F238E27FC236}">
              <a16:creationId xmlns:a16="http://schemas.microsoft.com/office/drawing/2014/main" id="{7285A0ED-7EB2-4DAA-A92F-20BA5532113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5" name="テキスト ボックス 674">
          <a:extLst>
            <a:ext uri="{FF2B5EF4-FFF2-40B4-BE49-F238E27FC236}">
              <a16:creationId xmlns:a16="http://schemas.microsoft.com/office/drawing/2014/main" id="{66DFC5D1-2A7E-4E39-B7F5-E070980F627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6" name="直線コネクタ 675">
          <a:extLst>
            <a:ext uri="{FF2B5EF4-FFF2-40B4-BE49-F238E27FC236}">
              <a16:creationId xmlns:a16="http://schemas.microsoft.com/office/drawing/2014/main" id="{3F240C90-0307-439E-9133-9B5709C15FC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77" name="テキスト ボックス 676">
          <a:extLst>
            <a:ext uri="{FF2B5EF4-FFF2-40B4-BE49-F238E27FC236}">
              <a16:creationId xmlns:a16="http://schemas.microsoft.com/office/drawing/2014/main" id="{E50EDDD1-B98D-4CF3-9675-89B8FBA5C13A}"/>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a:extLst>
            <a:ext uri="{FF2B5EF4-FFF2-40B4-BE49-F238E27FC236}">
              <a16:creationId xmlns:a16="http://schemas.microsoft.com/office/drawing/2014/main" id="{051BCAF5-E90B-4B4C-886D-7A5F2C9008B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79" name="テキスト ボックス 678">
          <a:extLst>
            <a:ext uri="{FF2B5EF4-FFF2-40B4-BE49-F238E27FC236}">
              <a16:creationId xmlns:a16="http://schemas.microsoft.com/office/drawing/2014/main" id="{C779D244-6625-4344-9E44-21B37567D096}"/>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a:extLst>
            <a:ext uri="{FF2B5EF4-FFF2-40B4-BE49-F238E27FC236}">
              <a16:creationId xmlns:a16="http://schemas.microsoft.com/office/drawing/2014/main" id="{F5B3CF05-C94E-4B66-855F-9B06536FABC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81" name="直線コネクタ 680">
          <a:extLst>
            <a:ext uri="{FF2B5EF4-FFF2-40B4-BE49-F238E27FC236}">
              <a16:creationId xmlns:a16="http://schemas.microsoft.com/office/drawing/2014/main" id="{F87B5C39-9446-4459-B594-C6D9EFEA1792}"/>
            </a:ext>
          </a:extLst>
        </xdr:cNvPr>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82" name="【消防施設】&#10;有形固定資産減価償却率最小値テキスト">
          <a:extLst>
            <a:ext uri="{FF2B5EF4-FFF2-40B4-BE49-F238E27FC236}">
              <a16:creationId xmlns:a16="http://schemas.microsoft.com/office/drawing/2014/main" id="{48199589-1CAA-46BA-9F6A-26F5948C847B}"/>
            </a:ext>
          </a:extLst>
        </xdr:cNvPr>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83" name="直線コネクタ 682">
          <a:extLst>
            <a:ext uri="{FF2B5EF4-FFF2-40B4-BE49-F238E27FC236}">
              <a16:creationId xmlns:a16="http://schemas.microsoft.com/office/drawing/2014/main" id="{23D79FD7-9C2E-4CB3-9412-F78258D79765}"/>
            </a:ext>
          </a:extLst>
        </xdr:cNvPr>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84" name="【消防施設】&#10;有形固定資産減価償却率最大値テキスト">
          <a:extLst>
            <a:ext uri="{FF2B5EF4-FFF2-40B4-BE49-F238E27FC236}">
              <a16:creationId xmlns:a16="http://schemas.microsoft.com/office/drawing/2014/main" id="{44D8638C-94C0-4B60-AC24-312AE08F793F}"/>
            </a:ext>
          </a:extLst>
        </xdr:cNvPr>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85" name="直線コネクタ 684">
          <a:extLst>
            <a:ext uri="{FF2B5EF4-FFF2-40B4-BE49-F238E27FC236}">
              <a16:creationId xmlns:a16="http://schemas.microsoft.com/office/drawing/2014/main" id="{846FC0CF-AB7B-43B8-AF2D-4989E4A7F07D}"/>
            </a:ext>
          </a:extLst>
        </xdr:cNvPr>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86" name="【消防施設】&#10;有形固定資産減価償却率平均値テキスト">
          <a:extLst>
            <a:ext uri="{FF2B5EF4-FFF2-40B4-BE49-F238E27FC236}">
              <a16:creationId xmlns:a16="http://schemas.microsoft.com/office/drawing/2014/main" id="{03ED8ADD-BEB9-4ED0-BF66-E96AED5FCED3}"/>
            </a:ext>
          </a:extLst>
        </xdr:cNvPr>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87" name="フローチャート: 判断 686">
          <a:extLst>
            <a:ext uri="{FF2B5EF4-FFF2-40B4-BE49-F238E27FC236}">
              <a16:creationId xmlns:a16="http://schemas.microsoft.com/office/drawing/2014/main" id="{67D6BE54-1743-4F4C-A54F-B3F758AD0BF9}"/>
            </a:ext>
          </a:extLst>
        </xdr:cNvPr>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88" name="フローチャート: 判断 687">
          <a:extLst>
            <a:ext uri="{FF2B5EF4-FFF2-40B4-BE49-F238E27FC236}">
              <a16:creationId xmlns:a16="http://schemas.microsoft.com/office/drawing/2014/main" id="{208C37AC-DEA3-445E-A77F-78AC72B4DFF6}"/>
            </a:ext>
          </a:extLst>
        </xdr:cNvPr>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89" name="フローチャート: 判断 688">
          <a:extLst>
            <a:ext uri="{FF2B5EF4-FFF2-40B4-BE49-F238E27FC236}">
              <a16:creationId xmlns:a16="http://schemas.microsoft.com/office/drawing/2014/main" id="{98132952-51BA-482F-BE71-231D09B3EEAE}"/>
            </a:ext>
          </a:extLst>
        </xdr:cNvPr>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37919</xdr:rowOff>
    </xdr:from>
    <xdr:to>
      <xdr:col>72</xdr:col>
      <xdr:colOff>38100</xdr:colOff>
      <xdr:row>79</xdr:row>
      <xdr:rowOff>139519</xdr:rowOff>
    </xdr:to>
    <xdr:sp macro="" textlink="">
      <xdr:nvSpPr>
        <xdr:cNvPr id="690" name="フローチャート: 判断 689">
          <a:extLst>
            <a:ext uri="{FF2B5EF4-FFF2-40B4-BE49-F238E27FC236}">
              <a16:creationId xmlns:a16="http://schemas.microsoft.com/office/drawing/2014/main" id="{B3BD814C-4D31-4D76-84FC-2569374AD4B7}"/>
            </a:ext>
          </a:extLst>
        </xdr:cNvPr>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9B9749E-3BBA-40D8-BD2E-82543D173C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BD6B23AD-F0CF-492F-B3E1-AF5FD11804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55D06A60-5EC1-4BE5-98CA-A79E568CBCE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92EE1558-CA9A-4B13-A636-89528E5982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2D35E92D-7A12-409E-B7D0-3E7662AB62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96" name="楕円 695">
          <a:extLst>
            <a:ext uri="{FF2B5EF4-FFF2-40B4-BE49-F238E27FC236}">
              <a16:creationId xmlns:a16="http://schemas.microsoft.com/office/drawing/2014/main" id="{886FDAEF-9DC4-4D40-9D13-E2EFA95B788C}"/>
            </a:ext>
          </a:extLst>
        </xdr:cNvPr>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80390</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1C4C233C-C54C-48B1-B256-E3BF47D0569A}"/>
            </a:ext>
          </a:extLst>
        </xdr:cNvPr>
        <xdr:cNvSpPr txBox="1"/>
      </xdr:nvSpPr>
      <xdr:spPr>
        <a:xfrm>
          <a:off x="16357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698" name="楕円 697">
          <a:extLst>
            <a:ext uri="{FF2B5EF4-FFF2-40B4-BE49-F238E27FC236}">
              <a16:creationId xmlns:a16="http://schemas.microsoft.com/office/drawing/2014/main" id="{4F0AD21D-1D49-44D4-BC2F-F59700717F74}"/>
            </a:ext>
          </a:extLst>
        </xdr:cNvPr>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82</xdr:row>
      <xdr:rowOff>51163</xdr:rowOff>
    </xdr:to>
    <xdr:cxnSp macro="">
      <xdr:nvCxnSpPr>
        <xdr:cNvPr id="699" name="直線コネクタ 698">
          <a:extLst>
            <a:ext uri="{FF2B5EF4-FFF2-40B4-BE49-F238E27FC236}">
              <a16:creationId xmlns:a16="http://schemas.microsoft.com/office/drawing/2014/main" id="{1DCB6D8C-50EC-466B-B2DF-7C87E89D9012}"/>
            </a:ext>
          </a:extLst>
        </xdr:cNvPr>
        <xdr:cNvCxnSpPr/>
      </xdr:nvCxnSpPr>
      <xdr:spPr>
        <a:xfrm flipV="1">
          <a:off x="15481300" y="1399576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24856</xdr:rowOff>
    </xdr:from>
    <xdr:to>
      <xdr:col>76</xdr:col>
      <xdr:colOff>165100</xdr:colOff>
      <xdr:row>83</xdr:row>
      <xdr:rowOff>126456</xdr:rowOff>
    </xdr:to>
    <xdr:sp macro="" textlink="">
      <xdr:nvSpPr>
        <xdr:cNvPr id="700" name="楕円 699">
          <a:extLst>
            <a:ext uri="{FF2B5EF4-FFF2-40B4-BE49-F238E27FC236}">
              <a16:creationId xmlns:a16="http://schemas.microsoft.com/office/drawing/2014/main" id="{C37CCF25-0A11-4FCD-A9BB-6CA52F8FBCC5}"/>
            </a:ext>
          </a:extLst>
        </xdr:cNvPr>
        <xdr:cNvSpPr/>
      </xdr:nvSpPr>
      <xdr:spPr>
        <a:xfrm>
          <a:off x="14541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51163</xdr:rowOff>
    </xdr:from>
    <xdr:to>
      <xdr:col>81</xdr:col>
      <xdr:colOff>50800</xdr:colOff>
      <xdr:row>83</xdr:row>
      <xdr:rowOff>75656</xdr:rowOff>
    </xdr:to>
    <xdr:cxnSp macro="">
      <xdr:nvCxnSpPr>
        <xdr:cNvPr id="701" name="直線コネクタ 700">
          <a:extLst>
            <a:ext uri="{FF2B5EF4-FFF2-40B4-BE49-F238E27FC236}">
              <a16:creationId xmlns:a16="http://schemas.microsoft.com/office/drawing/2014/main" id="{9113413A-54DF-496A-8675-F5272313B82C}"/>
            </a:ext>
          </a:extLst>
        </xdr:cNvPr>
        <xdr:cNvCxnSpPr/>
      </xdr:nvCxnSpPr>
      <xdr:spPr>
        <a:xfrm flipV="1">
          <a:off x="14592300" y="1411006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119562</xdr:rowOff>
    </xdr:from>
    <xdr:to>
      <xdr:col>72</xdr:col>
      <xdr:colOff>38100</xdr:colOff>
      <xdr:row>84</xdr:row>
      <xdr:rowOff>49712</xdr:rowOff>
    </xdr:to>
    <xdr:sp macro="" textlink="">
      <xdr:nvSpPr>
        <xdr:cNvPr id="702" name="楕円 701">
          <a:extLst>
            <a:ext uri="{FF2B5EF4-FFF2-40B4-BE49-F238E27FC236}">
              <a16:creationId xmlns:a16="http://schemas.microsoft.com/office/drawing/2014/main" id="{EEDE0B42-AE9E-4B68-B8E7-EF88BA13F092}"/>
            </a:ext>
          </a:extLst>
        </xdr:cNvPr>
        <xdr:cNvSpPr/>
      </xdr:nvSpPr>
      <xdr:spPr>
        <a:xfrm>
          <a:off x="13652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170362</xdr:rowOff>
    </xdr:to>
    <xdr:cxnSp macro="">
      <xdr:nvCxnSpPr>
        <xdr:cNvPr id="703" name="直線コネクタ 702">
          <a:extLst>
            <a:ext uri="{FF2B5EF4-FFF2-40B4-BE49-F238E27FC236}">
              <a16:creationId xmlns:a16="http://schemas.microsoft.com/office/drawing/2014/main" id="{57022CEC-AC72-44F6-B362-66D8A8960F60}"/>
            </a:ext>
          </a:extLst>
        </xdr:cNvPr>
        <xdr:cNvCxnSpPr/>
      </xdr:nvCxnSpPr>
      <xdr:spPr>
        <a:xfrm flipV="1">
          <a:off x="13703300" y="143060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925</xdr:rowOff>
    </xdr:from>
    <xdr:ext cx="405111" cy="259045"/>
    <xdr:sp macro="" textlink="">
      <xdr:nvSpPr>
        <xdr:cNvPr id="704" name="n_1aveValue【消防施設】&#10;有形固定資産減価償却率">
          <a:extLst>
            <a:ext uri="{FF2B5EF4-FFF2-40B4-BE49-F238E27FC236}">
              <a16:creationId xmlns:a16="http://schemas.microsoft.com/office/drawing/2014/main" id="{87110534-86FE-44F9-9948-E9C7B67F0F69}"/>
            </a:ext>
          </a:extLst>
        </xdr:cNvPr>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705" name="n_2aveValue【消防施設】&#10;有形固定資産減価償却率">
          <a:extLst>
            <a:ext uri="{FF2B5EF4-FFF2-40B4-BE49-F238E27FC236}">
              <a16:creationId xmlns:a16="http://schemas.microsoft.com/office/drawing/2014/main" id="{841B98FF-5D75-486B-A7AF-83BE1EE307C8}"/>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156046</xdr:rowOff>
    </xdr:from>
    <xdr:ext cx="405111" cy="259045"/>
    <xdr:sp macro="" textlink="">
      <xdr:nvSpPr>
        <xdr:cNvPr id="706" name="n_3aveValue【消防施設】&#10;有形固定資産減価償却率">
          <a:extLst>
            <a:ext uri="{FF2B5EF4-FFF2-40B4-BE49-F238E27FC236}">
              <a16:creationId xmlns:a16="http://schemas.microsoft.com/office/drawing/2014/main" id="{D45F26D0-1E40-4D97-B87B-63122A72C052}"/>
            </a:ext>
          </a:extLst>
        </xdr:cNvPr>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93090</xdr:rowOff>
    </xdr:from>
    <xdr:ext cx="405111" cy="259045"/>
    <xdr:sp macro="" textlink="">
      <xdr:nvSpPr>
        <xdr:cNvPr id="707" name="n_1mainValue【消防施設】&#10;有形固定資産減価償却率">
          <a:extLst>
            <a:ext uri="{FF2B5EF4-FFF2-40B4-BE49-F238E27FC236}">
              <a16:creationId xmlns:a16="http://schemas.microsoft.com/office/drawing/2014/main" id="{99BF4609-E382-43BF-8B99-5C5A26FADDAE}"/>
            </a:ext>
          </a:extLst>
        </xdr:cNvPr>
        <xdr:cNvSpPr txBox="1"/>
      </xdr:nvSpPr>
      <xdr:spPr>
        <a:xfrm>
          <a:off x="15266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117583</xdr:rowOff>
    </xdr:from>
    <xdr:ext cx="405111" cy="259045"/>
    <xdr:sp macro="" textlink="">
      <xdr:nvSpPr>
        <xdr:cNvPr id="708" name="n_2mainValue【消防施設】&#10;有形固定資産減価償却率">
          <a:extLst>
            <a:ext uri="{FF2B5EF4-FFF2-40B4-BE49-F238E27FC236}">
              <a16:creationId xmlns:a16="http://schemas.microsoft.com/office/drawing/2014/main" id="{383AE987-E915-4A61-8813-1A3022D6F8C2}"/>
            </a:ext>
          </a:extLst>
        </xdr:cNvPr>
        <xdr:cNvSpPr txBox="1"/>
      </xdr:nvSpPr>
      <xdr:spPr>
        <a:xfrm>
          <a:off x="14389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40839</xdr:rowOff>
    </xdr:from>
    <xdr:ext cx="405111" cy="259045"/>
    <xdr:sp macro="" textlink="">
      <xdr:nvSpPr>
        <xdr:cNvPr id="709" name="n_3mainValue【消防施設】&#10;有形固定資産減価償却率">
          <a:extLst>
            <a:ext uri="{FF2B5EF4-FFF2-40B4-BE49-F238E27FC236}">
              <a16:creationId xmlns:a16="http://schemas.microsoft.com/office/drawing/2014/main" id="{B2666E51-28D8-4BFA-AAFB-83A1AE7E325C}"/>
            </a:ext>
          </a:extLst>
        </xdr:cNvPr>
        <xdr:cNvSpPr txBox="1"/>
      </xdr:nvSpPr>
      <xdr:spPr>
        <a:xfrm>
          <a:off x="13500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a:extLst>
            <a:ext uri="{FF2B5EF4-FFF2-40B4-BE49-F238E27FC236}">
              <a16:creationId xmlns:a16="http://schemas.microsoft.com/office/drawing/2014/main" id="{FA5B7B12-16E9-416A-BE3D-B9E48F1621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a:extLst>
            <a:ext uri="{FF2B5EF4-FFF2-40B4-BE49-F238E27FC236}">
              <a16:creationId xmlns:a16="http://schemas.microsoft.com/office/drawing/2014/main" id="{80CE747B-CD48-4D40-81F9-218E855832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a:extLst>
            <a:ext uri="{FF2B5EF4-FFF2-40B4-BE49-F238E27FC236}">
              <a16:creationId xmlns:a16="http://schemas.microsoft.com/office/drawing/2014/main" id="{4FF49256-3CDA-4686-B08C-6AF8E7D183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a:extLst>
            <a:ext uri="{FF2B5EF4-FFF2-40B4-BE49-F238E27FC236}">
              <a16:creationId xmlns:a16="http://schemas.microsoft.com/office/drawing/2014/main" id="{C0B04B0B-1592-4FE8-9240-D86E3172FC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a:extLst>
            <a:ext uri="{FF2B5EF4-FFF2-40B4-BE49-F238E27FC236}">
              <a16:creationId xmlns:a16="http://schemas.microsoft.com/office/drawing/2014/main" id="{5FE528D7-C890-473E-8220-8F9D70FE5C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a:extLst>
            <a:ext uri="{FF2B5EF4-FFF2-40B4-BE49-F238E27FC236}">
              <a16:creationId xmlns:a16="http://schemas.microsoft.com/office/drawing/2014/main" id="{64D58169-9042-40AE-BBFB-2CCEFA7715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a:extLst>
            <a:ext uri="{FF2B5EF4-FFF2-40B4-BE49-F238E27FC236}">
              <a16:creationId xmlns:a16="http://schemas.microsoft.com/office/drawing/2014/main" id="{A023EA72-6C95-4BEA-8406-09BEF2AB64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a:extLst>
            <a:ext uri="{FF2B5EF4-FFF2-40B4-BE49-F238E27FC236}">
              <a16:creationId xmlns:a16="http://schemas.microsoft.com/office/drawing/2014/main" id="{13B3ED2A-1B2E-4F47-90CA-50C195DBDFE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a:extLst>
            <a:ext uri="{FF2B5EF4-FFF2-40B4-BE49-F238E27FC236}">
              <a16:creationId xmlns:a16="http://schemas.microsoft.com/office/drawing/2014/main" id="{362502DE-9CA8-410F-BF2C-3B090D604A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a:extLst>
            <a:ext uri="{FF2B5EF4-FFF2-40B4-BE49-F238E27FC236}">
              <a16:creationId xmlns:a16="http://schemas.microsoft.com/office/drawing/2014/main" id="{FD719B92-D1E9-4DC6-A972-0ABA2D2BB9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a:extLst>
            <a:ext uri="{FF2B5EF4-FFF2-40B4-BE49-F238E27FC236}">
              <a16:creationId xmlns:a16="http://schemas.microsoft.com/office/drawing/2014/main" id="{FC9B638E-195F-4671-B6D0-EC23105B753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a:extLst>
            <a:ext uri="{FF2B5EF4-FFF2-40B4-BE49-F238E27FC236}">
              <a16:creationId xmlns:a16="http://schemas.microsoft.com/office/drawing/2014/main" id="{C5615D7C-0C36-491F-B505-5C352ACC4B7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a:extLst>
            <a:ext uri="{FF2B5EF4-FFF2-40B4-BE49-F238E27FC236}">
              <a16:creationId xmlns:a16="http://schemas.microsoft.com/office/drawing/2014/main" id="{A748DC7D-27F9-44F4-86AE-BFC128FA7D5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a:extLst>
            <a:ext uri="{FF2B5EF4-FFF2-40B4-BE49-F238E27FC236}">
              <a16:creationId xmlns:a16="http://schemas.microsoft.com/office/drawing/2014/main" id="{52C83DC4-236C-439D-A0EF-1E1ECF5CAA5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a:extLst>
            <a:ext uri="{FF2B5EF4-FFF2-40B4-BE49-F238E27FC236}">
              <a16:creationId xmlns:a16="http://schemas.microsoft.com/office/drawing/2014/main" id="{819BBAF5-92F4-4EE9-9146-10BD36A85E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a:extLst>
            <a:ext uri="{FF2B5EF4-FFF2-40B4-BE49-F238E27FC236}">
              <a16:creationId xmlns:a16="http://schemas.microsoft.com/office/drawing/2014/main" id="{B5A98F88-6E5F-4C99-8303-B1E4891DF60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a:extLst>
            <a:ext uri="{FF2B5EF4-FFF2-40B4-BE49-F238E27FC236}">
              <a16:creationId xmlns:a16="http://schemas.microsoft.com/office/drawing/2014/main" id="{3E652489-E6F8-4860-BF88-94B027FD83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a:extLst>
            <a:ext uri="{FF2B5EF4-FFF2-40B4-BE49-F238E27FC236}">
              <a16:creationId xmlns:a16="http://schemas.microsoft.com/office/drawing/2014/main" id="{EB4BE350-5747-4E5E-92C5-28341E7D706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a:extLst>
            <a:ext uri="{FF2B5EF4-FFF2-40B4-BE49-F238E27FC236}">
              <a16:creationId xmlns:a16="http://schemas.microsoft.com/office/drawing/2014/main" id="{D3FDE581-DEE1-4AAC-A410-D167F3550E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a:extLst>
            <a:ext uri="{FF2B5EF4-FFF2-40B4-BE49-F238E27FC236}">
              <a16:creationId xmlns:a16="http://schemas.microsoft.com/office/drawing/2014/main" id="{4B8D1751-A17D-4F7C-927E-4BC49B7D2B5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3BC2D49B-C241-4B71-8C5F-A2D3B4F9480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A2914C8E-BC61-4FD3-9764-FAC7506128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9BDF123C-A28C-4DD6-A4A7-08D32EB82E6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733" name="直線コネクタ 732">
          <a:extLst>
            <a:ext uri="{FF2B5EF4-FFF2-40B4-BE49-F238E27FC236}">
              <a16:creationId xmlns:a16="http://schemas.microsoft.com/office/drawing/2014/main" id="{2BEC2B42-8C0F-4C8F-9587-3C8D668BBAC5}"/>
            </a:ext>
          </a:extLst>
        </xdr:cNvPr>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4" name="【消防施設】&#10;一人当たり面積最小値テキスト">
          <a:extLst>
            <a:ext uri="{FF2B5EF4-FFF2-40B4-BE49-F238E27FC236}">
              <a16:creationId xmlns:a16="http://schemas.microsoft.com/office/drawing/2014/main" id="{6C3A85B8-2B72-4458-BD48-E36F545150F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5" name="直線コネクタ 734">
          <a:extLst>
            <a:ext uri="{FF2B5EF4-FFF2-40B4-BE49-F238E27FC236}">
              <a16:creationId xmlns:a16="http://schemas.microsoft.com/office/drawing/2014/main" id="{B36F8ECE-4231-4C5F-95F9-30A37630A23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736" name="【消防施設】&#10;一人当たり面積最大値テキスト">
          <a:extLst>
            <a:ext uri="{FF2B5EF4-FFF2-40B4-BE49-F238E27FC236}">
              <a16:creationId xmlns:a16="http://schemas.microsoft.com/office/drawing/2014/main" id="{0C38CBB9-718D-4109-B989-B1EA21B7F949}"/>
            </a:ext>
          </a:extLst>
        </xdr:cNvPr>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737" name="直線コネクタ 736">
          <a:extLst>
            <a:ext uri="{FF2B5EF4-FFF2-40B4-BE49-F238E27FC236}">
              <a16:creationId xmlns:a16="http://schemas.microsoft.com/office/drawing/2014/main" id="{DD13C981-FE22-4C1F-B999-9B04F81A63DE}"/>
            </a:ext>
          </a:extLst>
        </xdr:cNvPr>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738" name="【消防施設】&#10;一人当たり面積平均値テキスト">
          <a:extLst>
            <a:ext uri="{FF2B5EF4-FFF2-40B4-BE49-F238E27FC236}">
              <a16:creationId xmlns:a16="http://schemas.microsoft.com/office/drawing/2014/main" id="{C8370D9C-4B6D-4497-A47A-881D6F2FDD93}"/>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39" name="フローチャート: 判断 738">
          <a:extLst>
            <a:ext uri="{FF2B5EF4-FFF2-40B4-BE49-F238E27FC236}">
              <a16:creationId xmlns:a16="http://schemas.microsoft.com/office/drawing/2014/main" id="{8A8ACDAD-78EF-4FEA-B693-845913586603}"/>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40" name="フローチャート: 判断 739">
          <a:extLst>
            <a:ext uri="{FF2B5EF4-FFF2-40B4-BE49-F238E27FC236}">
              <a16:creationId xmlns:a16="http://schemas.microsoft.com/office/drawing/2014/main" id="{F834ED60-8AA3-4E3B-9DCE-694F953D1FCE}"/>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41" name="フローチャート: 判断 740">
          <a:extLst>
            <a:ext uri="{FF2B5EF4-FFF2-40B4-BE49-F238E27FC236}">
              <a16:creationId xmlns:a16="http://schemas.microsoft.com/office/drawing/2014/main" id="{A054B57A-FA34-4670-AD3A-837B9CB5089D}"/>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132080</xdr:rowOff>
    </xdr:from>
    <xdr:to>
      <xdr:col>102</xdr:col>
      <xdr:colOff>165100</xdr:colOff>
      <xdr:row>85</xdr:row>
      <xdr:rowOff>62230</xdr:rowOff>
    </xdr:to>
    <xdr:sp macro="" textlink="">
      <xdr:nvSpPr>
        <xdr:cNvPr id="742" name="フローチャート: 判断 741">
          <a:extLst>
            <a:ext uri="{FF2B5EF4-FFF2-40B4-BE49-F238E27FC236}">
              <a16:creationId xmlns:a16="http://schemas.microsoft.com/office/drawing/2014/main" id="{00B489A7-1637-4BF1-8D70-D1FDFD7F31FC}"/>
            </a:ext>
          </a:extLst>
        </xdr:cNvPr>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EC05583C-1014-42BB-B775-7FFFDACE7E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A46B98F-D62C-4AFD-AD4B-19F966E1416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6671FC3A-4F48-4CFB-BAAB-20D5ADFF9F3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FF9B6272-DA99-4634-BC7C-7EC77DA0EA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34C6C51B-7579-4C5B-9878-B0D4A49B78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48" name="楕円 747">
          <a:extLst>
            <a:ext uri="{FF2B5EF4-FFF2-40B4-BE49-F238E27FC236}">
              <a16:creationId xmlns:a16="http://schemas.microsoft.com/office/drawing/2014/main" id="{3580D82D-F45D-4708-9FBA-D70DFDE554F8}"/>
            </a:ext>
          </a:extLst>
        </xdr:cNvPr>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49" name="【消防施設】&#10;一人当たり面積該当値テキスト">
          <a:extLst>
            <a:ext uri="{FF2B5EF4-FFF2-40B4-BE49-F238E27FC236}">
              <a16:creationId xmlns:a16="http://schemas.microsoft.com/office/drawing/2014/main" id="{AE1FF7D2-8613-4D55-992F-99AF10843999}"/>
            </a:ext>
          </a:extLst>
        </xdr:cNvPr>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50" name="楕円 749">
          <a:extLst>
            <a:ext uri="{FF2B5EF4-FFF2-40B4-BE49-F238E27FC236}">
              <a16:creationId xmlns:a16="http://schemas.microsoft.com/office/drawing/2014/main" id="{0C454A97-126A-41EA-8A59-836768589BD4}"/>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51" name="直線コネクタ 750">
          <a:extLst>
            <a:ext uri="{FF2B5EF4-FFF2-40B4-BE49-F238E27FC236}">
              <a16:creationId xmlns:a16="http://schemas.microsoft.com/office/drawing/2014/main" id="{D6E83706-2DBF-47CF-A88F-9B577EABE9DA}"/>
            </a:ext>
          </a:extLst>
        </xdr:cNvPr>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52" name="楕円 751">
          <a:extLst>
            <a:ext uri="{FF2B5EF4-FFF2-40B4-BE49-F238E27FC236}">
              <a16:creationId xmlns:a16="http://schemas.microsoft.com/office/drawing/2014/main" id="{B2171F43-A923-4B37-8DFC-9281ED62902F}"/>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53" name="直線コネクタ 752">
          <a:extLst>
            <a:ext uri="{FF2B5EF4-FFF2-40B4-BE49-F238E27FC236}">
              <a16:creationId xmlns:a16="http://schemas.microsoft.com/office/drawing/2014/main" id="{4715C278-EA7E-4ECD-AAAA-41BAB7594C11}"/>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54" name="楕円 753">
          <a:extLst>
            <a:ext uri="{FF2B5EF4-FFF2-40B4-BE49-F238E27FC236}">
              <a16:creationId xmlns:a16="http://schemas.microsoft.com/office/drawing/2014/main" id="{EBC47546-C6B9-412F-8416-C85B559CED84}"/>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55" name="直線コネクタ 754">
          <a:extLst>
            <a:ext uri="{FF2B5EF4-FFF2-40B4-BE49-F238E27FC236}">
              <a16:creationId xmlns:a16="http://schemas.microsoft.com/office/drawing/2014/main" id="{B7495B43-05E7-48B8-A337-A7026312A8E2}"/>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56" name="n_1aveValue【消防施設】&#10;一人当たり面積">
          <a:extLst>
            <a:ext uri="{FF2B5EF4-FFF2-40B4-BE49-F238E27FC236}">
              <a16:creationId xmlns:a16="http://schemas.microsoft.com/office/drawing/2014/main" id="{E49B89FC-7053-40D7-98A5-E5FE292D5C12}"/>
            </a:ext>
          </a:extLst>
        </xdr:cNvPr>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57" name="n_2aveValue【消防施設】&#10;一人当たり面積">
          <a:extLst>
            <a:ext uri="{FF2B5EF4-FFF2-40B4-BE49-F238E27FC236}">
              <a16:creationId xmlns:a16="http://schemas.microsoft.com/office/drawing/2014/main" id="{94F3B9F8-27D2-4256-BFD7-CDA0F89C699D}"/>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78757</xdr:rowOff>
    </xdr:from>
    <xdr:ext cx="469744" cy="259045"/>
    <xdr:sp macro="" textlink="">
      <xdr:nvSpPr>
        <xdr:cNvPr id="758" name="n_3aveValue【消防施設】&#10;一人当たり面積">
          <a:extLst>
            <a:ext uri="{FF2B5EF4-FFF2-40B4-BE49-F238E27FC236}">
              <a16:creationId xmlns:a16="http://schemas.microsoft.com/office/drawing/2014/main" id="{79B4E1C8-542E-4B8E-9A89-7A3DCFE6DC50}"/>
            </a:ext>
          </a:extLst>
        </xdr:cNvPr>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59" name="n_1mainValue【消防施設】&#10;一人当たり面積">
          <a:extLst>
            <a:ext uri="{FF2B5EF4-FFF2-40B4-BE49-F238E27FC236}">
              <a16:creationId xmlns:a16="http://schemas.microsoft.com/office/drawing/2014/main" id="{AE701355-7410-46D3-81E3-E08A2A263422}"/>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60" name="n_2mainValue【消防施設】&#10;一人当たり面積">
          <a:extLst>
            <a:ext uri="{FF2B5EF4-FFF2-40B4-BE49-F238E27FC236}">
              <a16:creationId xmlns:a16="http://schemas.microsoft.com/office/drawing/2014/main" id="{0029F110-71AF-4E18-9E69-DBEAAC5DAE69}"/>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61" name="n_3mainValue【消防施設】&#10;一人当たり面積">
          <a:extLst>
            <a:ext uri="{FF2B5EF4-FFF2-40B4-BE49-F238E27FC236}">
              <a16:creationId xmlns:a16="http://schemas.microsoft.com/office/drawing/2014/main" id="{CCF3FBC8-ED4D-438F-B018-1368344FBEBD}"/>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45850045-BCB8-412B-BFFC-003148E815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7D365329-4DC0-40E5-9339-A8AE36665C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CA780AC-3F2F-4322-A6D3-73779D2B48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76A409C0-C189-4BE5-8702-8D4C543C51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7DCE95B3-7A0A-4F98-A1B2-D105B1762E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BDCE4541-E977-4B06-B22E-2F658A1DBAF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DD57D960-FF31-4D81-BAC2-CC86CA500FE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F63C6EFD-3B62-42E4-989F-1D02F4E3FF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E315E1E9-D59E-4F9B-86A8-51DE6FA9265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9D0A8768-F992-4CBC-B170-7D86048950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2" name="直線コネクタ 771">
          <a:extLst>
            <a:ext uri="{FF2B5EF4-FFF2-40B4-BE49-F238E27FC236}">
              <a16:creationId xmlns:a16="http://schemas.microsoft.com/office/drawing/2014/main" id="{A710F8E6-6A3E-4934-BD6E-D344219C042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3" name="テキスト ボックス 772">
          <a:extLst>
            <a:ext uri="{FF2B5EF4-FFF2-40B4-BE49-F238E27FC236}">
              <a16:creationId xmlns:a16="http://schemas.microsoft.com/office/drawing/2014/main" id="{AF548C69-6269-45DB-960E-40F83D4B84F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4" name="直線コネクタ 773">
          <a:extLst>
            <a:ext uri="{FF2B5EF4-FFF2-40B4-BE49-F238E27FC236}">
              <a16:creationId xmlns:a16="http://schemas.microsoft.com/office/drawing/2014/main" id="{A365B4C7-00DA-4B5B-9D69-138933B834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5" name="テキスト ボックス 774">
          <a:extLst>
            <a:ext uri="{FF2B5EF4-FFF2-40B4-BE49-F238E27FC236}">
              <a16:creationId xmlns:a16="http://schemas.microsoft.com/office/drawing/2014/main" id="{41D63065-2946-4412-80D8-C63D48FF2DF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6" name="直線コネクタ 775">
          <a:extLst>
            <a:ext uri="{FF2B5EF4-FFF2-40B4-BE49-F238E27FC236}">
              <a16:creationId xmlns:a16="http://schemas.microsoft.com/office/drawing/2014/main" id="{F07E5F75-0D00-42A7-862A-50329D8A0A3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7" name="テキスト ボックス 776">
          <a:extLst>
            <a:ext uri="{FF2B5EF4-FFF2-40B4-BE49-F238E27FC236}">
              <a16:creationId xmlns:a16="http://schemas.microsoft.com/office/drawing/2014/main" id="{5BA7AED4-E69E-4AD5-9506-3B7C88E0DD1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8" name="直線コネクタ 777">
          <a:extLst>
            <a:ext uri="{FF2B5EF4-FFF2-40B4-BE49-F238E27FC236}">
              <a16:creationId xmlns:a16="http://schemas.microsoft.com/office/drawing/2014/main" id="{256F4B99-6DE4-4E88-9070-CEAAA874B2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9" name="テキスト ボックス 778">
          <a:extLst>
            <a:ext uri="{FF2B5EF4-FFF2-40B4-BE49-F238E27FC236}">
              <a16:creationId xmlns:a16="http://schemas.microsoft.com/office/drawing/2014/main" id="{67A08579-41A1-427D-81CA-ADDBEFA8E4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0" name="直線コネクタ 779">
          <a:extLst>
            <a:ext uri="{FF2B5EF4-FFF2-40B4-BE49-F238E27FC236}">
              <a16:creationId xmlns:a16="http://schemas.microsoft.com/office/drawing/2014/main" id="{D74B2E58-FDE8-40D0-92EF-F1A3D198163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1" name="テキスト ボックス 780">
          <a:extLst>
            <a:ext uri="{FF2B5EF4-FFF2-40B4-BE49-F238E27FC236}">
              <a16:creationId xmlns:a16="http://schemas.microsoft.com/office/drawing/2014/main" id="{B2CA7597-3DB2-4BB5-82FF-2187FAE003C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a:extLst>
            <a:ext uri="{FF2B5EF4-FFF2-40B4-BE49-F238E27FC236}">
              <a16:creationId xmlns:a16="http://schemas.microsoft.com/office/drawing/2014/main" id="{4440111E-B7B0-45AA-A90C-8BAAFE0FDD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2A559D0C-4B13-4D44-A899-F3E3EAF99C5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庁舎】&#10;有形固定資産減価償却率グラフ枠">
          <a:extLst>
            <a:ext uri="{FF2B5EF4-FFF2-40B4-BE49-F238E27FC236}">
              <a16:creationId xmlns:a16="http://schemas.microsoft.com/office/drawing/2014/main" id="{BFF5157D-E9DE-451F-B29A-28A8DD95C9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85" name="直線コネクタ 784">
          <a:extLst>
            <a:ext uri="{FF2B5EF4-FFF2-40B4-BE49-F238E27FC236}">
              <a16:creationId xmlns:a16="http://schemas.microsoft.com/office/drawing/2014/main" id="{6B6E44F2-7708-4849-B37D-C9E7775F5169}"/>
            </a:ext>
          </a:extLst>
        </xdr:cNvPr>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86" name="【庁舎】&#10;有形固定資産減価償却率最小値テキスト">
          <a:extLst>
            <a:ext uri="{FF2B5EF4-FFF2-40B4-BE49-F238E27FC236}">
              <a16:creationId xmlns:a16="http://schemas.microsoft.com/office/drawing/2014/main" id="{C9DC6979-0522-40F5-A3C0-0B455F06A943}"/>
            </a:ext>
          </a:extLst>
        </xdr:cNvPr>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87" name="直線コネクタ 786">
          <a:extLst>
            <a:ext uri="{FF2B5EF4-FFF2-40B4-BE49-F238E27FC236}">
              <a16:creationId xmlns:a16="http://schemas.microsoft.com/office/drawing/2014/main" id="{0C89E537-E09B-430F-BA26-7F3BFC0E6332}"/>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88" name="【庁舎】&#10;有形固定資産減価償却率最大値テキスト">
          <a:extLst>
            <a:ext uri="{FF2B5EF4-FFF2-40B4-BE49-F238E27FC236}">
              <a16:creationId xmlns:a16="http://schemas.microsoft.com/office/drawing/2014/main" id="{C328E6DB-A1F2-46B3-A2D6-05927B00058A}"/>
            </a:ext>
          </a:extLst>
        </xdr:cNvPr>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89" name="直線コネクタ 788">
          <a:extLst>
            <a:ext uri="{FF2B5EF4-FFF2-40B4-BE49-F238E27FC236}">
              <a16:creationId xmlns:a16="http://schemas.microsoft.com/office/drawing/2014/main" id="{233AFE37-5F1C-417F-9C53-16D4D9CBAFB7}"/>
            </a:ext>
          </a:extLst>
        </xdr:cNvPr>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90" name="【庁舎】&#10;有形固定資産減価償却率平均値テキスト">
          <a:extLst>
            <a:ext uri="{FF2B5EF4-FFF2-40B4-BE49-F238E27FC236}">
              <a16:creationId xmlns:a16="http://schemas.microsoft.com/office/drawing/2014/main" id="{821E1960-F5A7-404E-8ACF-3EC277FDE6C5}"/>
            </a:ext>
          </a:extLst>
        </xdr:cNvPr>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91" name="フローチャート: 判断 790">
          <a:extLst>
            <a:ext uri="{FF2B5EF4-FFF2-40B4-BE49-F238E27FC236}">
              <a16:creationId xmlns:a16="http://schemas.microsoft.com/office/drawing/2014/main" id="{E679BBD8-345E-45FE-A9C8-0913C3F19E7A}"/>
            </a:ext>
          </a:extLst>
        </xdr:cNvPr>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92" name="フローチャート: 判断 791">
          <a:extLst>
            <a:ext uri="{FF2B5EF4-FFF2-40B4-BE49-F238E27FC236}">
              <a16:creationId xmlns:a16="http://schemas.microsoft.com/office/drawing/2014/main" id="{508A7650-0456-4C0A-824F-E602F4619763}"/>
            </a:ext>
          </a:extLst>
        </xdr:cNvPr>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93" name="フローチャート: 判断 792">
          <a:extLst>
            <a:ext uri="{FF2B5EF4-FFF2-40B4-BE49-F238E27FC236}">
              <a16:creationId xmlns:a16="http://schemas.microsoft.com/office/drawing/2014/main" id="{41A81F4F-DF7D-449D-A211-EEDA1ED04874}"/>
            </a:ext>
          </a:extLst>
        </xdr:cNvPr>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94" name="フローチャート: 判断 793">
          <a:extLst>
            <a:ext uri="{FF2B5EF4-FFF2-40B4-BE49-F238E27FC236}">
              <a16:creationId xmlns:a16="http://schemas.microsoft.com/office/drawing/2014/main" id="{5C4A5C0F-2CA3-4B94-BE82-EB92F90A8EF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C680ED41-8756-4969-9921-D100B6C46A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4392FF40-E3C9-48E7-B1EF-5B9314797A3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539A98A9-180A-415A-91CD-133B8BE496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65C3270-3FB1-4226-AE7B-DAD28E0E74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37AC0BE1-8921-43FF-9399-A2C28661C40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31114</xdr:rowOff>
    </xdr:from>
    <xdr:to>
      <xdr:col>85</xdr:col>
      <xdr:colOff>177800</xdr:colOff>
      <xdr:row>100</xdr:row>
      <xdr:rowOff>132714</xdr:rowOff>
    </xdr:to>
    <xdr:sp macro="" textlink="">
      <xdr:nvSpPr>
        <xdr:cNvPr id="800" name="楕円 799">
          <a:extLst>
            <a:ext uri="{FF2B5EF4-FFF2-40B4-BE49-F238E27FC236}">
              <a16:creationId xmlns:a16="http://schemas.microsoft.com/office/drawing/2014/main" id="{5D27A678-9A9B-4F29-B119-28A11673772A}"/>
            </a:ext>
          </a:extLst>
        </xdr:cNvPr>
        <xdr:cNvSpPr/>
      </xdr:nvSpPr>
      <xdr:spPr>
        <a:xfrm>
          <a:off x="16268700" y="1717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117491</xdr:rowOff>
    </xdr:from>
    <xdr:ext cx="405111" cy="259045"/>
    <xdr:sp macro="" textlink="">
      <xdr:nvSpPr>
        <xdr:cNvPr id="801" name="【庁舎】&#10;有形固定資産減価償却率該当値テキスト">
          <a:extLst>
            <a:ext uri="{FF2B5EF4-FFF2-40B4-BE49-F238E27FC236}">
              <a16:creationId xmlns:a16="http://schemas.microsoft.com/office/drawing/2014/main" id="{7D16A1BF-C1B1-4CD7-9BB0-2E72A09B6C1D}"/>
            </a:ext>
          </a:extLst>
        </xdr:cNvPr>
        <xdr:cNvSpPr txBox="1"/>
      </xdr:nvSpPr>
      <xdr:spPr>
        <a:xfrm>
          <a:off x="16357600" y="1709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88264</xdr:rowOff>
    </xdr:from>
    <xdr:to>
      <xdr:col>81</xdr:col>
      <xdr:colOff>101600</xdr:colOff>
      <xdr:row>100</xdr:row>
      <xdr:rowOff>18414</xdr:rowOff>
    </xdr:to>
    <xdr:sp macro="" textlink="">
      <xdr:nvSpPr>
        <xdr:cNvPr id="802" name="楕円 801">
          <a:extLst>
            <a:ext uri="{FF2B5EF4-FFF2-40B4-BE49-F238E27FC236}">
              <a16:creationId xmlns:a16="http://schemas.microsoft.com/office/drawing/2014/main" id="{F5F4DA98-0FFD-45BB-8BC0-465E15E0AE9A}"/>
            </a:ext>
          </a:extLst>
        </xdr:cNvPr>
        <xdr:cNvSpPr/>
      </xdr:nvSpPr>
      <xdr:spPr>
        <a:xfrm>
          <a:off x="15430500" y="1706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139064</xdr:rowOff>
    </xdr:from>
    <xdr:to>
      <xdr:col>85</xdr:col>
      <xdr:colOff>127000</xdr:colOff>
      <xdr:row>100</xdr:row>
      <xdr:rowOff>81914</xdr:rowOff>
    </xdr:to>
    <xdr:cxnSp macro="">
      <xdr:nvCxnSpPr>
        <xdr:cNvPr id="803" name="直線コネクタ 802">
          <a:extLst>
            <a:ext uri="{FF2B5EF4-FFF2-40B4-BE49-F238E27FC236}">
              <a16:creationId xmlns:a16="http://schemas.microsoft.com/office/drawing/2014/main" id="{4FEA4D38-48A4-420E-B60F-3785A8ACAFB9}"/>
            </a:ext>
          </a:extLst>
        </xdr:cNvPr>
        <xdr:cNvCxnSpPr/>
      </xdr:nvCxnSpPr>
      <xdr:spPr>
        <a:xfrm>
          <a:off x="15481300" y="171126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168275</xdr:rowOff>
    </xdr:from>
    <xdr:to>
      <xdr:col>76</xdr:col>
      <xdr:colOff>165100</xdr:colOff>
      <xdr:row>100</xdr:row>
      <xdr:rowOff>98425</xdr:rowOff>
    </xdr:to>
    <xdr:sp macro="" textlink="">
      <xdr:nvSpPr>
        <xdr:cNvPr id="804" name="楕円 803">
          <a:extLst>
            <a:ext uri="{FF2B5EF4-FFF2-40B4-BE49-F238E27FC236}">
              <a16:creationId xmlns:a16="http://schemas.microsoft.com/office/drawing/2014/main" id="{056A2800-D690-48E1-9367-CDEE9810DEB8}"/>
            </a:ext>
          </a:extLst>
        </xdr:cNvPr>
        <xdr:cNvSpPr/>
      </xdr:nvSpPr>
      <xdr:spPr>
        <a:xfrm>
          <a:off x="14541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139064</xdr:rowOff>
    </xdr:from>
    <xdr:to>
      <xdr:col>81</xdr:col>
      <xdr:colOff>50800</xdr:colOff>
      <xdr:row>100</xdr:row>
      <xdr:rowOff>47625</xdr:rowOff>
    </xdr:to>
    <xdr:cxnSp macro="">
      <xdr:nvCxnSpPr>
        <xdr:cNvPr id="805" name="直線コネクタ 804">
          <a:extLst>
            <a:ext uri="{FF2B5EF4-FFF2-40B4-BE49-F238E27FC236}">
              <a16:creationId xmlns:a16="http://schemas.microsoft.com/office/drawing/2014/main" id="{1B1755BF-FDDE-4B3B-8945-4E774EA291EE}"/>
            </a:ext>
          </a:extLst>
        </xdr:cNvPr>
        <xdr:cNvCxnSpPr/>
      </xdr:nvCxnSpPr>
      <xdr:spPr>
        <a:xfrm flipV="1">
          <a:off x="14592300" y="1711261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33020</xdr:rowOff>
    </xdr:from>
    <xdr:to>
      <xdr:col>72</xdr:col>
      <xdr:colOff>38100</xdr:colOff>
      <xdr:row>100</xdr:row>
      <xdr:rowOff>134620</xdr:rowOff>
    </xdr:to>
    <xdr:sp macro="" textlink="">
      <xdr:nvSpPr>
        <xdr:cNvPr id="806" name="楕円 805">
          <a:extLst>
            <a:ext uri="{FF2B5EF4-FFF2-40B4-BE49-F238E27FC236}">
              <a16:creationId xmlns:a16="http://schemas.microsoft.com/office/drawing/2014/main" id="{A56B0B8D-CB4C-49B3-BC6F-8FD9FD1555E1}"/>
            </a:ext>
          </a:extLst>
        </xdr:cNvPr>
        <xdr:cNvSpPr/>
      </xdr:nvSpPr>
      <xdr:spPr>
        <a:xfrm>
          <a:off x="1365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47625</xdr:rowOff>
    </xdr:from>
    <xdr:to>
      <xdr:col>76</xdr:col>
      <xdr:colOff>114300</xdr:colOff>
      <xdr:row>100</xdr:row>
      <xdr:rowOff>83820</xdr:rowOff>
    </xdr:to>
    <xdr:cxnSp macro="">
      <xdr:nvCxnSpPr>
        <xdr:cNvPr id="807" name="直線コネクタ 806">
          <a:extLst>
            <a:ext uri="{FF2B5EF4-FFF2-40B4-BE49-F238E27FC236}">
              <a16:creationId xmlns:a16="http://schemas.microsoft.com/office/drawing/2014/main" id="{059309A6-AD16-4C6B-AD59-59B1368FD6E2}"/>
            </a:ext>
          </a:extLst>
        </xdr:cNvPr>
        <xdr:cNvCxnSpPr/>
      </xdr:nvCxnSpPr>
      <xdr:spPr>
        <a:xfrm flipV="1">
          <a:off x="13703300" y="17192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808" name="n_1aveValue【庁舎】&#10;有形固定資産減価償却率">
          <a:extLst>
            <a:ext uri="{FF2B5EF4-FFF2-40B4-BE49-F238E27FC236}">
              <a16:creationId xmlns:a16="http://schemas.microsoft.com/office/drawing/2014/main" id="{B5733F30-CEB5-4F2A-83AF-3196BE6CBD50}"/>
            </a:ext>
          </a:extLst>
        </xdr:cNvPr>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809" name="n_2aveValue【庁舎】&#10;有形固定資産減価償却率">
          <a:extLst>
            <a:ext uri="{FF2B5EF4-FFF2-40B4-BE49-F238E27FC236}">
              <a16:creationId xmlns:a16="http://schemas.microsoft.com/office/drawing/2014/main" id="{2D77A3AF-FF30-4B1D-A2A8-24F9A6EF836B}"/>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10" name="n_3aveValue【庁舎】&#10;有形固定資産減価償却率">
          <a:extLst>
            <a:ext uri="{FF2B5EF4-FFF2-40B4-BE49-F238E27FC236}">
              <a16:creationId xmlns:a16="http://schemas.microsoft.com/office/drawing/2014/main" id="{FB3E46B7-7FB4-4FBC-8BD8-013B49958030}"/>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34941</xdr:rowOff>
    </xdr:from>
    <xdr:ext cx="405111" cy="259045"/>
    <xdr:sp macro="" textlink="">
      <xdr:nvSpPr>
        <xdr:cNvPr id="811" name="n_1mainValue【庁舎】&#10;有形固定資産減価償却率">
          <a:extLst>
            <a:ext uri="{FF2B5EF4-FFF2-40B4-BE49-F238E27FC236}">
              <a16:creationId xmlns:a16="http://schemas.microsoft.com/office/drawing/2014/main" id="{D4DF4DE1-E930-41B2-876A-D5D31FBB5C14}"/>
            </a:ext>
          </a:extLst>
        </xdr:cNvPr>
        <xdr:cNvSpPr txBox="1"/>
      </xdr:nvSpPr>
      <xdr:spPr>
        <a:xfrm>
          <a:off x="15266044"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114952</xdr:rowOff>
    </xdr:from>
    <xdr:ext cx="405111" cy="259045"/>
    <xdr:sp macro="" textlink="">
      <xdr:nvSpPr>
        <xdr:cNvPr id="812" name="n_2mainValue【庁舎】&#10;有形固定資産減価償却率">
          <a:extLst>
            <a:ext uri="{FF2B5EF4-FFF2-40B4-BE49-F238E27FC236}">
              <a16:creationId xmlns:a16="http://schemas.microsoft.com/office/drawing/2014/main" id="{308526A1-410D-421A-978B-A827A48DB3EC}"/>
            </a:ext>
          </a:extLst>
        </xdr:cNvPr>
        <xdr:cNvSpPr txBox="1"/>
      </xdr:nvSpPr>
      <xdr:spPr>
        <a:xfrm>
          <a:off x="143897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151147</xdr:rowOff>
    </xdr:from>
    <xdr:ext cx="405111" cy="259045"/>
    <xdr:sp macro="" textlink="">
      <xdr:nvSpPr>
        <xdr:cNvPr id="813" name="n_3mainValue【庁舎】&#10;有形固定資産減価償却率">
          <a:extLst>
            <a:ext uri="{FF2B5EF4-FFF2-40B4-BE49-F238E27FC236}">
              <a16:creationId xmlns:a16="http://schemas.microsoft.com/office/drawing/2014/main" id="{D57F4CA9-282B-4D6D-905E-49705D4B314B}"/>
            </a:ext>
          </a:extLst>
        </xdr:cNvPr>
        <xdr:cNvSpPr txBox="1"/>
      </xdr:nvSpPr>
      <xdr:spPr>
        <a:xfrm>
          <a:off x="135007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AC734E9B-9D9D-4CCC-AE55-490CD26031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C5FE0E1F-CB1B-4B66-9ADA-9D323333298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9E0D61BA-6722-45BB-8893-A715108AB3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13C36ECB-D494-40D1-9BB8-E378540933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E602BD9F-FFF5-4B17-BD24-9913F6DAB9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89937716-745E-4EF9-A566-13AD8241A2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B88B6D48-9A7F-4734-9474-BD96932982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9C3BE944-44B5-41C0-A8D7-7D43D7AA57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AF8C2DE3-7FD9-4F54-B202-A401FFCFD0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123AE19F-15D7-477C-80E7-0D6759048D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a:extLst>
            <a:ext uri="{FF2B5EF4-FFF2-40B4-BE49-F238E27FC236}">
              <a16:creationId xmlns:a16="http://schemas.microsoft.com/office/drawing/2014/main" id="{7210C74A-006C-440F-BCE9-947235B2C0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a:extLst>
            <a:ext uri="{FF2B5EF4-FFF2-40B4-BE49-F238E27FC236}">
              <a16:creationId xmlns:a16="http://schemas.microsoft.com/office/drawing/2014/main" id="{1E2F7123-16EA-4011-8DC2-6DFE5C4CB8D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a:extLst>
            <a:ext uri="{FF2B5EF4-FFF2-40B4-BE49-F238E27FC236}">
              <a16:creationId xmlns:a16="http://schemas.microsoft.com/office/drawing/2014/main" id="{A615DD71-4531-454D-9A71-CA10F781935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a:extLst>
            <a:ext uri="{FF2B5EF4-FFF2-40B4-BE49-F238E27FC236}">
              <a16:creationId xmlns:a16="http://schemas.microsoft.com/office/drawing/2014/main" id="{CFD436C3-7854-40CE-971B-24DA7232F7F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a:extLst>
            <a:ext uri="{FF2B5EF4-FFF2-40B4-BE49-F238E27FC236}">
              <a16:creationId xmlns:a16="http://schemas.microsoft.com/office/drawing/2014/main" id="{A86AC97F-5431-4F79-A74E-07DC7C1E3E2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a:extLst>
            <a:ext uri="{FF2B5EF4-FFF2-40B4-BE49-F238E27FC236}">
              <a16:creationId xmlns:a16="http://schemas.microsoft.com/office/drawing/2014/main" id="{2DBF467D-4974-4696-8925-A36B695A2A5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a:extLst>
            <a:ext uri="{FF2B5EF4-FFF2-40B4-BE49-F238E27FC236}">
              <a16:creationId xmlns:a16="http://schemas.microsoft.com/office/drawing/2014/main" id="{84AC58AB-6F35-465F-822B-079F3E6CE71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a:extLst>
            <a:ext uri="{FF2B5EF4-FFF2-40B4-BE49-F238E27FC236}">
              <a16:creationId xmlns:a16="http://schemas.microsoft.com/office/drawing/2014/main" id="{2BA67C3D-E2A1-43D2-B4F5-97E64D13FE9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8F43A8CD-E663-4EEC-8A12-4CC38A2757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6D1AF0A2-F7E0-4EB8-AC92-743501A0B2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2350F7E0-5AB3-4061-87DA-A52F0BB81D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35" name="直線コネクタ 834">
          <a:extLst>
            <a:ext uri="{FF2B5EF4-FFF2-40B4-BE49-F238E27FC236}">
              <a16:creationId xmlns:a16="http://schemas.microsoft.com/office/drawing/2014/main" id="{5952E30A-6B77-4DF3-BBC1-E7B68721739A}"/>
            </a:ext>
          </a:extLst>
        </xdr:cNvPr>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36" name="【庁舎】&#10;一人当たり面積最小値テキスト">
          <a:extLst>
            <a:ext uri="{FF2B5EF4-FFF2-40B4-BE49-F238E27FC236}">
              <a16:creationId xmlns:a16="http://schemas.microsoft.com/office/drawing/2014/main" id="{BF72AA13-38F8-4E8F-A99F-2AD031F2B946}"/>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37" name="直線コネクタ 836">
          <a:extLst>
            <a:ext uri="{FF2B5EF4-FFF2-40B4-BE49-F238E27FC236}">
              <a16:creationId xmlns:a16="http://schemas.microsoft.com/office/drawing/2014/main" id="{2007A422-6E91-48B1-BDF5-61EA3B181332}"/>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38" name="【庁舎】&#10;一人当たり面積最大値テキスト">
          <a:extLst>
            <a:ext uri="{FF2B5EF4-FFF2-40B4-BE49-F238E27FC236}">
              <a16:creationId xmlns:a16="http://schemas.microsoft.com/office/drawing/2014/main" id="{D638DC89-E665-425A-B858-D2DD916CAF27}"/>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39" name="直線コネクタ 838">
          <a:extLst>
            <a:ext uri="{FF2B5EF4-FFF2-40B4-BE49-F238E27FC236}">
              <a16:creationId xmlns:a16="http://schemas.microsoft.com/office/drawing/2014/main" id="{72835C13-9FCA-4E7A-BE3D-94544164A60A}"/>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40" name="【庁舎】&#10;一人当たり面積平均値テキスト">
          <a:extLst>
            <a:ext uri="{FF2B5EF4-FFF2-40B4-BE49-F238E27FC236}">
              <a16:creationId xmlns:a16="http://schemas.microsoft.com/office/drawing/2014/main" id="{858A7C57-8260-4AC9-B0B1-3C2A405FEFF2}"/>
            </a:ext>
          </a:extLst>
        </xdr:cNvPr>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41" name="フローチャート: 判断 840">
          <a:extLst>
            <a:ext uri="{FF2B5EF4-FFF2-40B4-BE49-F238E27FC236}">
              <a16:creationId xmlns:a16="http://schemas.microsoft.com/office/drawing/2014/main" id="{F0598564-9771-4416-8A40-251AAB7D1A2C}"/>
            </a:ext>
          </a:extLst>
        </xdr:cNvPr>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42" name="フローチャート: 判断 841">
          <a:extLst>
            <a:ext uri="{FF2B5EF4-FFF2-40B4-BE49-F238E27FC236}">
              <a16:creationId xmlns:a16="http://schemas.microsoft.com/office/drawing/2014/main" id="{697293D5-406D-49FF-B57F-EC7889F35EDF}"/>
            </a:ext>
          </a:extLst>
        </xdr:cNvPr>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43" name="フローチャート: 判断 842">
          <a:extLst>
            <a:ext uri="{FF2B5EF4-FFF2-40B4-BE49-F238E27FC236}">
              <a16:creationId xmlns:a16="http://schemas.microsoft.com/office/drawing/2014/main" id="{B25E2902-ABB4-4BFF-9CE6-AEB6CDB9BF87}"/>
            </a:ext>
          </a:extLst>
        </xdr:cNvPr>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109982</xdr:rowOff>
    </xdr:from>
    <xdr:to>
      <xdr:col>102</xdr:col>
      <xdr:colOff>165100</xdr:colOff>
      <xdr:row>104</xdr:row>
      <xdr:rowOff>40132</xdr:rowOff>
    </xdr:to>
    <xdr:sp macro="" textlink="">
      <xdr:nvSpPr>
        <xdr:cNvPr id="844" name="フローチャート: 判断 843">
          <a:extLst>
            <a:ext uri="{FF2B5EF4-FFF2-40B4-BE49-F238E27FC236}">
              <a16:creationId xmlns:a16="http://schemas.microsoft.com/office/drawing/2014/main" id="{AC4D924F-5719-4395-974A-B715125B87B5}"/>
            </a:ext>
          </a:extLst>
        </xdr:cNvPr>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F25EE14E-F695-4870-81DC-915B6635BF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DE964D6-1E0D-4D21-B8DC-41F027B727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1C2B79DC-6E58-46DC-B24F-D8EA433364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AEC3AC5-44D3-452E-9413-84EEA58E15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78AB3AB8-A7C3-408D-80CA-3AE9227396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61976</xdr:rowOff>
    </xdr:from>
    <xdr:to>
      <xdr:col>116</xdr:col>
      <xdr:colOff>114300</xdr:colOff>
      <xdr:row>106</xdr:row>
      <xdr:rowOff>163576</xdr:rowOff>
    </xdr:to>
    <xdr:sp macro="" textlink="">
      <xdr:nvSpPr>
        <xdr:cNvPr id="850" name="楕円 849">
          <a:extLst>
            <a:ext uri="{FF2B5EF4-FFF2-40B4-BE49-F238E27FC236}">
              <a16:creationId xmlns:a16="http://schemas.microsoft.com/office/drawing/2014/main" id="{9AC44CFA-CAA1-4754-BB55-8E001328AC37}"/>
            </a:ext>
          </a:extLst>
        </xdr:cNvPr>
        <xdr:cNvSpPr/>
      </xdr:nvSpPr>
      <xdr:spPr>
        <a:xfrm>
          <a:off x="22110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40403</xdr:rowOff>
    </xdr:from>
    <xdr:ext cx="469744" cy="259045"/>
    <xdr:sp macro="" textlink="">
      <xdr:nvSpPr>
        <xdr:cNvPr id="851" name="【庁舎】&#10;一人当たり面積該当値テキスト">
          <a:extLst>
            <a:ext uri="{FF2B5EF4-FFF2-40B4-BE49-F238E27FC236}">
              <a16:creationId xmlns:a16="http://schemas.microsoft.com/office/drawing/2014/main" id="{09157831-F1AD-49D9-A275-59717A16924A}"/>
            </a:ext>
          </a:extLst>
        </xdr:cNvPr>
        <xdr:cNvSpPr txBox="1"/>
      </xdr:nvSpPr>
      <xdr:spPr>
        <a:xfrm>
          <a:off x="22199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852" name="楕円 851">
          <a:extLst>
            <a:ext uri="{FF2B5EF4-FFF2-40B4-BE49-F238E27FC236}">
              <a16:creationId xmlns:a16="http://schemas.microsoft.com/office/drawing/2014/main" id="{4A6B1A10-1946-4299-86F5-AC6D95200EC4}"/>
            </a:ext>
          </a:extLst>
        </xdr:cNvPr>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112776</xdr:rowOff>
    </xdr:to>
    <xdr:cxnSp macro="">
      <xdr:nvCxnSpPr>
        <xdr:cNvPr id="853" name="直線コネクタ 852">
          <a:extLst>
            <a:ext uri="{FF2B5EF4-FFF2-40B4-BE49-F238E27FC236}">
              <a16:creationId xmlns:a16="http://schemas.microsoft.com/office/drawing/2014/main" id="{921707F1-ED7F-4508-880D-3C45DB721DC6}"/>
            </a:ext>
          </a:extLst>
        </xdr:cNvPr>
        <xdr:cNvCxnSpPr/>
      </xdr:nvCxnSpPr>
      <xdr:spPr>
        <a:xfrm>
          <a:off x="21323300" y="1828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854" name="楕円 853">
          <a:extLst>
            <a:ext uri="{FF2B5EF4-FFF2-40B4-BE49-F238E27FC236}">
              <a16:creationId xmlns:a16="http://schemas.microsoft.com/office/drawing/2014/main" id="{C71AC8DC-7A77-4F89-AFA8-A33D770EAAF9}"/>
            </a:ext>
          </a:extLst>
        </xdr:cNvPr>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112776</xdr:rowOff>
    </xdr:to>
    <xdr:cxnSp macro="">
      <xdr:nvCxnSpPr>
        <xdr:cNvPr id="855" name="直線コネクタ 854">
          <a:extLst>
            <a:ext uri="{FF2B5EF4-FFF2-40B4-BE49-F238E27FC236}">
              <a16:creationId xmlns:a16="http://schemas.microsoft.com/office/drawing/2014/main" id="{308569AB-8B96-4F0D-B3B1-6B2BC1C3E69A}"/>
            </a:ext>
          </a:extLst>
        </xdr:cNvPr>
        <xdr:cNvCxnSpPr/>
      </xdr:nvCxnSpPr>
      <xdr:spPr>
        <a:xfrm>
          <a:off x="20434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56" name="楕円 855">
          <a:extLst>
            <a:ext uri="{FF2B5EF4-FFF2-40B4-BE49-F238E27FC236}">
              <a16:creationId xmlns:a16="http://schemas.microsoft.com/office/drawing/2014/main" id="{4524CAAC-727C-41A9-A7A2-B218870F6D8A}"/>
            </a:ext>
          </a:extLst>
        </xdr:cNvPr>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112776</xdr:rowOff>
    </xdr:to>
    <xdr:cxnSp macro="">
      <xdr:nvCxnSpPr>
        <xdr:cNvPr id="857" name="直線コネクタ 856">
          <a:extLst>
            <a:ext uri="{FF2B5EF4-FFF2-40B4-BE49-F238E27FC236}">
              <a16:creationId xmlns:a16="http://schemas.microsoft.com/office/drawing/2014/main" id="{6513D53B-40B2-4991-A163-7783D79BA639}"/>
            </a:ext>
          </a:extLst>
        </xdr:cNvPr>
        <xdr:cNvCxnSpPr/>
      </xdr:nvCxnSpPr>
      <xdr:spPr>
        <a:xfrm>
          <a:off x="19545300" y="1828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58" name="n_1aveValue【庁舎】&#10;一人当たり面積">
          <a:extLst>
            <a:ext uri="{FF2B5EF4-FFF2-40B4-BE49-F238E27FC236}">
              <a16:creationId xmlns:a16="http://schemas.microsoft.com/office/drawing/2014/main" id="{D1010D1E-0ED7-4C3A-8E6A-51AA3AE8590F}"/>
            </a:ext>
          </a:extLst>
        </xdr:cNvPr>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59" name="n_2aveValue【庁舎】&#10;一人当たり面積">
          <a:extLst>
            <a:ext uri="{FF2B5EF4-FFF2-40B4-BE49-F238E27FC236}">
              <a16:creationId xmlns:a16="http://schemas.microsoft.com/office/drawing/2014/main" id="{F3B4EFD7-FF1D-428E-B647-7EDE96FC73FD}"/>
            </a:ext>
          </a:extLst>
        </xdr:cNvPr>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56659</xdr:rowOff>
    </xdr:from>
    <xdr:ext cx="469744" cy="259045"/>
    <xdr:sp macro="" textlink="">
      <xdr:nvSpPr>
        <xdr:cNvPr id="860" name="n_3aveValue【庁舎】&#10;一人当たり面積">
          <a:extLst>
            <a:ext uri="{FF2B5EF4-FFF2-40B4-BE49-F238E27FC236}">
              <a16:creationId xmlns:a16="http://schemas.microsoft.com/office/drawing/2014/main" id="{93CE9E00-77B8-4F7A-8030-EDE7C71C2A38}"/>
            </a:ext>
          </a:extLst>
        </xdr:cNvPr>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154703</xdr:rowOff>
    </xdr:from>
    <xdr:ext cx="469744" cy="259045"/>
    <xdr:sp macro="" textlink="">
      <xdr:nvSpPr>
        <xdr:cNvPr id="861" name="n_1mainValue【庁舎】&#10;一人当たり面積">
          <a:extLst>
            <a:ext uri="{FF2B5EF4-FFF2-40B4-BE49-F238E27FC236}">
              <a16:creationId xmlns:a16="http://schemas.microsoft.com/office/drawing/2014/main" id="{25031F2D-4BB0-4B00-A1FF-34A9548E44A1}"/>
            </a:ext>
          </a:extLst>
        </xdr:cNvPr>
        <xdr:cNvSpPr txBox="1"/>
      </xdr:nvSpPr>
      <xdr:spPr>
        <a:xfrm>
          <a:off x="210757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154703</xdr:rowOff>
    </xdr:from>
    <xdr:ext cx="469744" cy="259045"/>
    <xdr:sp macro="" textlink="">
      <xdr:nvSpPr>
        <xdr:cNvPr id="862" name="n_2mainValue【庁舎】&#10;一人当たり面積">
          <a:extLst>
            <a:ext uri="{FF2B5EF4-FFF2-40B4-BE49-F238E27FC236}">
              <a16:creationId xmlns:a16="http://schemas.microsoft.com/office/drawing/2014/main" id="{9970FE5E-04D1-4902-8171-25473C74731D}"/>
            </a:ext>
          </a:extLst>
        </xdr:cNvPr>
        <xdr:cNvSpPr txBox="1"/>
      </xdr:nvSpPr>
      <xdr:spPr>
        <a:xfrm>
          <a:off x="20199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63" name="n_3mainValue【庁舎】&#10;一人当たり面積">
          <a:extLst>
            <a:ext uri="{FF2B5EF4-FFF2-40B4-BE49-F238E27FC236}">
              <a16:creationId xmlns:a16="http://schemas.microsoft.com/office/drawing/2014/main" id="{9B97F043-0469-4DE3-BE25-3FF3BEB64967}"/>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CC3DD35D-FBA1-4A57-8F2E-9173317A97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F90764F9-39ED-487D-B607-802A8532A9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93FC22E4-F28D-428E-BBA4-3BB344C663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有形固定資産減価償却率を施設類型別で類似団体平均と比較すると、一般廃棄物処理施設が低く、庁舎が高くなっている。傾向に大きな変化はみられていない。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一般廃棄物処理施設について、老朽化の進行により数値は増加しているが、新施設の建設を進めており、令和元年度の工事完了に伴い数値は減少する予定である。</a:t>
          </a:r>
        </a:p>
        <a:p>
          <a:r>
            <a:rPr kumimoji="1" lang="ja-JP" altLang="en-US" sz="1300">
              <a:latin typeface="ＭＳ Ｐゴシック" panose="020B0600070205080204" pitchFamily="50" charset="-128"/>
              <a:ea typeface="ＭＳ Ｐゴシック" panose="020B0600070205080204" pitchFamily="50" charset="-128"/>
            </a:rPr>
            <a:t>消防施設については、老朽化の進行により、平成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類似団体平均値を上回った。対象となる既存の消火栓、防火水槽及び消防団詰所器具置場等については耐用年数等を鑑み、計画的な更新を行うとともに地域の実情を踏まえた新規整備の検討を進めている。</a:t>
          </a:r>
        </a:p>
        <a:p>
          <a:r>
            <a:rPr kumimoji="1" lang="ja-JP" altLang="en-US" sz="1300">
              <a:latin typeface="ＭＳ Ｐゴシック" panose="020B0600070205080204" pitchFamily="50" charset="-128"/>
              <a:ea typeface="ＭＳ Ｐゴシック" panose="020B0600070205080204" pitchFamily="50" charset="-128"/>
            </a:rPr>
            <a:t>庁舎について、市役所本庁舎は建設から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年以上が経過し、耐震性にも課題がある。このため、平成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年度から免震改修工事、平成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年度から長寿命化・機能向上のための改修を進めており、数値は減少している。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単年分財政力指数（０．９７）については、平成２９年度と比較し、大きな増減もなく、横ばいとなっている。しかし、３カ年平均では、単年度で指数の高かった平成２７年度（０．９８）が抜けることで、０．０１ポイント悪化することとなった。なお、近年で比較すると、平成２７～２８年度の単年指数が０．９８と高かったが、要因としては地方消費税交付金の増加などが挙げられる。その後平成２９年度からは０．０１ポイント悪化の０．９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経常収支比率は、歳入（分母）が減となった一方で、歳出（分子）が大きく増加し、前年度比▲７．８ポイントとなった。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歳入（分母）減の要因としては、地方消費税交付金の清算基準の見直しによる減や、市民税、固定資産税の増加による地方交付税の減などが挙げられる。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歳出（分子）増の要因としては、民間保育所施設運営経費の増や、高齢化の進展などによる各種扶助費の増加、また定年退職者の増による退職手当の増などが挙げられる。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65</xdr:row>
      <xdr:rowOff>152654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44048"/>
          <a:ext cx="8382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63</xdr:row>
      <xdr:rowOff>128778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4404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63</xdr:row>
      <xdr:rowOff>128778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2743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97536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0544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73931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平成３０年度は前年度と比較し、選挙対応の時間外手当が大幅に減となった一方で、定年退職者の増（平成２９年度：１６人→平成３０年度：３１人）や、学校における働き方改革の一環としてスクールサポート・スタッフ設置による報酬の増加などから、全体としては３．３％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一時保育事業の充実や学校ＩＣＴ関連機器の借上料等の増加があったが、保育園民営化に伴う仮設園舎借上や万願寺グラウンド用地借上の終了などから、全体としては１．１％の減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16526</xdr:rowOff>
    </xdr:from>
    <xdr:to>
      <xdr:col>23</xdr:col>
      <xdr:colOff>133350</xdr:colOff>
      <xdr:row>83</xdr:row>
      <xdr:rowOff>35130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46876"/>
          <a:ext cx="838200" cy="1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28408</xdr:rowOff>
    </xdr:from>
    <xdr:to>
      <xdr:col>19</xdr:col>
      <xdr:colOff>133350</xdr:colOff>
      <xdr:row>83</xdr:row>
      <xdr:rowOff>35130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58758"/>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167846</xdr:rowOff>
    </xdr:from>
    <xdr:to>
      <xdr:col>15</xdr:col>
      <xdr:colOff>82550</xdr:colOff>
      <xdr:row>83</xdr:row>
      <xdr:rowOff>28408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26746"/>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121803</xdr:rowOff>
    </xdr:from>
    <xdr:to>
      <xdr:col>11</xdr:col>
      <xdr:colOff>31750</xdr:colOff>
      <xdr:row>82</xdr:row>
      <xdr:rowOff>167846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0703"/>
          <a:ext cx="889000" cy="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137176</xdr:rowOff>
    </xdr:from>
    <xdr:to>
      <xdr:col>23</xdr:col>
      <xdr:colOff>184150</xdr:colOff>
      <xdr:row>83</xdr:row>
      <xdr:rowOff>67326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153703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155780</xdr:rowOff>
    </xdr:from>
    <xdr:to>
      <xdr:col>19</xdr:col>
      <xdr:colOff>184150</xdr:colOff>
      <xdr:row>83</xdr:row>
      <xdr:rowOff>85930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96107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8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149058</xdr:rowOff>
    </xdr:from>
    <xdr:to>
      <xdr:col>15</xdr:col>
      <xdr:colOff>133350</xdr:colOff>
      <xdr:row>83</xdr:row>
      <xdr:rowOff>79208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89385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7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117046</xdr:rowOff>
    </xdr:from>
    <xdr:to>
      <xdr:col>11</xdr:col>
      <xdr:colOff>82550</xdr:colOff>
      <xdr:row>83</xdr:row>
      <xdr:rowOff>47196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57373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71003</xdr:rowOff>
    </xdr:from>
    <xdr:to>
      <xdr:col>7</xdr:col>
      <xdr:colOff>31750</xdr:colOff>
      <xdr:row>83</xdr:row>
      <xdr:rowOff>1153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国が給料表の引き上げを行ったのに対し、日野市では行わなかったことや、経験年数改装（高校卒・短大卒・大学卒）内における職員の分布変動などから、前年度と比較し▲０．６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とは、４月１日現在の地方公共団体の一般行政職の給料額と国家公務員行政職俸給表（一）の俸給月額とを学歴別・経験年数別に対比させて比較し、算出したもので、国を１００としている。ただし、給与の比較となるため、地域手当等は考慮されていない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602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年度の人口千人当たり職員数に大きな変化は見られず、ほぼ横ばいの数値となった。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類似団体との比較では、公立保育園、幼稚園、図書館など直営施設の設置等により、順位が高くなっているため、今後も事業の民間委託や指定管理制度の導入を進める。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56424</xdr:rowOff>
    </xdr:from>
    <xdr:to>
      <xdr:col>81</xdr:col>
      <xdr:colOff>44450</xdr:colOff>
      <xdr:row>60</xdr:row>
      <xdr:rowOff>66766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342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77107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434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77107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84001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xdr:rowOff>
    </xdr:from>
    <xdr:to>
      <xdr:col>77</xdr:col>
      <xdr:colOff>95250</xdr:colOff>
      <xdr:row>60</xdr:row>
      <xdr:rowOff>107224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117401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地方債残高の減少から、算定上の分子となる元利・準元利償還金が減少したほか、都市計画税の引き上げによって、都市計画税のうち公債費に充当された額が増加するなどの改善要素が重なり、前年度比で０．６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しかし、一般会計の地方債残高は昨年度に引き続き増加しており、公共施設の耐震化・老朽化対策等が控えていることを考えると、今後は実質公債費比率の悪化が見込まれる。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31448</xdr:rowOff>
    </xdr:from>
    <xdr:to>
      <xdr:col>81</xdr:col>
      <xdr:colOff>44450</xdr:colOff>
      <xdr:row>36</xdr:row>
      <xdr:rowOff>100390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203648"/>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100390</xdr:rowOff>
    </xdr:from>
    <xdr:to>
      <xdr:col>77</xdr:col>
      <xdr:colOff>44450</xdr:colOff>
      <xdr:row>36</xdr:row>
      <xdr:rowOff>169333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27259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66826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3415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66826</xdr:rowOff>
    </xdr:from>
    <xdr:to>
      <xdr:col>68</xdr:col>
      <xdr:colOff>152400</xdr:colOff>
      <xdr:row>37</xdr:row>
      <xdr:rowOff>124278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152098</xdr:rowOff>
    </xdr:from>
    <xdr:to>
      <xdr:col>81</xdr:col>
      <xdr:colOff>95250</xdr:colOff>
      <xdr:row>36</xdr:row>
      <xdr:rowOff>82248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73375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49590</xdr:rowOff>
    </xdr:from>
    <xdr:to>
      <xdr:col>77</xdr:col>
      <xdr:colOff>95250</xdr:colOff>
      <xdr:row>36</xdr:row>
      <xdr:rowOff>151190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161367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9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区画整理事業特別会計の地方債残高減や、社会福祉法人への建設費補助等の終了による債務負担行為に基づく支出予定額の減などから、将来負担額が減少し、前年度比９．６ポイントの改善となった。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155222</xdr:rowOff>
    </xdr:from>
    <xdr:to>
      <xdr:col>81</xdr:col>
      <xdr:colOff>44450</xdr:colOff>
      <xdr:row>14</xdr:row>
      <xdr:rowOff>112466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84072"/>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112466</xdr:rowOff>
    </xdr:from>
    <xdr:to>
      <xdr:col>77</xdr:col>
      <xdr:colOff>44450</xdr:colOff>
      <xdr:row>15</xdr:row>
      <xdr:rowOff>30833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12766"/>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67750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80292</xdr:rowOff>
    </xdr:from>
    <xdr:to>
      <xdr:col>72</xdr:col>
      <xdr:colOff>203200</xdr:colOff>
      <xdr:row>15</xdr:row>
      <xdr:rowOff>30833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80592"/>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80292</xdr:rowOff>
    </xdr:from>
    <xdr:to>
      <xdr:col>68</xdr:col>
      <xdr:colOff>152400</xdr:colOff>
      <xdr:row>14</xdr:row>
      <xdr:rowOff>128552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80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32315</xdr:rowOff>
    </xdr:from>
    <xdr:to>
      <xdr:col>68</xdr:col>
      <xdr:colOff>203200</xdr:colOff>
      <xdr:row>15</xdr:row>
      <xdr:rowOff>133915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104422</xdr:rowOff>
    </xdr:from>
    <xdr:to>
      <xdr:col>81</xdr:col>
      <xdr:colOff>95250</xdr:colOff>
      <xdr:row>14</xdr:row>
      <xdr:rowOff>34572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25699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61666</xdr:rowOff>
    </xdr:from>
    <xdr:to>
      <xdr:col>77</xdr:col>
      <xdr:colOff>95250</xdr:colOff>
      <xdr:row>14</xdr:row>
      <xdr:rowOff>163266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1993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3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151483</xdr:rowOff>
    </xdr:from>
    <xdr:to>
      <xdr:col>73</xdr:col>
      <xdr:colOff>44450</xdr:colOff>
      <xdr:row>15</xdr:row>
      <xdr:rowOff>81633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66410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3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29492</xdr:rowOff>
    </xdr:from>
    <xdr:to>
      <xdr:col>68</xdr:col>
      <xdr:colOff>203200</xdr:colOff>
      <xdr:row>14</xdr:row>
      <xdr:rowOff>131092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141269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1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77752</xdr:rowOff>
    </xdr:from>
    <xdr:to>
      <xdr:col>64</xdr:col>
      <xdr:colOff>152400</xdr:colOff>
      <xdr:row>15</xdr:row>
      <xdr:rowOff>7902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18079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定年退職者の増（平成２９年度：１６人→平成３０年度：３１人）や、欠員となっていた市議会議員２名の補充による議員報酬の増、学校における働き方改革の一環としてのスクールサポート・スタッフの設置などから、経常的な人件費は４．３％増となり、経常収支比率で言うと前年度比１．９ポイント悪化となった。類似団体と経年比較しても概ね平均的な範囲で推移しているが、引き続き行政規模に見合う定員管理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830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物件費全体は前年度と比較すると減少しているが、経常的な物件費のみで見ると前年度比３．１％増となり、経常収支比率は１．１ポイント悪化している。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平成２９年度に開始した市民窓口の業務委託が平成３０年度より通年になることや、地域子ども家庭支援センター多摩平の一時保育事業などを総合的に事業者へ委託したことなど、大口の委託料の増加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21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15</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14</xdr:row>
      <xdr:rowOff>145288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31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41419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xdr:rowOff>
    </xdr:from>
    <xdr:to>
      <xdr:col>82</xdr:col>
      <xdr:colOff>158750</xdr:colOff>
      <xdr:row>15</xdr:row>
      <xdr:rowOff>111506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26433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131064</xdr:rowOff>
    </xdr:from>
    <xdr:to>
      <xdr:col>78</xdr:col>
      <xdr:colOff>120650</xdr:colOff>
      <xdr:row>15</xdr:row>
      <xdr:rowOff>61214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71391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94488</xdr:rowOff>
    </xdr:from>
    <xdr:to>
      <xdr:col>69</xdr:col>
      <xdr:colOff>142875</xdr:colOff>
      <xdr:row>15</xdr:row>
      <xdr:rowOff>24638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34815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80772</xdr:rowOff>
    </xdr:from>
    <xdr:to>
      <xdr:col>65</xdr:col>
      <xdr:colOff>53975</xdr:colOff>
      <xdr:row>15</xdr:row>
      <xdr:rowOff>10922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21099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大きく悪化している。要因としては、介護給付費・訓練等給付事業経費や生活保護経費、障害児詰所給付事業経費の増などが挙げられるが、特に大きな要因は、平成３０年４月に民間保育所が４園新たに開園したことによる民間保育所運営経費の増加である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60</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139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4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57150</xdr:rowOff>
    </xdr:from>
    <xdr:to>
      <xdr:col>24</xdr:col>
      <xdr:colOff>76200</xdr:colOff>
      <xdr:row>60</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その他に係る経常収支比率においては、２．５ポイントの悪化となっているが、特別会計への繰出金の増加がその主たる要因となっている。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後期高齢者医療特別会計繰出金は継続的な対象者増や一人当たりの医療費増から、また、介護保険特別会計繰出金は介護認定調査体制の整備などから、それぞれ増加している。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58</xdr:row>
      <xdr:rowOff>72572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44528"/>
          <a:ext cx="8382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58</xdr:row>
      <xdr:rowOff>105228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44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105228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21772</xdr:rowOff>
    </xdr:from>
    <xdr:to>
      <xdr:col>82</xdr:col>
      <xdr:colOff>158750</xdr:colOff>
      <xdr:row>58</xdr:row>
      <xdr:rowOff>123372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165299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92528</xdr:rowOff>
    </xdr:from>
    <xdr:to>
      <xdr:col>78</xdr:col>
      <xdr:colOff>120650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149678</xdr:rowOff>
    </xdr:from>
    <xdr:to>
      <xdr:col>69</xdr:col>
      <xdr:colOff>142875</xdr:colOff>
      <xdr:row>58</xdr:row>
      <xdr:rowOff>79828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148970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認証保育所運営費補助金や、東京たま広域資源循環組合負担金が減少した一方で、浅川清流環境組合負担金の増や、市内連絡バス運行補助金が増加するなどし、全体で言うと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類似団体と比較すると例年高めで推移しているが、これは市立病院の設置などが要因となっている。なお、市立病院負担金については前年度比でほぼ横ばいとなった。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1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119380</xdr:rowOff>
    </xdr:from>
    <xdr:to>
      <xdr:col>78</xdr:col>
      <xdr:colOff>69850</xdr:colOff>
      <xdr:row>38</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3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68580</xdr:rowOff>
    </xdr:from>
    <xdr:to>
      <xdr:col>78</xdr:col>
      <xdr:colOff>120650</xdr:colOff>
      <xdr:row>38</xdr:row>
      <xdr:rowOff>170180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154957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68580</xdr:rowOff>
    </xdr:from>
    <xdr:to>
      <xdr:col>74</xdr:col>
      <xdr:colOff>31750</xdr:colOff>
      <xdr:row>38</xdr:row>
      <xdr:rowOff>170180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154957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平成２６年度に借り入れた臨時財政対策債等の元金の償還開始などにより公債費は増加しているが、類似団体と比較すると比較的低い水準で推移している。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しかしながら、今後は公共施設の耐震化、老朽化対策等に伴い、元利償還金が増加傾向になるものと考えられる。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142240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91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119380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99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おいては、７．３ポイントと、大きく悪化している。人件費や物件費が微増にとどまっているのに対して、分母となる歳入が、地方消費税交付金や地方交付税の減などから前年度比で▲３．２％となっていること、また、扶助費や繰出金が大きく増加していることが要因として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81</xdr:row>
      <xdr:rowOff>31750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362939"/>
          <a:ext cx="8382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79</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629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107950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78</xdr:row>
      <xdr:rowOff>127000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3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152400</xdr:rowOff>
    </xdr:from>
    <xdr:to>
      <xdr:col>82</xdr:col>
      <xdr:colOff>158750</xdr:colOff>
      <xdr:row>81</xdr:row>
      <xdr:rowOff>82550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60977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42494</xdr:rowOff>
    </xdr:from>
    <xdr:to>
      <xdr:col>29</xdr:col>
      <xdr:colOff>127000</xdr:colOff>
      <xdr:row>17</xdr:row>
      <xdr:rowOff>107874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04769"/>
          <a:ext cx="647700" cy="6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42494</xdr:rowOff>
    </xdr:from>
    <xdr:to>
      <xdr:col>26</xdr:col>
      <xdr:colOff>50800</xdr:colOff>
      <xdr:row>17</xdr:row>
      <xdr:rowOff>48026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04769"/>
          <a:ext cx="6985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48026</xdr:rowOff>
    </xdr:from>
    <xdr:to>
      <xdr:col>22</xdr:col>
      <xdr:colOff>114300</xdr:colOff>
      <xdr:row>17</xdr:row>
      <xdr:rowOff>80716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10301"/>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80716</xdr:rowOff>
    </xdr:from>
    <xdr:to>
      <xdr:col>18</xdr:col>
      <xdr:colOff>177800</xdr:colOff>
      <xdr:row>17</xdr:row>
      <xdr:rowOff>151079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42991"/>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57074</xdr:rowOff>
    </xdr:from>
    <xdr:to>
      <xdr:col>29</xdr:col>
      <xdr:colOff>177800</xdr:colOff>
      <xdr:row>17</xdr:row>
      <xdr:rowOff>158674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29151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163144</xdr:rowOff>
    </xdr:from>
    <xdr:to>
      <xdr:col>26</xdr:col>
      <xdr:colOff>101600</xdr:colOff>
      <xdr:row>17</xdr:row>
      <xdr:rowOff>93294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78071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168676</xdr:rowOff>
    </xdr:from>
    <xdr:to>
      <xdr:col>22</xdr:col>
      <xdr:colOff>165100</xdr:colOff>
      <xdr:row>17</xdr:row>
      <xdr:rowOff>98826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5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83603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4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29916</xdr:rowOff>
    </xdr:from>
    <xdr:to>
      <xdr:col>19</xdr:col>
      <xdr:colOff>38100</xdr:colOff>
      <xdr:row>17</xdr:row>
      <xdr:rowOff>131516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116293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100279</xdr:rowOff>
    </xdr:from>
    <xdr:to>
      <xdr:col>15</xdr:col>
      <xdr:colOff>101600</xdr:colOff>
      <xdr:row>18</xdr:row>
      <xdr:rowOff>30429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4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227436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5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208458</xdr:rowOff>
    </xdr:from>
    <xdr:to>
      <xdr:col>29</xdr:col>
      <xdr:colOff>127000</xdr:colOff>
      <xdr:row>37</xdr:row>
      <xdr:rowOff>217259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333158"/>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173063</xdr:rowOff>
    </xdr:from>
    <xdr:to>
      <xdr:col>26</xdr:col>
      <xdr:colOff>50800</xdr:colOff>
      <xdr:row>37</xdr:row>
      <xdr:rowOff>208458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97763"/>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97968</xdr:rowOff>
    </xdr:from>
    <xdr:to>
      <xdr:col>22</xdr:col>
      <xdr:colOff>114300</xdr:colOff>
      <xdr:row>37</xdr:row>
      <xdr:rowOff>173063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22668"/>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97968</xdr:rowOff>
    </xdr:from>
    <xdr:to>
      <xdr:col>18</xdr:col>
      <xdr:colOff>177800</xdr:colOff>
      <xdr:row>37</xdr:row>
      <xdr:rowOff>103074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22668"/>
          <a:ext cx="6985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166459</xdr:rowOff>
    </xdr:from>
    <xdr:to>
      <xdr:col>29</xdr:col>
      <xdr:colOff>177800</xdr:colOff>
      <xdr:row>37</xdr:row>
      <xdr:rowOff>268059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9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75036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157658</xdr:rowOff>
    </xdr:from>
    <xdr:to>
      <xdr:col>26</xdr:col>
      <xdr:colOff>101600</xdr:colOff>
      <xdr:row>37</xdr:row>
      <xdr:rowOff>259258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244035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122263</xdr:rowOff>
    </xdr:from>
    <xdr:to>
      <xdr:col>22</xdr:col>
      <xdr:colOff>165100</xdr:colOff>
      <xdr:row>37</xdr:row>
      <xdr:rowOff>223863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208640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47168</xdr:rowOff>
    </xdr:from>
    <xdr:to>
      <xdr:col>19</xdr:col>
      <xdr:colOff>38100</xdr:colOff>
      <xdr:row>37</xdr:row>
      <xdr:rowOff>148768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133545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52274</xdr:rowOff>
    </xdr:from>
    <xdr:to>
      <xdr:col>15</xdr:col>
      <xdr:colOff>101600</xdr:colOff>
      <xdr:row>37</xdr:row>
      <xdr:rowOff>153874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138651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30315</xdr:rowOff>
    </xdr:from>
    <xdr:to>
      <xdr:col>24</xdr:col>
      <xdr:colOff>63500</xdr:colOff>
      <xdr:row>36</xdr:row>
      <xdr:rowOff>88646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2515"/>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67310</xdr:rowOff>
    </xdr:from>
    <xdr:to>
      <xdr:col>19</xdr:col>
      <xdr:colOff>177800</xdr:colOff>
      <xdr:row>36</xdr:row>
      <xdr:rowOff>88646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3951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34430</xdr:rowOff>
    </xdr:from>
    <xdr:to>
      <xdr:col>15</xdr:col>
      <xdr:colOff>50800</xdr:colOff>
      <xdr:row>36</xdr:row>
      <xdr:rowOff>67310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0663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34430</xdr:rowOff>
    </xdr:from>
    <xdr:to>
      <xdr:col>10</xdr:col>
      <xdr:colOff>114300</xdr:colOff>
      <xdr:row>36</xdr:row>
      <xdr:rowOff>111811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6630"/>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150965</xdr:rowOff>
    </xdr:from>
    <xdr:to>
      <xdr:col>24</xdr:col>
      <xdr:colOff>114300</xdr:colOff>
      <xdr:row>36</xdr:row>
      <xdr:rowOff>81115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37846</xdr:rowOff>
    </xdr:from>
    <xdr:to>
      <xdr:col>20</xdr:col>
      <xdr:colOff>38100</xdr:colOff>
      <xdr:row>36</xdr:row>
      <xdr:rowOff>139446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130573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16510</xdr:rowOff>
    </xdr:from>
    <xdr:to>
      <xdr:col>15</xdr:col>
      <xdr:colOff>101600</xdr:colOff>
      <xdr:row>36</xdr:row>
      <xdr:rowOff>118110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155080</xdr:rowOff>
    </xdr:from>
    <xdr:to>
      <xdr:col>10</xdr:col>
      <xdr:colOff>165100</xdr:colOff>
      <xdr:row>36</xdr:row>
      <xdr:rowOff>85230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76357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61011</xdr:rowOff>
    </xdr:from>
    <xdr:to>
      <xdr:col>6</xdr:col>
      <xdr:colOff>38100</xdr:colOff>
      <xdr:row>36</xdr:row>
      <xdr:rowOff>162611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153738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72785</xdr:rowOff>
    </xdr:from>
    <xdr:to>
      <xdr:col>24</xdr:col>
      <xdr:colOff>63500</xdr:colOff>
      <xdr:row>56</xdr:row>
      <xdr:rowOff>85897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73985"/>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72785</xdr:rowOff>
    </xdr:from>
    <xdr:to>
      <xdr:col>19</xdr:col>
      <xdr:colOff>177800</xdr:colOff>
      <xdr:row>56</xdr:row>
      <xdr:rowOff>75381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398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75381</xdr:rowOff>
    </xdr:from>
    <xdr:to>
      <xdr:col>15</xdr:col>
      <xdr:colOff>50800</xdr:colOff>
      <xdr:row>56</xdr:row>
      <xdr:rowOff>111076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6581"/>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111076</xdr:rowOff>
    </xdr:from>
    <xdr:to>
      <xdr:col>10</xdr:col>
      <xdr:colOff>114300</xdr:colOff>
      <xdr:row>56</xdr:row>
      <xdr:rowOff>161646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2276"/>
          <a:ext cx="889000" cy="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35097</xdr:rowOff>
    </xdr:from>
    <xdr:to>
      <xdr:col>24</xdr:col>
      <xdr:colOff>114300</xdr:colOff>
      <xdr:row>56</xdr:row>
      <xdr:rowOff>136697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57974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21985</xdr:rowOff>
    </xdr:from>
    <xdr:to>
      <xdr:col>20</xdr:col>
      <xdr:colOff>38100</xdr:colOff>
      <xdr:row>56</xdr:row>
      <xdr:rowOff>123585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114712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24581</xdr:rowOff>
    </xdr:from>
    <xdr:to>
      <xdr:col>15</xdr:col>
      <xdr:colOff>101600</xdr:colOff>
      <xdr:row>56</xdr:row>
      <xdr:rowOff>126181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117308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60276</xdr:rowOff>
    </xdr:from>
    <xdr:to>
      <xdr:col>10</xdr:col>
      <xdr:colOff>165100</xdr:colOff>
      <xdr:row>56</xdr:row>
      <xdr:rowOff>161876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153003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110846</xdr:rowOff>
    </xdr:from>
    <xdr:to>
      <xdr:col>6</xdr:col>
      <xdr:colOff>38100</xdr:colOff>
      <xdr:row>57</xdr:row>
      <xdr:rowOff>40996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32123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102363</xdr:rowOff>
    </xdr:from>
    <xdr:to>
      <xdr:col>24</xdr:col>
      <xdr:colOff>63500</xdr:colOff>
      <xdr:row>78</xdr:row>
      <xdr:rowOff>64136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04013"/>
          <a:ext cx="838200" cy="1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102363</xdr:rowOff>
    </xdr:from>
    <xdr:to>
      <xdr:col>19</xdr:col>
      <xdr:colOff>177800</xdr:colOff>
      <xdr:row>77</xdr:row>
      <xdr:rowOff>120523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04013"/>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120523</xdr:rowOff>
    </xdr:from>
    <xdr:to>
      <xdr:col>15</xdr:col>
      <xdr:colOff>50800</xdr:colOff>
      <xdr:row>78</xdr:row>
      <xdr:rowOff>36195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22173"/>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36195</xdr:rowOff>
    </xdr:from>
    <xdr:to>
      <xdr:col>10</xdr:col>
      <xdr:colOff>114300</xdr:colOff>
      <xdr:row>78</xdr:row>
      <xdr:rowOff>64263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09295"/>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13336</xdr:rowOff>
    </xdr:from>
    <xdr:to>
      <xdr:col>24</xdr:col>
      <xdr:colOff>114300</xdr:colOff>
      <xdr:row>78</xdr:row>
      <xdr:rowOff>114936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99713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51563</xdr:rowOff>
    </xdr:from>
    <xdr:to>
      <xdr:col>20</xdr:col>
      <xdr:colOff>38100</xdr:colOff>
      <xdr:row>77</xdr:row>
      <xdr:rowOff>153163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69723</xdr:rowOff>
    </xdr:from>
    <xdr:to>
      <xdr:col>15</xdr:col>
      <xdr:colOff>101600</xdr:colOff>
      <xdr:row>77</xdr:row>
      <xdr:rowOff>171323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162450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156845</xdr:rowOff>
    </xdr:from>
    <xdr:to>
      <xdr:col>10</xdr:col>
      <xdr:colOff>165100</xdr:colOff>
      <xdr:row>78</xdr:row>
      <xdr:rowOff>86995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78122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13463</xdr:rowOff>
    </xdr:from>
    <xdr:to>
      <xdr:col>6</xdr:col>
      <xdr:colOff>38100</xdr:colOff>
      <xdr:row>78</xdr:row>
      <xdr:rowOff>115063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106190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110930</xdr:rowOff>
    </xdr:from>
    <xdr:to>
      <xdr:col>24</xdr:col>
      <xdr:colOff>63500</xdr:colOff>
      <xdr:row>96</xdr:row>
      <xdr:rowOff>532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98680"/>
          <a:ext cx="8382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xdr:rowOff>
    </xdr:from>
    <xdr:to>
      <xdr:col>19</xdr:col>
      <xdr:colOff>177800</xdr:colOff>
      <xdr:row>96</xdr:row>
      <xdr:rowOff>49223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59732"/>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49223</xdr:rowOff>
    </xdr:from>
    <xdr:to>
      <xdr:col>15</xdr:col>
      <xdr:colOff>50800</xdr:colOff>
      <xdr:row>96</xdr:row>
      <xdr:rowOff>122898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08423"/>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122898</xdr:rowOff>
    </xdr:from>
    <xdr:to>
      <xdr:col>10</xdr:col>
      <xdr:colOff>114300</xdr:colOff>
      <xdr:row>96</xdr:row>
      <xdr:rowOff>157792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82098"/>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43333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60130</xdr:rowOff>
    </xdr:from>
    <xdr:to>
      <xdr:col>24</xdr:col>
      <xdr:colOff>114300</xdr:colOff>
      <xdr:row>95</xdr:row>
      <xdr:rowOff>161730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83007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121182</xdr:rowOff>
    </xdr:from>
    <xdr:to>
      <xdr:col>20</xdr:col>
      <xdr:colOff>38100</xdr:colOff>
      <xdr:row>96</xdr:row>
      <xdr:rowOff>51332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67859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1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169873</xdr:rowOff>
    </xdr:from>
    <xdr:to>
      <xdr:col>15</xdr:col>
      <xdr:colOff>101600</xdr:colOff>
      <xdr:row>96</xdr:row>
      <xdr:rowOff>100023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116550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72098</xdr:rowOff>
    </xdr:from>
    <xdr:to>
      <xdr:col>10</xdr:col>
      <xdr:colOff>165100</xdr:colOff>
      <xdr:row>97</xdr:row>
      <xdr:rowOff>2248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164825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106992</xdr:rowOff>
    </xdr:from>
    <xdr:to>
      <xdr:col>6</xdr:col>
      <xdr:colOff>38100</xdr:colOff>
      <xdr:row>97</xdr:row>
      <xdr:rowOff>37142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53669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25269</xdr:rowOff>
    </xdr:from>
    <xdr:to>
      <xdr:col>55</xdr:col>
      <xdr:colOff>0</xdr:colOff>
      <xdr:row>37</xdr:row>
      <xdr:rowOff>32508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6891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32508</xdr:rowOff>
    </xdr:from>
    <xdr:to>
      <xdr:col>50</xdr:col>
      <xdr:colOff>114300</xdr:colOff>
      <xdr:row>37</xdr:row>
      <xdr:rowOff>60322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76158"/>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60322</xdr:rowOff>
    </xdr:from>
    <xdr:to>
      <xdr:col>45</xdr:col>
      <xdr:colOff>177800</xdr:colOff>
      <xdr:row>37</xdr:row>
      <xdr:rowOff>68137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03972"/>
          <a:ext cx="889000" cy="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65873</xdr:rowOff>
    </xdr:from>
    <xdr:to>
      <xdr:col>41</xdr:col>
      <xdr:colOff>50800</xdr:colOff>
      <xdr:row>37</xdr:row>
      <xdr:rowOff>68137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0952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145919</xdr:rowOff>
    </xdr:from>
    <xdr:to>
      <xdr:col>55</xdr:col>
      <xdr:colOff>50800</xdr:colOff>
      <xdr:row>37</xdr:row>
      <xdr:rowOff>76069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168796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1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153158</xdr:rowOff>
    </xdr:from>
    <xdr:to>
      <xdr:col>50</xdr:col>
      <xdr:colOff>165100</xdr:colOff>
      <xdr:row>37</xdr:row>
      <xdr:rowOff>83308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99835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10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9522</xdr:rowOff>
    </xdr:from>
    <xdr:to>
      <xdr:col>46</xdr:col>
      <xdr:colOff>38100</xdr:colOff>
      <xdr:row>37</xdr:row>
      <xdr:rowOff>111122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127649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1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17337</xdr:rowOff>
    </xdr:from>
    <xdr:to>
      <xdr:col>41</xdr:col>
      <xdr:colOff>101600</xdr:colOff>
      <xdr:row>37</xdr:row>
      <xdr:rowOff>118937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135464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15073</xdr:rowOff>
    </xdr:from>
    <xdr:to>
      <xdr:col>36</xdr:col>
      <xdr:colOff>165100</xdr:colOff>
      <xdr:row>37</xdr:row>
      <xdr:rowOff>116673</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133200</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144204</xdr:rowOff>
    </xdr:from>
    <xdr:to>
      <xdr:col>55</xdr:col>
      <xdr:colOff>0</xdr:colOff>
      <xdr:row>55</xdr:row>
      <xdr:rowOff>80470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02504"/>
          <a:ext cx="838200" cy="10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42842</xdr:rowOff>
    </xdr:from>
    <xdr:to>
      <xdr:col>50</xdr:col>
      <xdr:colOff>114300</xdr:colOff>
      <xdr:row>55</xdr:row>
      <xdr:rowOff>80470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72592"/>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42842</xdr:rowOff>
    </xdr:from>
    <xdr:to>
      <xdr:col>45</xdr:col>
      <xdr:colOff>177800</xdr:colOff>
      <xdr:row>55</xdr:row>
      <xdr:rowOff>134420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72592"/>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134420</xdr:rowOff>
    </xdr:from>
    <xdr:to>
      <xdr:col>41</xdr:col>
      <xdr:colOff>50800</xdr:colOff>
      <xdr:row>57</xdr:row>
      <xdr:rowOff>82070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64170"/>
          <a:ext cx="889000" cy="2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65308</xdr:rowOff>
    </xdr:from>
    <xdr:to>
      <xdr:col>41</xdr:col>
      <xdr:colOff>101600</xdr:colOff>
      <xdr:row>55</xdr:row>
      <xdr:rowOff>166908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11985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93404</xdr:rowOff>
    </xdr:from>
    <xdr:to>
      <xdr:col>55</xdr:col>
      <xdr:colOff>50800</xdr:colOff>
      <xdr:row>55</xdr:row>
      <xdr:rowOff>23554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3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116281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29670</xdr:rowOff>
    </xdr:from>
    <xdr:to>
      <xdr:col>50</xdr:col>
      <xdr:colOff>165100</xdr:colOff>
      <xdr:row>55</xdr:row>
      <xdr:rowOff>131270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147797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2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163492</xdr:rowOff>
    </xdr:from>
    <xdr:to>
      <xdr:col>46</xdr:col>
      <xdr:colOff>38100</xdr:colOff>
      <xdr:row>55</xdr:row>
      <xdr:rowOff>93642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110169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1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83620</xdr:rowOff>
    </xdr:from>
    <xdr:to>
      <xdr:col>41</xdr:col>
      <xdr:colOff>101600</xdr:colOff>
      <xdr:row>56</xdr:row>
      <xdr:rowOff>13770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4897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0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31270</xdr:rowOff>
    </xdr:from>
    <xdr:to>
      <xdr:col>36</xdr:col>
      <xdr:colOff>165100</xdr:colOff>
      <xdr:row>57</xdr:row>
      <xdr:rowOff>132870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0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123997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54661</xdr:rowOff>
    </xdr:from>
    <xdr:to>
      <xdr:col>55</xdr:col>
      <xdr:colOff>0</xdr:colOff>
      <xdr:row>75</xdr:row>
      <xdr:rowOff>41768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399061"/>
          <a:ext cx="838200" cy="50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41768</xdr:rowOff>
    </xdr:from>
    <xdr:to>
      <xdr:col>50</xdr:col>
      <xdr:colOff>114300</xdr:colOff>
      <xdr:row>76</xdr:row>
      <xdr:rowOff>139151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00518"/>
          <a:ext cx="889000" cy="26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42042</xdr:rowOff>
    </xdr:from>
    <xdr:to>
      <xdr:col>45</xdr:col>
      <xdr:colOff>177800</xdr:colOff>
      <xdr:row>76</xdr:row>
      <xdr:rowOff>139151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00792"/>
          <a:ext cx="889000" cy="26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42042</xdr:rowOff>
    </xdr:from>
    <xdr:to>
      <xdr:col>41</xdr:col>
      <xdr:colOff>50800</xdr:colOff>
      <xdr:row>78</xdr:row>
      <xdr:rowOff>114965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00792"/>
          <a:ext cx="889000" cy="58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122694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3861</xdr:rowOff>
    </xdr:from>
    <xdr:to>
      <xdr:col>55</xdr:col>
      <xdr:colOff>50800</xdr:colOff>
      <xdr:row>72</xdr:row>
      <xdr:rowOff>105461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3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26738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1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162418</xdr:rowOff>
    </xdr:from>
    <xdr:to>
      <xdr:col>50</xdr:col>
      <xdr:colOff>165100</xdr:colOff>
      <xdr:row>75</xdr:row>
      <xdr:rowOff>92568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8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109095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6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88351</xdr:rowOff>
    </xdr:from>
    <xdr:to>
      <xdr:col>46</xdr:col>
      <xdr:colOff>38100</xdr:colOff>
      <xdr:row>77</xdr:row>
      <xdr:rowOff>18501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9628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21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162692</xdr:rowOff>
    </xdr:from>
    <xdr:to>
      <xdr:col>41</xdr:col>
      <xdr:colOff>101600</xdr:colOff>
      <xdr:row>75</xdr:row>
      <xdr:rowOff>92842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109369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64165</xdr:rowOff>
    </xdr:from>
    <xdr:to>
      <xdr:col>36</xdr:col>
      <xdr:colOff>165100</xdr:colOff>
      <xdr:row>78</xdr:row>
      <xdr:rowOff>165765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156892</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83017" y="1352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138328</xdr:rowOff>
    </xdr:from>
    <xdr:to>
      <xdr:col>55</xdr:col>
      <xdr:colOff>0</xdr:colOff>
      <xdr:row>97</xdr:row>
      <xdr:rowOff>80590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97528"/>
          <a:ext cx="838200" cy="1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92870</xdr:rowOff>
    </xdr:from>
    <xdr:to>
      <xdr:col>50</xdr:col>
      <xdr:colOff>114300</xdr:colOff>
      <xdr:row>97</xdr:row>
      <xdr:rowOff>80590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037720"/>
          <a:ext cx="889000" cy="67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92870</xdr:rowOff>
    </xdr:from>
    <xdr:to>
      <xdr:col>45</xdr:col>
      <xdr:colOff>177800</xdr:colOff>
      <xdr:row>94</xdr:row>
      <xdr:rowOff>168210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037720"/>
          <a:ext cx="889000" cy="2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95253</xdr:rowOff>
    </xdr:from>
    <xdr:to>
      <xdr:col>41</xdr:col>
      <xdr:colOff>50800</xdr:colOff>
      <xdr:row>94</xdr:row>
      <xdr:rowOff>168210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211553"/>
          <a:ext cx="889000" cy="7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104981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87528</xdr:rowOff>
    </xdr:from>
    <xdr:to>
      <xdr:col>55</xdr:col>
      <xdr:colOff>50800</xdr:colOff>
      <xdr:row>97</xdr:row>
      <xdr:rowOff>17678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65955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29790</xdr:rowOff>
    </xdr:from>
    <xdr:to>
      <xdr:col>50</xdr:col>
      <xdr:colOff>165100</xdr:colOff>
      <xdr:row>97</xdr:row>
      <xdr:rowOff>131390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122517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42070</xdr:rowOff>
    </xdr:from>
    <xdr:to>
      <xdr:col>46</xdr:col>
      <xdr:colOff>38100</xdr:colOff>
      <xdr:row>93</xdr:row>
      <xdr:rowOff>143670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59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160197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7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117410</xdr:rowOff>
    </xdr:from>
    <xdr:to>
      <xdr:col>41</xdr:col>
      <xdr:colOff>101600</xdr:colOff>
      <xdr:row>95</xdr:row>
      <xdr:rowOff>47560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64087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00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44453</xdr:rowOff>
    </xdr:from>
    <xdr:to>
      <xdr:col>36</xdr:col>
      <xdr:colOff>165100</xdr:colOff>
      <xdr:row>94</xdr:row>
      <xdr:rowOff>146053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1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162580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93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122693</xdr:rowOff>
    </xdr:from>
    <xdr:to>
      <xdr:col>85</xdr:col>
      <xdr:colOff>127000</xdr:colOff>
      <xdr:row>38</xdr:row>
      <xdr:rowOff>128407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3779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128407</xdr:rowOff>
    </xdr:from>
    <xdr:to>
      <xdr:col>81</xdr:col>
      <xdr:colOff>50800</xdr:colOff>
      <xdr:row>38</xdr:row>
      <xdr:rowOff>138602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43507"/>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139151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3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138785</xdr:rowOff>
    </xdr:from>
    <xdr:to>
      <xdr:col>71</xdr:col>
      <xdr:colOff>177800</xdr:colOff>
      <xdr:row>38</xdr:row>
      <xdr:rowOff>139151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3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71893</xdr:rowOff>
    </xdr:from>
    <xdr:to>
      <xdr:col>85</xdr:col>
      <xdr:colOff>177800</xdr:colOff>
      <xdr:row>39</xdr:row>
      <xdr:rowOff>2043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31269</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74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77607</xdr:rowOff>
    </xdr:from>
    <xdr:to>
      <xdr:col>81</xdr:col>
      <xdr:colOff>101600</xdr:colOff>
      <xdr:row>39</xdr:row>
      <xdr:rowOff>7757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170334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8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87802</xdr:rowOff>
    </xdr:from>
    <xdr:to>
      <xdr:col>76</xdr:col>
      <xdr:colOff>165100</xdr:colOff>
      <xdr:row>39</xdr:row>
      <xdr:rowOff>17952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9079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88351</xdr:rowOff>
    </xdr:from>
    <xdr:to>
      <xdr:col>72</xdr:col>
      <xdr:colOff>38100</xdr:colOff>
      <xdr:row>39</xdr:row>
      <xdr:rowOff>18501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9628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87985</xdr:rowOff>
    </xdr:from>
    <xdr:to>
      <xdr:col>67</xdr:col>
      <xdr:colOff>101600</xdr:colOff>
      <xdr:row>39</xdr:row>
      <xdr:rowOff>18135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9262</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33286</xdr:rowOff>
    </xdr:from>
    <xdr:to>
      <xdr:col>85</xdr:col>
      <xdr:colOff>127000</xdr:colOff>
      <xdr:row>79</xdr:row>
      <xdr:rowOff>37767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577836"/>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37767</xdr:rowOff>
    </xdr:from>
    <xdr:to>
      <xdr:col>81</xdr:col>
      <xdr:colOff>50800</xdr:colOff>
      <xdr:row>79</xdr:row>
      <xdr:rowOff>47574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58231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38453</xdr:rowOff>
    </xdr:from>
    <xdr:to>
      <xdr:col>76</xdr:col>
      <xdr:colOff>114300</xdr:colOff>
      <xdr:row>79</xdr:row>
      <xdr:rowOff>47574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583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156502</xdr:rowOff>
    </xdr:from>
    <xdr:to>
      <xdr:col>71</xdr:col>
      <xdr:colOff>177800</xdr:colOff>
      <xdr:row>79</xdr:row>
      <xdr:rowOff>38453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529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153936</xdr:rowOff>
    </xdr:from>
    <xdr:to>
      <xdr:col>85</xdr:col>
      <xdr:colOff>177800</xdr:colOff>
      <xdr:row>79</xdr:row>
      <xdr:rowOff>84086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5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68863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4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158417</xdr:rowOff>
    </xdr:from>
    <xdr:to>
      <xdr:col>81</xdr:col>
      <xdr:colOff>101600</xdr:colOff>
      <xdr:row>79</xdr:row>
      <xdr:rowOff>88567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5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79694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6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168224</xdr:rowOff>
    </xdr:from>
    <xdr:to>
      <xdr:col>76</xdr:col>
      <xdr:colOff>165100</xdr:colOff>
      <xdr:row>79</xdr:row>
      <xdr:rowOff>98374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89501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6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159103</xdr:rowOff>
    </xdr:from>
    <xdr:to>
      <xdr:col>72</xdr:col>
      <xdr:colOff>38100</xdr:colOff>
      <xdr:row>79</xdr:row>
      <xdr:rowOff>89253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80380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6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105702</xdr:rowOff>
    </xdr:from>
    <xdr:to>
      <xdr:col>67</xdr:col>
      <xdr:colOff>101600</xdr:colOff>
      <xdr:row>79</xdr:row>
      <xdr:rowOff>35852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26979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134488</xdr:rowOff>
    </xdr:from>
    <xdr:to>
      <xdr:col>85</xdr:col>
      <xdr:colOff>126364</xdr:colOff>
      <xdr:row>98</xdr:row>
      <xdr:rowOff>122007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907888"/>
          <a:ext cx="1269" cy="101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125834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122007</xdr:rowOff>
    </xdr:from>
    <xdr:to>
      <xdr:col>86</xdr:col>
      <xdr:colOff>25400</xdr:colOff>
      <xdr:row>98</xdr:row>
      <xdr:rowOff>122007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81165</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6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134488</xdr:rowOff>
    </xdr:from>
    <xdr:to>
      <xdr:col>86</xdr:col>
      <xdr:colOff>25400</xdr:colOff>
      <xdr:row>92</xdr:row>
      <xdr:rowOff>134488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90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149392</xdr:rowOff>
    </xdr:from>
    <xdr:to>
      <xdr:col>85</xdr:col>
      <xdr:colOff>127000</xdr:colOff>
      <xdr:row>96</xdr:row>
      <xdr:rowOff>76104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265692"/>
          <a:ext cx="838200" cy="2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22888</xdr:rowOff>
    </xdr:from>
    <xdr:ext cx="469744"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82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44461</xdr:rowOff>
    </xdr:from>
    <xdr:to>
      <xdr:col>85</xdr:col>
      <xdr:colOff>177800</xdr:colOff>
      <xdr:row>96</xdr:row>
      <xdr:rowOff>146061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28600</xdr:rowOff>
    </xdr:from>
    <xdr:to>
      <xdr:col>81</xdr:col>
      <xdr:colOff>50800</xdr:colOff>
      <xdr:row>96</xdr:row>
      <xdr:rowOff>76104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144900"/>
          <a:ext cx="889000" cy="3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27498</xdr:rowOff>
    </xdr:from>
    <xdr:to>
      <xdr:col>81</xdr:col>
      <xdr:colOff>101600</xdr:colOff>
      <xdr:row>96</xdr:row>
      <xdr:rowOff>129098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120225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82686</xdr:rowOff>
    </xdr:from>
    <xdr:to>
      <xdr:col>76</xdr:col>
      <xdr:colOff>114300</xdr:colOff>
      <xdr:row>94</xdr:row>
      <xdr:rowOff>28600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027536"/>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95803</xdr:rowOff>
    </xdr:from>
    <xdr:to>
      <xdr:col>76</xdr:col>
      <xdr:colOff>165100</xdr:colOff>
      <xdr:row>97</xdr:row>
      <xdr:rowOff>25953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17080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92289</xdr:rowOff>
    </xdr:from>
    <xdr:to>
      <xdr:col>71</xdr:col>
      <xdr:colOff>177800</xdr:colOff>
      <xdr:row>93</xdr:row>
      <xdr:rowOff>82686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5865689"/>
          <a:ext cx="889000" cy="1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83779</xdr:rowOff>
    </xdr:from>
    <xdr:to>
      <xdr:col>72</xdr:col>
      <xdr:colOff>38100</xdr:colOff>
      <xdr:row>96</xdr:row>
      <xdr:rowOff>13929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5056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6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122511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98592</xdr:rowOff>
    </xdr:from>
    <xdr:to>
      <xdr:col>85</xdr:col>
      <xdr:colOff>177800</xdr:colOff>
      <xdr:row>95</xdr:row>
      <xdr:rowOff>28742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2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121469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0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25304</xdr:rowOff>
    </xdr:from>
    <xdr:to>
      <xdr:col>81</xdr:col>
      <xdr:colOff>101600</xdr:colOff>
      <xdr:row>96</xdr:row>
      <xdr:rowOff>126904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4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143431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2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149250</xdr:rowOff>
    </xdr:from>
    <xdr:to>
      <xdr:col>76</xdr:col>
      <xdr:colOff>165100</xdr:colOff>
      <xdr:row>94</xdr:row>
      <xdr:rowOff>79400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95927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8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31886</xdr:rowOff>
    </xdr:from>
    <xdr:to>
      <xdr:col>72</xdr:col>
      <xdr:colOff>38100</xdr:colOff>
      <xdr:row>93</xdr:row>
      <xdr:rowOff>133486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9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150013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75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41489</xdr:rowOff>
    </xdr:from>
    <xdr:to>
      <xdr:col>67</xdr:col>
      <xdr:colOff>101600</xdr:colOff>
      <xdr:row>92</xdr:row>
      <xdr:rowOff>143089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58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159616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5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10378</xdr:rowOff>
    </xdr:from>
    <xdr:to>
      <xdr:col>116</xdr:col>
      <xdr:colOff>63500</xdr:colOff>
      <xdr:row>39</xdr:row>
      <xdr:rowOff>10704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9692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6785</xdr:rowOff>
    </xdr:from>
    <xdr:to>
      <xdr:col>111</xdr:col>
      <xdr:colOff>177800</xdr:colOff>
      <xdr:row>39</xdr:row>
      <xdr:rowOff>10378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350435"/>
          <a:ext cx="889000" cy="3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6785</xdr:rowOff>
    </xdr:from>
    <xdr:to>
      <xdr:col>107</xdr:col>
      <xdr:colOff>50800</xdr:colOff>
      <xdr:row>37</xdr:row>
      <xdr:rowOff>51852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50435"/>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51852</xdr:rowOff>
    </xdr:from>
    <xdr:to>
      <xdr:col>102</xdr:col>
      <xdr:colOff>114300</xdr:colOff>
      <xdr:row>38</xdr:row>
      <xdr:rowOff>2213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95502"/>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84962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131354</xdr:rowOff>
    </xdr:from>
    <xdr:to>
      <xdr:col>116</xdr:col>
      <xdr:colOff>114300</xdr:colOff>
      <xdr:row>39</xdr:row>
      <xdr:rowOff>61504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46281</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131028</xdr:rowOff>
    </xdr:from>
    <xdr:to>
      <xdr:col>112</xdr:col>
      <xdr:colOff>38100</xdr:colOff>
      <xdr:row>39</xdr:row>
      <xdr:rowOff>61178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52305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127435</xdr:rowOff>
    </xdr:from>
    <xdr:to>
      <xdr:col>107</xdr:col>
      <xdr:colOff>101600</xdr:colOff>
      <xdr:row>37</xdr:row>
      <xdr:rowOff>57585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2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74112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0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1052</xdr:rowOff>
    </xdr:from>
    <xdr:to>
      <xdr:col>102</xdr:col>
      <xdr:colOff>165100</xdr:colOff>
      <xdr:row>37</xdr:row>
      <xdr:rowOff>102652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119179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1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122863</xdr:rowOff>
    </xdr:from>
    <xdr:to>
      <xdr:col>98</xdr:col>
      <xdr:colOff>38100</xdr:colOff>
      <xdr:row>38</xdr:row>
      <xdr:rowOff>53014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69540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241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139105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16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139060</xdr:rowOff>
    </xdr:from>
    <xdr:to>
      <xdr:col>107</xdr:col>
      <xdr:colOff>50800</xdr:colOff>
      <xdr:row>58</xdr:row>
      <xdr:rowOff>139060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139060</xdr:rowOff>
    </xdr:from>
    <xdr:to>
      <xdr:col>102</xdr:col>
      <xdr:colOff>114300</xdr:colOff>
      <xdr:row>58</xdr:row>
      <xdr:rowOff>139060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88305</xdr:rowOff>
    </xdr:from>
    <xdr:to>
      <xdr:col>116</xdr:col>
      <xdr:colOff>114300</xdr:colOff>
      <xdr:row>59</xdr:row>
      <xdr:rowOff>18455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3232</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88260</xdr:rowOff>
    </xdr:from>
    <xdr:to>
      <xdr:col>107</xdr:col>
      <xdr:colOff>101600</xdr:colOff>
      <xdr:row>59</xdr:row>
      <xdr:rowOff>18410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9537</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88260</xdr:rowOff>
    </xdr:from>
    <xdr:to>
      <xdr:col>102</xdr:col>
      <xdr:colOff>165100</xdr:colOff>
      <xdr:row>59</xdr:row>
      <xdr:rowOff>18410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9537</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88260</xdr:rowOff>
    </xdr:from>
    <xdr:to>
      <xdr:col>98</xdr:col>
      <xdr:colOff>38100</xdr:colOff>
      <xdr:row>59</xdr:row>
      <xdr:rowOff>18410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9537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6152</xdr:rowOff>
    </xdr:from>
    <xdr:to>
      <xdr:col>116</xdr:col>
      <xdr:colOff>63500</xdr:colOff>
      <xdr:row>73</xdr:row>
      <xdr:rowOff>42407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22002"/>
          <a:ext cx="8382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16621</xdr:rowOff>
    </xdr:from>
    <xdr:to>
      <xdr:col>111</xdr:col>
      <xdr:colOff>177800</xdr:colOff>
      <xdr:row>73</xdr:row>
      <xdr:rowOff>42407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532471"/>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16621</xdr:rowOff>
    </xdr:from>
    <xdr:to>
      <xdr:col>107</xdr:col>
      <xdr:colOff>50800</xdr:colOff>
      <xdr:row>73</xdr:row>
      <xdr:rowOff>29058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532471"/>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29058</xdr:rowOff>
    </xdr:from>
    <xdr:to>
      <xdr:col>102</xdr:col>
      <xdr:colOff>114300</xdr:colOff>
      <xdr:row>73</xdr:row>
      <xdr:rowOff>93797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544908"/>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126802</xdr:rowOff>
    </xdr:from>
    <xdr:to>
      <xdr:col>116</xdr:col>
      <xdr:colOff>114300</xdr:colOff>
      <xdr:row>73</xdr:row>
      <xdr:rowOff>56952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149679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163057</xdr:rowOff>
    </xdr:from>
    <xdr:to>
      <xdr:col>112</xdr:col>
      <xdr:colOff>38100</xdr:colOff>
      <xdr:row>73</xdr:row>
      <xdr:rowOff>93207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109734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137271</xdr:rowOff>
    </xdr:from>
    <xdr:to>
      <xdr:col>107</xdr:col>
      <xdr:colOff>101600</xdr:colOff>
      <xdr:row>73</xdr:row>
      <xdr:rowOff>67421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83948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149708</xdr:rowOff>
    </xdr:from>
    <xdr:to>
      <xdr:col>102</xdr:col>
      <xdr:colOff>165100</xdr:colOff>
      <xdr:row>73</xdr:row>
      <xdr:rowOff>79858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96385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42997</xdr:rowOff>
    </xdr:from>
    <xdr:to>
      <xdr:col>98</xdr:col>
      <xdr:colOff>38100</xdr:colOff>
      <xdr:row>73</xdr:row>
      <xdr:rowOff>144597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161124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では、概ね平均的水準を維持している項目が多い中で、普通建設事業費が増加傾向であるほか、繰出金については、高い水準を維持している。特に普通建設事業費のうち、新規整備分が大幅な増加となっていることが特徴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北川原公園工事の進捗に伴う減などがあったものの、平成２９年から開始されている市役所本庁舎免震改修工事の継続（更新整備）や、プラスチック類資源化施設建設工事の本格化（新規整備）などから前年度比１１．１％増となった。また、普通建設事業費のうち、区画整理事業は、西平山地区で日３・３・２号線の用地確保を積極的に進めたことなどから増加している。今後についても本庁舎免震・長寿命化工事の継続や、南平体育館建替など、大規模な工事が予定されているため、普通建設事業費は高い水準と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特別会計に支出する繰出金は前年度比２．３％増の約７７．３億円となっており、内訳としては、介護保険と後期高齢者医療は被保険者の増加等からそれぞれ１．１億円、１．３億円増加している。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その他、特徴的なものとしては、平成２７年度から減少を続けていた積立金が大きく増加しているが、主に積立原資となる平成２９年度決算剰余金の増加によるものである。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185,393
182,254
27.55
70,562,284
68,772,773
1,612,955
34,388,561
34,446,880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138430</xdr:rowOff>
    </xdr:from>
    <xdr:to>
      <xdr:col>24</xdr:col>
      <xdr:colOff>63500</xdr:colOff>
      <xdr:row>35</xdr:row>
      <xdr:rowOff>7620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773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49530</xdr:rowOff>
    </xdr:from>
    <xdr:to>
      <xdr:col>19</xdr:col>
      <xdr:colOff>177800</xdr:colOff>
      <xdr:row>35</xdr:row>
      <xdr:rowOff>7620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78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113030</xdr:rowOff>
    </xdr:from>
    <xdr:to>
      <xdr:col>15</xdr:col>
      <xdr:colOff>50800</xdr:colOff>
      <xdr:row>34</xdr:row>
      <xdr:rowOff>49530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9943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113030</xdr:rowOff>
    </xdr:from>
    <xdr:to>
      <xdr:col>10</xdr:col>
      <xdr:colOff>114300</xdr:colOff>
      <xdr:row>33</xdr:row>
      <xdr:rowOff>41910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9943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3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87630</xdr:rowOff>
    </xdr:from>
    <xdr:to>
      <xdr:col>24</xdr:col>
      <xdr:colOff>114300</xdr:colOff>
      <xdr:row>35</xdr:row>
      <xdr:rowOff>17780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128270</xdr:rowOff>
    </xdr:from>
    <xdr:to>
      <xdr:col>20</xdr:col>
      <xdr:colOff>38100</xdr:colOff>
      <xdr:row>35</xdr:row>
      <xdr:rowOff>58420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49547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5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170180</xdr:rowOff>
    </xdr:from>
    <xdr:to>
      <xdr:col>15</xdr:col>
      <xdr:colOff>101600</xdr:colOff>
      <xdr:row>34</xdr:row>
      <xdr:rowOff>100330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116857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62230</xdr:rowOff>
    </xdr:from>
    <xdr:to>
      <xdr:col>10</xdr:col>
      <xdr:colOff>165100</xdr:colOff>
      <xdr:row>32</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154957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162560</xdr:rowOff>
    </xdr:from>
    <xdr:to>
      <xdr:col>6</xdr:col>
      <xdr:colOff>38100</xdr:colOff>
      <xdr:row>33</xdr:row>
      <xdr:rowOff>92710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156997</xdr:rowOff>
    </xdr:from>
    <xdr:to>
      <xdr:col>24</xdr:col>
      <xdr:colOff>63500</xdr:colOff>
      <xdr:row>56</xdr:row>
      <xdr:rowOff>121603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15297"/>
          <a:ext cx="838200" cy="30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68796</xdr:rowOff>
    </xdr:from>
    <xdr:to>
      <xdr:col>19</xdr:col>
      <xdr:colOff>177800</xdr:colOff>
      <xdr:row>56</xdr:row>
      <xdr:rowOff>121603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498546"/>
          <a:ext cx="889000" cy="2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68796</xdr:rowOff>
    </xdr:from>
    <xdr:to>
      <xdr:col>15</xdr:col>
      <xdr:colOff>50800</xdr:colOff>
      <xdr:row>55</xdr:row>
      <xdr:rowOff>157835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498546"/>
          <a:ext cx="889000" cy="8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14960</xdr:rowOff>
    </xdr:from>
    <xdr:to>
      <xdr:col>10</xdr:col>
      <xdr:colOff>114300</xdr:colOff>
      <xdr:row>55</xdr:row>
      <xdr:rowOff>157835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7326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106197</xdr:rowOff>
    </xdr:from>
    <xdr:to>
      <xdr:col>24</xdr:col>
      <xdr:colOff>114300</xdr:colOff>
      <xdr:row>55</xdr:row>
      <xdr:rowOff>36347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129074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70803</xdr:rowOff>
    </xdr:from>
    <xdr:to>
      <xdr:col>20</xdr:col>
      <xdr:colOff>38100</xdr:colOff>
      <xdr:row>57</xdr:row>
      <xdr:rowOff>953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7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163530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17996</xdr:rowOff>
    </xdr:from>
    <xdr:to>
      <xdr:col>15</xdr:col>
      <xdr:colOff>101600</xdr:colOff>
      <xdr:row>55</xdr:row>
      <xdr:rowOff>119596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110723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107035</xdr:rowOff>
    </xdr:from>
    <xdr:to>
      <xdr:col>10</xdr:col>
      <xdr:colOff>165100</xdr:colOff>
      <xdr:row>56</xdr:row>
      <xdr:rowOff>37185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28312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135610</xdr:rowOff>
    </xdr:from>
    <xdr:to>
      <xdr:col>6</xdr:col>
      <xdr:colOff>38100</xdr:colOff>
      <xdr:row>54</xdr:row>
      <xdr:rowOff>65760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2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82287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9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160056</xdr:rowOff>
    </xdr:from>
    <xdr:to>
      <xdr:col>24</xdr:col>
      <xdr:colOff>63500</xdr:colOff>
      <xdr:row>74</xdr:row>
      <xdr:rowOff>35894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75906"/>
          <a:ext cx="8382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35894</xdr:rowOff>
    </xdr:from>
    <xdr:to>
      <xdr:col>19</xdr:col>
      <xdr:colOff>177800</xdr:colOff>
      <xdr:row>74</xdr:row>
      <xdr:rowOff>136292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23194"/>
          <a:ext cx="889000" cy="10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136292</xdr:rowOff>
    </xdr:from>
    <xdr:to>
      <xdr:col>15</xdr:col>
      <xdr:colOff>50800</xdr:colOff>
      <xdr:row>75</xdr:row>
      <xdr:rowOff>41642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23592"/>
          <a:ext cx="889000" cy="7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41642</xdr:rowOff>
    </xdr:from>
    <xdr:to>
      <xdr:col>10</xdr:col>
      <xdr:colOff>114300</xdr:colOff>
      <xdr:row>75</xdr:row>
      <xdr:rowOff>92641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00392"/>
          <a:ext cx="8890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91791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109256</xdr:rowOff>
    </xdr:from>
    <xdr:to>
      <xdr:col>24</xdr:col>
      <xdr:colOff>114300</xdr:colOff>
      <xdr:row>74</xdr:row>
      <xdr:rowOff>39406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132133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7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156544</xdr:rowOff>
    </xdr:from>
    <xdr:to>
      <xdr:col>20</xdr:col>
      <xdr:colOff>38100</xdr:colOff>
      <xdr:row>74</xdr:row>
      <xdr:rowOff>86694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103221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85492</xdr:rowOff>
    </xdr:from>
    <xdr:to>
      <xdr:col>15</xdr:col>
      <xdr:colOff>101600</xdr:colOff>
      <xdr:row>75</xdr:row>
      <xdr:rowOff>15642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32169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162292</xdr:rowOff>
    </xdr:from>
    <xdr:to>
      <xdr:col>10</xdr:col>
      <xdr:colOff>165100</xdr:colOff>
      <xdr:row>75</xdr:row>
      <xdr:rowOff>92442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4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41841</xdr:rowOff>
    </xdr:from>
    <xdr:to>
      <xdr:col>6</xdr:col>
      <xdr:colOff>38100</xdr:colOff>
      <xdr:row>75</xdr:row>
      <xdr:rowOff>143441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159968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7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60468</xdr:rowOff>
    </xdr:from>
    <xdr:to>
      <xdr:col>24</xdr:col>
      <xdr:colOff>63500</xdr:colOff>
      <xdr:row>96</xdr:row>
      <xdr:rowOff>14610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176768"/>
          <a:ext cx="838200" cy="2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89134</xdr:rowOff>
    </xdr:from>
    <xdr:to>
      <xdr:col>19</xdr:col>
      <xdr:colOff>177800</xdr:colOff>
      <xdr:row>96</xdr:row>
      <xdr:rowOff>14610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76884"/>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89134</xdr:rowOff>
    </xdr:from>
    <xdr:to>
      <xdr:col>15</xdr:col>
      <xdr:colOff>50800</xdr:colOff>
      <xdr:row>95</xdr:row>
      <xdr:rowOff>100518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6884"/>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100518</xdr:rowOff>
    </xdr:from>
    <xdr:to>
      <xdr:col>10</xdr:col>
      <xdr:colOff>114300</xdr:colOff>
      <xdr:row>96</xdr:row>
      <xdr:rowOff>115331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88268"/>
          <a:ext cx="889000" cy="18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9668</xdr:rowOff>
    </xdr:from>
    <xdr:to>
      <xdr:col>24</xdr:col>
      <xdr:colOff>114300</xdr:colOff>
      <xdr:row>94</xdr:row>
      <xdr:rowOff>111268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32545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7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135260</xdr:rowOff>
    </xdr:from>
    <xdr:to>
      <xdr:col>20</xdr:col>
      <xdr:colOff>38100</xdr:colOff>
      <xdr:row>96</xdr:row>
      <xdr:rowOff>65410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81937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38334</xdr:rowOff>
    </xdr:from>
    <xdr:to>
      <xdr:col>15</xdr:col>
      <xdr:colOff>101600</xdr:colOff>
      <xdr:row>95</xdr:row>
      <xdr:rowOff>139934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156461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49718</xdr:rowOff>
    </xdr:from>
    <xdr:to>
      <xdr:col>10</xdr:col>
      <xdr:colOff>165100</xdr:colOff>
      <xdr:row>95</xdr:row>
      <xdr:rowOff>151318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167845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1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64531</xdr:rowOff>
    </xdr:from>
    <xdr:to>
      <xdr:col>6</xdr:col>
      <xdr:colOff>38100</xdr:colOff>
      <xdr:row>96</xdr:row>
      <xdr:rowOff>166131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157258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107505</xdr:rowOff>
    </xdr:from>
    <xdr:to>
      <xdr:col>55</xdr:col>
      <xdr:colOff>0</xdr:colOff>
      <xdr:row>37</xdr:row>
      <xdr:rowOff>116459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51155"/>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76852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107505</xdr:rowOff>
    </xdr:from>
    <xdr:to>
      <xdr:col>50</xdr:col>
      <xdr:colOff>114300</xdr:colOff>
      <xdr:row>37</xdr:row>
      <xdr:rowOff>124460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51155"/>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124460</xdr:rowOff>
    </xdr:from>
    <xdr:to>
      <xdr:col>45</xdr:col>
      <xdr:colOff>177800</xdr:colOff>
      <xdr:row>37</xdr:row>
      <xdr:rowOff>138557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6811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124079</xdr:rowOff>
    </xdr:from>
    <xdr:to>
      <xdr:col>41</xdr:col>
      <xdr:colOff>50800</xdr:colOff>
      <xdr:row>37</xdr:row>
      <xdr:rowOff>138557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6772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88536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6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56705</xdr:rowOff>
    </xdr:from>
    <xdr:to>
      <xdr:col>50</xdr:col>
      <xdr:colOff>165100</xdr:colOff>
      <xdr:row>37</xdr:row>
      <xdr:rowOff>158305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3382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73660</xdr:rowOff>
    </xdr:from>
    <xdr:to>
      <xdr:col>46</xdr:col>
      <xdr:colOff>38100</xdr:colOff>
      <xdr:row>38</xdr:row>
      <xdr:rowOff>3810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20337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1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87757</xdr:rowOff>
    </xdr:from>
    <xdr:to>
      <xdr:col>41</xdr:col>
      <xdr:colOff>101600</xdr:colOff>
      <xdr:row>38</xdr:row>
      <xdr:rowOff>17907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34434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73279</xdr:rowOff>
    </xdr:from>
    <xdr:to>
      <xdr:col>36</xdr:col>
      <xdr:colOff>165100</xdr:colOff>
      <xdr:row>38</xdr:row>
      <xdr:rowOff>3429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19956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9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26132</xdr:rowOff>
    </xdr:from>
    <xdr:to>
      <xdr:col>55</xdr:col>
      <xdr:colOff>0</xdr:colOff>
      <xdr:row>58</xdr:row>
      <xdr:rowOff>85842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70232"/>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116474</xdr:rowOff>
    </xdr:from>
    <xdr:to>
      <xdr:col>50</xdr:col>
      <xdr:colOff>114300</xdr:colOff>
      <xdr:row>58</xdr:row>
      <xdr:rowOff>26132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9124"/>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116474</xdr:rowOff>
    </xdr:from>
    <xdr:to>
      <xdr:col>45</xdr:col>
      <xdr:colOff>177800</xdr:colOff>
      <xdr:row>58</xdr:row>
      <xdr:rowOff>77612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91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39116</xdr:rowOff>
    </xdr:from>
    <xdr:to>
      <xdr:col>41</xdr:col>
      <xdr:colOff>50800</xdr:colOff>
      <xdr:row>58</xdr:row>
      <xdr:rowOff>77612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83216"/>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35042</xdr:rowOff>
    </xdr:from>
    <xdr:to>
      <xdr:col>55</xdr:col>
      <xdr:colOff>50800</xdr:colOff>
      <xdr:row>58</xdr:row>
      <xdr:rowOff>136642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121419</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146782</xdr:rowOff>
    </xdr:from>
    <xdr:to>
      <xdr:col>50</xdr:col>
      <xdr:colOff>165100</xdr:colOff>
      <xdr:row>58</xdr:row>
      <xdr:rowOff>76932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68059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1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65674</xdr:rowOff>
    </xdr:from>
    <xdr:to>
      <xdr:col>46</xdr:col>
      <xdr:colOff>38100</xdr:colOff>
      <xdr:row>57</xdr:row>
      <xdr:rowOff>167274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158401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3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26812</xdr:rowOff>
    </xdr:from>
    <xdr:to>
      <xdr:col>41</xdr:col>
      <xdr:colOff>101600</xdr:colOff>
      <xdr:row>58</xdr:row>
      <xdr:rowOff>128412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119539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6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159766</xdr:rowOff>
    </xdr:from>
    <xdr:to>
      <xdr:col>36</xdr:col>
      <xdr:colOff>165100</xdr:colOff>
      <xdr:row>58</xdr:row>
      <xdr:rowOff>89916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81043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149988</xdr:rowOff>
    </xdr:from>
    <xdr:to>
      <xdr:col>55</xdr:col>
      <xdr:colOff>0</xdr:colOff>
      <xdr:row>78</xdr:row>
      <xdr:rowOff>6655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51638"/>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6655</xdr:rowOff>
    </xdr:from>
    <xdr:to>
      <xdr:col>50</xdr:col>
      <xdr:colOff>114300</xdr:colOff>
      <xdr:row>78</xdr:row>
      <xdr:rowOff>22520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79755"/>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163840</xdr:rowOff>
    </xdr:from>
    <xdr:to>
      <xdr:col>45</xdr:col>
      <xdr:colOff>177800</xdr:colOff>
      <xdr:row>78</xdr:row>
      <xdr:rowOff>22520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65490"/>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163840</xdr:rowOff>
    </xdr:from>
    <xdr:to>
      <xdr:col>41</xdr:col>
      <xdr:colOff>50800</xdr:colOff>
      <xdr:row>78</xdr:row>
      <xdr:rowOff>33675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5490"/>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99188</xdr:rowOff>
    </xdr:from>
    <xdr:to>
      <xdr:col>55</xdr:col>
      <xdr:colOff>50800</xdr:colOff>
      <xdr:row>78</xdr:row>
      <xdr:rowOff>29338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21471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127305</xdr:rowOff>
    </xdr:from>
    <xdr:to>
      <xdr:col>50</xdr:col>
      <xdr:colOff>165100</xdr:colOff>
      <xdr:row>78</xdr:row>
      <xdr:rowOff>57455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48582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143170</xdr:rowOff>
    </xdr:from>
    <xdr:to>
      <xdr:col>46</xdr:col>
      <xdr:colOff>38100</xdr:colOff>
      <xdr:row>78</xdr:row>
      <xdr:rowOff>73320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64447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113040</xdr:rowOff>
    </xdr:from>
    <xdr:to>
      <xdr:col>41</xdr:col>
      <xdr:colOff>101600</xdr:colOff>
      <xdr:row>78</xdr:row>
      <xdr:rowOff>43190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34317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154325</xdr:rowOff>
    </xdr:from>
    <xdr:to>
      <xdr:col>36</xdr:col>
      <xdr:colOff>165100</xdr:colOff>
      <xdr:row>78</xdr:row>
      <xdr:rowOff>84475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75602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137610</xdr:rowOff>
    </xdr:from>
    <xdr:to>
      <xdr:col>55</xdr:col>
      <xdr:colOff>0</xdr:colOff>
      <xdr:row>96</xdr:row>
      <xdr:rowOff>148507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96810"/>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87525</xdr:rowOff>
    </xdr:from>
    <xdr:to>
      <xdr:col>50</xdr:col>
      <xdr:colOff>114300</xdr:colOff>
      <xdr:row>96</xdr:row>
      <xdr:rowOff>137610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46725"/>
          <a:ext cx="889000" cy="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87525</xdr:rowOff>
    </xdr:from>
    <xdr:to>
      <xdr:col>45</xdr:col>
      <xdr:colOff>177800</xdr:colOff>
      <xdr:row>96</xdr:row>
      <xdr:rowOff>95188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46725"/>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95188</xdr:rowOff>
    </xdr:from>
    <xdr:to>
      <xdr:col>41</xdr:col>
      <xdr:colOff>50800</xdr:colOff>
      <xdr:row>97</xdr:row>
      <xdr:rowOff>2617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54388"/>
          <a:ext cx="889000" cy="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70516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97707</xdr:rowOff>
    </xdr:from>
    <xdr:to>
      <xdr:col>55</xdr:col>
      <xdr:colOff>50800</xdr:colOff>
      <xdr:row>97</xdr:row>
      <xdr:rowOff>27857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120584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86810</xdr:rowOff>
    </xdr:from>
    <xdr:to>
      <xdr:col>50</xdr:col>
      <xdr:colOff>165100</xdr:colOff>
      <xdr:row>97</xdr:row>
      <xdr:rowOff>16960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33487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36725</xdr:rowOff>
    </xdr:from>
    <xdr:to>
      <xdr:col>46</xdr:col>
      <xdr:colOff>38100</xdr:colOff>
      <xdr:row>96</xdr:row>
      <xdr:rowOff>138325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154852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44388</xdr:rowOff>
    </xdr:from>
    <xdr:to>
      <xdr:col>41</xdr:col>
      <xdr:colOff>101600</xdr:colOff>
      <xdr:row>96</xdr:row>
      <xdr:rowOff>145988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162515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123267</xdr:rowOff>
    </xdr:from>
    <xdr:to>
      <xdr:col>36</xdr:col>
      <xdr:colOff>165100</xdr:colOff>
      <xdr:row>97</xdr:row>
      <xdr:rowOff>53417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69944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107533</xdr:rowOff>
    </xdr:from>
    <xdr:to>
      <xdr:col>85</xdr:col>
      <xdr:colOff>127000</xdr:colOff>
      <xdr:row>35</xdr:row>
      <xdr:rowOff>102961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36833"/>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94633</xdr:rowOff>
    </xdr:from>
    <xdr:to>
      <xdr:col>81</xdr:col>
      <xdr:colOff>50800</xdr:colOff>
      <xdr:row>34</xdr:row>
      <xdr:rowOff>107533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23933"/>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150804</xdr:rowOff>
    </xdr:from>
    <xdr:to>
      <xdr:col>76</xdr:col>
      <xdr:colOff>114300</xdr:colOff>
      <xdr:row>34</xdr:row>
      <xdr:rowOff>94633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808654"/>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150804</xdr:rowOff>
    </xdr:from>
    <xdr:to>
      <xdr:col>71</xdr:col>
      <xdr:colOff>177800</xdr:colOff>
      <xdr:row>34</xdr:row>
      <xdr:rowOff>54628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80865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58183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52161</xdr:rowOff>
    </xdr:from>
    <xdr:to>
      <xdr:col>85</xdr:col>
      <xdr:colOff>177800</xdr:colOff>
      <xdr:row>35</xdr:row>
      <xdr:rowOff>153761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30588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3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56733</xdr:rowOff>
    </xdr:from>
    <xdr:to>
      <xdr:col>81</xdr:col>
      <xdr:colOff>101600</xdr:colOff>
      <xdr:row>34</xdr:row>
      <xdr:rowOff>158333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43833</xdr:rowOff>
    </xdr:from>
    <xdr:to>
      <xdr:col>76</xdr:col>
      <xdr:colOff>165100</xdr:colOff>
      <xdr:row>34</xdr:row>
      <xdr:rowOff>145433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161960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6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100004</xdr:rowOff>
    </xdr:from>
    <xdr:to>
      <xdr:col>72</xdr:col>
      <xdr:colOff>38100</xdr:colOff>
      <xdr:row>34</xdr:row>
      <xdr:rowOff>30154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46681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3828</xdr:rowOff>
    </xdr:from>
    <xdr:to>
      <xdr:col>67</xdr:col>
      <xdr:colOff>101600</xdr:colOff>
      <xdr:row>34</xdr:row>
      <xdr:rowOff>105428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121955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6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61233</xdr:rowOff>
    </xdr:from>
    <xdr:to>
      <xdr:col>85</xdr:col>
      <xdr:colOff>127000</xdr:colOff>
      <xdr:row>57</xdr:row>
      <xdr:rowOff>86988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33883"/>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13322</xdr:rowOff>
    </xdr:from>
    <xdr:to>
      <xdr:col>81</xdr:col>
      <xdr:colOff>50800</xdr:colOff>
      <xdr:row>57</xdr:row>
      <xdr:rowOff>61233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85972"/>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161989</xdr:rowOff>
    </xdr:from>
    <xdr:to>
      <xdr:col>76</xdr:col>
      <xdr:colOff>114300</xdr:colOff>
      <xdr:row>57</xdr:row>
      <xdr:rowOff>13322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63189"/>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161989</xdr:rowOff>
    </xdr:from>
    <xdr:to>
      <xdr:col>71</xdr:col>
      <xdr:colOff>177800</xdr:colOff>
      <xdr:row>58</xdr:row>
      <xdr:rowOff>750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63189"/>
          <a:ext cx="889000" cy="1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36188</xdr:rowOff>
    </xdr:from>
    <xdr:to>
      <xdr:col>85</xdr:col>
      <xdr:colOff>177800</xdr:colOff>
      <xdr:row>57</xdr:row>
      <xdr:rowOff>137788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14615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10433</xdr:rowOff>
    </xdr:from>
    <xdr:to>
      <xdr:col>81</xdr:col>
      <xdr:colOff>101600</xdr:colOff>
      <xdr:row>57</xdr:row>
      <xdr:rowOff>112033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103160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133972</xdr:rowOff>
    </xdr:from>
    <xdr:to>
      <xdr:col>76</xdr:col>
      <xdr:colOff>165100</xdr:colOff>
      <xdr:row>57</xdr:row>
      <xdr:rowOff>64122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80649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111189</xdr:rowOff>
    </xdr:from>
    <xdr:to>
      <xdr:col>72</xdr:col>
      <xdr:colOff>38100</xdr:colOff>
      <xdr:row>57</xdr:row>
      <xdr:rowOff>41339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32466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121400</xdr:rowOff>
    </xdr:from>
    <xdr:to>
      <xdr:col>67</xdr:col>
      <xdr:colOff>101600</xdr:colOff>
      <xdr:row>58</xdr:row>
      <xdr:rowOff>51550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9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42677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122692</xdr:rowOff>
    </xdr:from>
    <xdr:to>
      <xdr:col>85</xdr:col>
      <xdr:colOff>127000</xdr:colOff>
      <xdr:row>78</xdr:row>
      <xdr:rowOff>128408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9579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128408</xdr:rowOff>
    </xdr:from>
    <xdr:to>
      <xdr:col>81</xdr:col>
      <xdr:colOff>50800</xdr:colOff>
      <xdr:row>78</xdr:row>
      <xdr:rowOff>138602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1508"/>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139151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1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138785</xdr:rowOff>
    </xdr:from>
    <xdr:to>
      <xdr:col>71</xdr:col>
      <xdr:colOff>177800</xdr:colOff>
      <xdr:row>78</xdr:row>
      <xdr:rowOff>139151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1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71892</xdr:rowOff>
    </xdr:from>
    <xdr:to>
      <xdr:col>85</xdr:col>
      <xdr:colOff>177800</xdr:colOff>
      <xdr:row>79</xdr:row>
      <xdr:rowOff>2042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31269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2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77608</xdr:rowOff>
    </xdr:from>
    <xdr:to>
      <xdr:col>81</xdr:col>
      <xdr:colOff>101600</xdr:colOff>
      <xdr:row>79</xdr:row>
      <xdr:rowOff>7758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170335</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87802</xdr:rowOff>
    </xdr:from>
    <xdr:to>
      <xdr:col>76</xdr:col>
      <xdr:colOff>165100</xdr:colOff>
      <xdr:row>79</xdr:row>
      <xdr:rowOff>17952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9079</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88351</xdr:rowOff>
    </xdr:from>
    <xdr:to>
      <xdr:col>72</xdr:col>
      <xdr:colOff>38100</xdr:colOff>
      <xdr:row>79</xdr:row>
      <xdr:rowOff>18501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9628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87985</xdr:rowOff>
    </xdr:from>
    <xdr:to>
      <xdr:col>67</xdr:col>
      <xdr:colOff>101600</xdr:colOff>
      <xdr:row>79</xdr:row>
      <xdr:rowOff>18135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9262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33286</xdr:rowOff>
    </xdr:from>
    <xdr:to>
      <xdr:col>85</xdr:col>
      <xdr:colOff>127000</xdr:colOff>
      <xdr:row>99</xdr:row>
      <xdr:rowOff>37767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7006836"/>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37767</xdr:rowOff>
    </xdr:from>
    <xdr:to>
      <xdr:col>81</xdr:col>
      <xdr:colOff>50800</xdr:colOff>
      <xdr:row>99</xdr:row>
      <xdr:rowOff>47574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701131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38453</xdr:rowOff>
    </xdr:from>
    <xdr:to>
      <xdr:col>76</xdr:col>
      <xdr:colOff>114300</xdr:colOff>
      <xdr:row>99</xdr:row>
      <xdr:rowOff>47574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7012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156502</xdr:rowOff>
    </xdr:from>
    <xdr:to>
      <xdr:col>71</xdr:col>
      <xdr:colOff>177800</xdr:colOff>
      <xdr:row>99</xdr:row>
      <xdr:rowOff>38453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58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153936</xdr:rowOff>
    </xdr:from>
    <xdr:to>
      <xdr:col>85</xdr:col>
      <xdr:colOff>177800</xdr:colOff>
      <xdr:row>99</xdr:row>
      <xdr:rowOff>84086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68863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158417</xdr:rowOff>
    </xdr:from>
    <xdr:to>
      <xdr:col>81</xdr:col>
      <xdr:colOff>101600</xdr:colOff>
      <xdr:row>99</xdr:row>
      <xdr:rowOff>88567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79694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168224</xdr:rowOff>
    </xdr:from>
    <xdr:to>
      <xdr:col>76</xdr:col>
      <xdr:colOff>165100</xdr:colOff>
      <xdr:row>99</xdr:row>
      <xdr:rowOff>98374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89501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159103</xdr:rowOff>
    </xdr:from>
    <xdr:to>
      <xdr:col>72</xdr:col>
      <xdr:colOff>38100</xdr:colOff>
      <xdr:row>99</xdr:row>
      <xdr:rowOff>89253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80380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105702</xdr:rowOff>
    </xdr:from>
    <xdr:to>
      <xdr:col>67</xdr:col>
      <xdr:colOff>101600</xdr:colOff>
      <xdr:row>99</xdr:row>
      <xdr:rowOff>35852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26979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類似団体との比較では、議会費、労働費、消防費など、平均的な推移をしている費目が多い中で、特徴的なものとして民生費、衛生費の増加が挙げられる。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民間保育所が平成３０年４月に４園開園したことに伴う、施設運営経費補助の増加や、高齢化の進展・医療の高度化に伴う扶助費や特別会計への繰り出し金の増加などから、前年度比２．９％増の約３３１．６億円となり、歳出全体の約４８％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プラスチック類資源化施設整備工事の本格化や、浅川清流環境組合への負担金等の増加（新可燃ごみ処理施設建設工事の増）などから、前年度比２２．０％増の約６８．１億円となった。プラスチック類資源化施設整備工事は平成３１年度まで続くため、引き続き高い水準を維持す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また、土木費については、類似団体と比較すると、やや高い水準をキープしているが、平成３０年度は、都市計画道路３・４・２４号線や北川原公園整備工事の進捗から減少している。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地方消費税交付金ほか各種交付金等の減少などから、実質収支額（歳入歳出決算額差引から翌年度に繰越すべき財源を引いたもの）及び実質単年度収支（実質収支額から前年度実質収支額を引いたもの）は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また、財政調整基金残高は前年度とほぼ同額で推移しているが、市税の減少などから、標準財政規模が前年と比較し減少した結果、数値は０．０１ポイント増加している。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の赤字や黒字額を合算し、自然体としての赤字の程度を示す指標のことを言う。平成１９年度制度創設以来、一般会計や公営企業会計等を含めたすべての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算定数値が黒字（▲）のため、連結実質赤字比率表は算出されないが、連結実質黒字額としては▲８．８８％で、対前年度比４．４８％悪化となった。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これは、標準財政規模が減少するとともに、一般会計の実質収支額が前年度と比較して大きく減少したことなどによるものである。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85" customWidth="1"/>
    <col min="12" max="12" width="2.21875" style="185" customWidth="1"/>
    <col min="13" max="17" width="2.33203125" style="185" customWidth="1"/>
    <col min="18" max="119" width="2.109375" style="185" customWidth="1"/>
    <col min="120" max="16384" width="0" style="185" hidden="1"/>
  </cols>
  <sheetData>
    <row r="1" spans="1:119" ht="33" customHeight="1" x14ac:dyDescent="0.2">
      <c r="A1" s="183"/>
      <c r="B1" s="642" t="s">
        <v>
80</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 thickBot="1" x14ac:dyDescent="0.25">
      <c r="A2" s="183"/>
      <c r="B2" s="186" t="s">
        <v>
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643" t="s">
        <v>
82</v>
      </c>
      <c r="C3" s="644"/>
      <c r="D3" s="644"/>
      <c r="E3" s="645"/>
      <c r="F3" s="645"/>
      <c r="G3" s="645"/>
      <c r="H3" s="645"/>
      <c r="I3" s="645"/>
      <c r="J3" s="645"/>
      <c r="K3" s="645"/>
      <c r="L3" s="645" t="s">
        <v>
83</v>
      </c>
      <c r="M3" s="645"/>
      <c r="N3" s="645"/>
      <c r="O3" s="645"/>
      <c r="P3" s="645"/>
      <c r="Q3" s="645"/>
      <c r="R3" s="648"/>
      <c r="S3" s="648"/>
      <c r="T3" s="648"/>
      <c r="U3" s="648"/>
      <c r="V3" s="649"/>
      <c r="W3" s="542" t="s">
        <v>
84</v>
      </c>
      <c r="X3" s="543"/>
      <c r="Y3" s="543"/>
      <c r="Z3" s="543"/>
      <c r="AA3" s="543"/>
      <c r="AB3" s="644"/>
      <c r="AC3" s="648" t="s">
        <v>
85</v>
      </c>
      <c r="AD3" s="543"/>
      <c r="AE3" s="543"/>
      <c r="AF3" s="543"/>
      <c r="AG3" s="543"/>
      <c r="AH3" s="543"/>
      <c r="AI3" s="543"/>
      <c r="AJ3" s="543"/>
      <c r="AK3" s="543"/>
      <c r="AL3" s="610"/>
      <c r="AM3" s="542" t="s">
        <v>
86</v>
      </c>
      <c r="AN3" s="543"/>
      <c r="AO3" s="543"/>
      <c r="AP3" s="543"/>
      <c r="AQ3" s="543"/>
      <c r="AR3" s="543"/>
      <c r="AS3" s="543"/>
      <c r="AT3" s="543"/>
      <c r="AU3" s="543"/>
      <c r="AV3" s="543"/>
      <c r="AW3" s="543"/>
      <c r="AX3" s="610"/>
      <c r="AY3" s="602" t="s">
        <v>
1</v>
      </c>
      <c r="AZ3" s="603"/>
      <c r="BA3" s="603"/>
      <c r="BB3" s="603"/>
      <c r="BC3" s="603"/>
      <c r="BD3" s="603"/>
      <c r="BE3" s="603"/>
      <c r="BF3" s="603"/>
      <c r="BG3" s="603"/>
      <c r="BH3" s="603"/>
      <c r="BI3" s="603"/>
      <c r="BJ3" s="603"/>
      <c r="BK3" s="603"/>
      <c r="BL3" s="603"/>
      <c r="BM3" s="652"/>
      <c r="BN3" s="542" t="s">
        <v>
87</v>
      </c>
      <c r="BO3" s="543"/>
      <c r="BP3" s="543"/>
      <c r="BQ3" s="543"/>
      <c r="BR3" s="543"/>
      <c r="BS3" s="543"/>
      <c r="BT3" s="543"/>
      <c r="BU3" s="610"/>
      <c r="BV3" s="542" t="s">
        <v>
88</v>
      </c>
      <c r="BW3" s="543"/>
      <c r="BX3" s="543"/>
      <c r="BY3" s="543"/>
      <c r="BZ3" s="543"/>
      <c r="CA3" s="543"/>
      <c r="CB3" s="543"/>
      <c r="CC3" s="610"/>
      <c r="CD3" s="602" t="s">
        <v>
1</v>
      </c>
      <c r="CE3" s="603"/>
      <c r="CF3" s="603"/>
      <c r="CG3" s="603"/>
      <c r="CH3" s="603"/>
      <c r="CI3" s="603"/>
      <c r="CJ3" s="603"/>
      <c r="CK3" s="603"/>
      <c r="CL3" s="603"/>
      <c r="CM3" s="603"/>
      <c r="CN3" s="603"/>
      <c r="CO3" s="603"/>
      <c r="CP3" s="603"/>
      <c r="CQ3" s="603"/>
      <c r="CR3" s="603"/>
      <c r="CS3" s="652"/>
      <c r="CT3" s="542" t="s">
        <v>
89</v>
      </c>
      <c r="CU3" s="543"/>
      <c r="CV3" s="543"/>
      <c r="CW3" s="543"/>
      <c r="CX3" s="543"/>
      <c r="CY3" s="543"/>
      <c r="CZ3" s="543"/>
      <c r="DA3" s="610"/>
      <c r="DB3" s="542" t="s">
        <v>
90</v>
      </c>
      <c r="DC3" s="543"/>
      <c r="DD3" s="543"/>
      <c r="DE3" s="543"/>
      <c r="DF3" s="543"/>
      <c r="DG3" s="543"/>
      <c r="DH3" s="543"/>
      <c r="DI3" s="610"/>
      <c r="DJ3" s="183"/>
      <c r="DK3" s="183"/>
      <c r="DL3" s="183"/>
      <c r="DM3" s="183"/>
      <c r="DN3" s="183"/>
      <c r="DO3" s="183"/>
    </row>
    <row r="4" spans="1:119" ht="18.75" customHeight="1" x14ac:dyDescent="0.2">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
91</v>
      </c>
      <c r="AZ4" s="456"/>
      <c r="BA4" s="456"/>
      <c r="BB4" s="456"/>
      <c r="BC4" s="456"/>
      <c r="BD4" s="456"/>
      <c r="BE4" s="456"/>
      <c r="BF4" s="456"/>
      <c r="BG4" s="456"/>
      <c r="BH4" s="456"/>
      <c r="BI4" s="456"/>
      <c r="BJ4" s="456"/>
      <c r="BK4" s="456"/>
      <c r="BL4" s="456"/>
      <c r="BM4" s="457"/>
      <c r="BN4" s="458">
        <v>
70562284</v>
      </c>
      <c r="BO4" s="459"/>
      <c r="BP4" s="459"/>
      <c r="BQ4" s="459"/>
      <c r="BR4" s="459"/>
      <c r="BS4" s="459"/>
      <c r="BT4" s="459"/>
      <c r="BU4" s="460"/>
      <c r="BV4" s="458">
        <v>
68793009</v>
      </c>
      <c r="BW4" s="459"/>
      <c r="BX4" s="459"/>
      <c r="BY4" s="459"/>
      <c r="BZ4" s="459"/>
      <c r="CA4" s="459"/>
      <c r="CB4" s="459"/>
      <c r="CC4" s="460"/>
      <c r="CD4" s="636" t="s">
        <v>
92</v>
      </c>
      <c r="CE4" s="637"/>
      <c r="CF4" s="637"/>
      <c r="CG4" s="637"/>
      <c r="CH4" s="637"/>
      <c r="CI4" s="637"/>
      <c r="CJ4" s="637"/>
      <c r="CK4" s="637"/>
      <c r="CL4" s="637"/>
      <c r="CM4" s="637"/>
      <c r="CN4" s="637"/>
      <c r="CO4" s="637"/>
      <c r="CP4" s="637"/>
      <c r="CQ4" s="637"/>
      <c r="CR4" s="637"/>
      <c r="CS4" s="638"/>
      <c r="CT4" s="639">
        <v>
4.7</v>
      </c>
      <c r="CU4" s="640"/>
      <c r="CV4" s="640"/>
      <c r="CW4" s="640"/>
      <c r="CX4" s="640"/>
      <c r="CY4" s="640"/>
      <c r="CZ4" s="640"/>
      <c r="DA4" s="641"/>
      <c r="DB4" s="639">
        <v>
8.5</v>
      </c>
      <c r="DC4" s="640"/>
      <c r="DD4" s="640"/>
      <c r="DE4" s="640"/>
      <c r="DF4" s="640"/>
      <c r="DG4" s="640"/>
      <c r="DH4" s="640"/>
      <c r="DI4" s="641"/>
      <c r="DJ4" s="183"/>
      <c r="DK4" s="183"/>
      <c r="DL4" s="183"/>
      <c r="DM4" s="183"/>
      <c r="DN4" s="183"/>
      <c r="DO4" s="183"/>
    </row>
    <row r="5" spans="1:119" ht="18.75" customHeight="1" x14ac:dyDescent="0.2">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
93</v>
      </c>
      <c r="AN5" s="437"/>
      <c r="AO5" s="437"/>
      <c r="AP5" s="437"/>
      <c r="AQ5" s="437"/>
      <c r="AR5" s="437"/>
      <c r="AS5" s="437"/>
      <c r="AT5" s="438"/>
      <c r="AU5" s="520" t="s">
        <v>
94</v>
      </c>
      <c r="AV5" s="521"/>
      <c r="AW5" s="521"/>
      <c r="AX5" s="521"/>
      <c r="AY5" s="443" t="s">
        <v>
95</v>
      </c>
      <c r="AZ5" s="444"/>
      <c r="BA5" s="444"/>
      <c r="BB5" s="444"/>
      <c r="BC5" s="444"/>
      <c r="BD5" s="444"/>
      <c r="BE5" s="444"/>
      <c r="BF5" s="444"/>
      <c r="BG5" s="444"/>
      <c r="BH5" s="444"/>
      <c r="BI5" s="444"/>
      <c r="BJ5" s="444"/>
      <c r="BK5" s="444"/>
      <c r="BL5" s="444"/>
      <c r="BM5" s="445"/>
      <c r="BN5" s="463">
        <v>
68772773</v>
      </c>
      <c r="BO5" s="464"/>
      <c r="BP5" s="464"/>
      <c r="BQ5" s="464"/>
      <c r="BR5" s="464"/>
      <c r="BS5" s="464"/>
      <c r="BT5" s="464"/>
      <c r="BU5" s="465"/>
      <c r="BV5" s="463">
        <v>
65584684</v>
      </c>
      <c r="BW5" s="464"/>
      <c r="BX5" s="464"/>
      <c r="BY5" s="464"/>
      <c r="BZ5" s="464"/>
      <c r="CA5" s="464"/>
      <c r="CB5" s="464"/>
      <c r="CC5" s="465"/>
      <c r="CD5" s="472" t="s">
        <v>
96</v>
      </c>
      <c r="CE5" s="473"/>
      <c r="CF5" s="473"/>
      <c r="CG5" s="473"/>
      <c r="CH5" s="473"/>
      <c r="CI5" s="473"/>
      <c r="CJ5" s="473"/>
      <c r="CK5" s="473"/>
      <c r="CL5" s="473"/>
      <c r="CM5" s="473"/>
      <c r="CN5" s="473"/>
      <c r="CO5" s="473"/>
      <c r="CP5" s="473"/>
      <c r="CQ5" s="473"/>
      <c r="CR5" s="473"/>
      <c r="CS5" s="474"/>
      <c r="CT5" s="433">
        <v>
97.7</v>
      </c>
      <c r="CU5" s="434"/>
      <c r="CV5" s="434"/>
      <c r="CW5" s="434"/>
      <c r="CX5" s="434"/>
      <c r="CY5" s="434"/>
      <c r="CZ5" s="434"/>
      <c r="DA5" s="435"/>
      <c r="DB5" s="433">
        <v>
89.9</v>
      </c>
      <c r="DC5" s="434"/>
      <c r="DD5" s="434"/>
      <c r="DE5" s="434"/>
      <c r="DF5" s="434"/>
      <c r="DG5" s="434"/>
      <c r="DH5" s="434"/>
      <c r="DI5" s="435"/>
      <c r="DJ5" s="183"/>
      <c r="DK5" s="183"/>
      <c r="DL5" s="183"/>
      <c r="DM5" s="183"/>
      <c r="DN5" s="183"/>
      <c r="DO5" s="183"/>
    </row>
    <row r="6" spans="1:119" ht="18.75" customHeight="1" x14ac:dyDescent="0.2">
      <c r="A6" s="184"/>
      <c r="B6" s="616" t="s">
        <v>
97</v>
      </c>
      <c r="C6" s="477"/>
      <c r="D6" s="477"/>
      <c r="E6" s="617"/>
      <c r="F6" s="617"/>
      <c r="G6" s="617"/>
      <c r="H6" s="617"/>
      <c r="I6" s="617"/>
      <c r="J6" s="617"/>
      <c r="K6" s="617"/>
      <c r="L6" s="617" t="s">
        <v>
98</v>
      </c>
      <c r="M6" s="617"/>
      <c r="N6" s="617"/>
      <c r="O6" s="617"/>
      <c r="P6" s="617"/>
      <c r="Q6" s="617"/>
      <c r="R6" s="501"/>
      <c r="S6" s="501"/>
      <c r="T6" s="501"/>
      <c r="U6" s="501"/>
      <c r="V6" s="623"/>
      <c r="W6" s="554" t="s">
        <v>
99</v>
      </c>
      <c r="X6" s="476"/>
      <c r="Y6" s="476"/>
      <c r="Z6" s="476"/>
      <c r="AA6" s="476"/>
      <c r="AB6" s="477"/>
      <c r="AC6" s="628" t="s">
        <v>
100</v>
      </c>
      <c r="AD6" s="629"/>
      <c r="AE6" s="629"/>
      <c r="AF6" s="629"/>
      <c r="AG6" s="629"/>
      <c r="AH6" s="629"/>
      <c r="AI6" s="629"/>
      <c r="AJ6" s="629"/>
      <c r="AK6" s="629"/>
      <c r="AL6" s="630"/>
      <c r="AM6" s="532" t="s">
        <v>
101</v>
      </c>
      <c r="AN6" s="437"/>
      <c r="AO6" s="437"/>
      <c r="AP6" s="437"/>
      <c r="AQ6" s="437"/>
      <c r="AR6" s="437"/>
      <c r="AS6" s="437"/>
      <c r="AT6" s="438"/>
      <c r="AU6" s="520" t="s">
        <v>
94</v>
      </c>
      <c r="AV6" s="521"/>
      <c r="AW6" s="521"/>
      <c r="AX6" s="521"/>
      <c r="AY6" s="443" t="s">
        <v>
102</v>
      </c>
      <c r="AZ6" s="444"/>
      <c r="BA6" s="444"/>
      <c r="BB6" s="444"/>
      <c r="BC6" s="444"/>
      <c r="BD6" s="444"/>
      <c r="BE6" s="444"/>
      <c r="BF6" s="444"/>
      <c r="BG6" s="444"/>
      <c r="BH6" s="444"/>
      <c r="BI6" s="444"/>
      <c r="BJ6" s="444"/>
      <c r="BK6" s="444"/>
      <c r="BL6" s="444"/>
      <c r="BM6" s="445"/>
      <c r="BN6" s="463">
        <v>
1789511</v>
      </c>
      <c r="BO6" s="464"/>
      <c r="BP6" s="464"/>
      <c r="BQ6" s="464"/>
      <c r="BR6" s="464"/>
      <c r="BS6" s="464"/>
      <c r="BT6" s="464"/>
      <c r="BU6" s="465"/>
      <c r="BV6" s="463">
        <v>
3208325</v>
      </c>
      <c r="BW6" s="464"/>
      <c r="BX6" s="464"/>
      <c r="BY6" s="464"/>
      <c r="BZ6" s="464"/>
      <c r="CA6" s="464"/>
      <c r="CB6" s="464"/>
      <c r="CC6" s="465"/>
      <c r="CD6" s="472" t="s">
        <v>
103</v>
      </c>
      <c r="CE6" s="473"/>
      <c r="CF6" s="473"/>
      <c r="CG6" s="473"/>
      <c r="CH6" s="473"/>
      <c r="CI6" s="473"/>
      <c r="CJ6" s="473"/>
      <c r="CK6" s="473"/>
      <c r="CL6" s="473"/>
      <c r="CM6" s="473"/>
      <c r="CN6" s="473"/>
      <c r="CO6" s="473"/>
      <c r="CP6" s="473"/>
      <c r="CQ6" s="473"/>
      <c r="CR6" s="473"/>
      <c r="CS6" s="474"/>
      <c r="CT6" s="613">
        <v>
100</v>
      </c>
      <c r="CU6" s="614"/>
      <c r="CV6" s="614"/>
      <c r="CW6" s="614"/>
      <c r="CX6" s="614"/>
      <c r="CY6" s="614"/>
      <c r="CZ6" s="614"/>
      <c r="DA6" s="615"/>
      <c r="DB6" s="613">
        <v>
92.8</v>
      </c>
      <c r="DC6" s="614"/>
      <c r="DD6" s="614"/>
      <c r="DE6" s="614"/>
      <c r="DF6" s="614"/>
      <c r="DG6" s="614"/>
      <c r="DH6" s="614"/>
      <c r="DI6" s="615"/>
      <c r="DJ6" s="183"/>
      <c r="DK6" s="183"/>
      <c r="DL6" s="183"/>
      <c r="DM6" s="183"/>
      <c r="DN6" s="183"/>
      <c r="DO6" s="183"/>
    </row>
    <row r="7" spans="1:119" ht="18.75" customHeight="1" x14ac:dyDescent="0.2">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
104</v>
      </c>
      <c r="AN7" s="437"/>
      <c r="AO7" s="437"/>
      <c r="AP7" s="437"/>
      <c r="AQ7" s="437"/>
      <c r="AR7" s="437"/>
      <c r="AS7" s="437"/>
      <c r="AT7" s="438"/>
      <c r="AU7" s="520" t="s">
        <v>
105</v>
      </c>
      <c r="AV7" s="521"/>
      <c r="AW7" s="521"/>
      <c r="AX7" s="521"/>
      <c r="AY7" s="443" t="s">
        <v>
106</v>
      </c>
      <c r="AZ7" s="444"/>
      <c r="BA7" s="444"/>
      <c r="BB7" s="444"/>
      <c r="BC7" s="444"/>
      <c r="BD7" s="444"/>
      <c r="BE7" s="444"/>
      <c r="BF7" s="444"/>
      <c r="BG7" s="444"/>
      <c r="BH7" s="444"/>
      <c r="BI7" s="444"/>
      <c r="BJ7" s="444"/>
      <c r="BK7" s="444"/>
      <c r="BL7" s="444"/>
      <c r="BM7" s="445"/>
      <c r="BN7" s="463">
        <v>
176556</v>
      </c>
      <c r="BO7" s="464"/>
      <c r="BP7" s="464"/>
      <c r="BQ7" s="464"/>
      <c r="BR7" s="464"/>
      <c r="BS7" s="464"/>
      <c r="BT7" s="464"/>
      <c r="BU7" s="465"/>
      <c r="BV7" s="463">
        <v>
289633</v>
      </c>
      <c r="BW7" s="464"/>
      <c r="BX7" s="464"/>
      <c r="BY7" s="464"/>
      <c r="BZ7" s="464"/>
      <c r="CA7" s="464"/>
      <c r="CB7" s="464"/>
      <c r="CC7" s="465"/>
      <c r="CD7" s="472" t="s">
        <v>
107</v>
      </c>
      <c r="CE7" s="473"/>
      <c r="CF7" s="473"/>
      <c r="CG7" s="473"/>
      <c r="CH7" s="473"/>
      <c r="CI7" s="473"/>
      <c r="CJ7" s="473"/>
      <c r="CK7" s="473"/>
      <c r="CL7" s="473"/>
      <c r="CM7" s="473"/>
      <c r="CN7" s="473"/>
      <c r="CO7" s="473"/>
      <c r="CP7" s="473"/>
      <c r="CQ7" s="473"/>
      <c r="CR7" s="473"/>
      <c r="CS7" s="474"/>
      <c r="CT7" s="463">
        <v>
34388561</v>
      </c>
      <c r="CU7" s="464"/>
      <c r="CV7" s="464"/>
      <c r="CW7" s="464"/>
      <c r="CX7" s="464"/>
      <c r="CY7" s="464"/>
      <c r="CZ7" s="464"/>
      <c r="DA7" s="465"/>
      <c r="DB7" s="463">
        <v>
34394050</v>
      </c>
      <c r="DC7" s="464"/>
      <c r="DD7" s="464"/>
      <c r="DE7" s="464"/>
      <c r="DF7" s="464"/>
      <c r="DG7" s="464"/>
      <c r="DH7" s="464"/>
      <c r="DI7" s="465"/>
      <c r="DJ7" s="183"/>
      <c r="DK7" s="183"/>
      <c r="DL7" s="183"/>
      <c r="DM7" s="183"/>
      <c r="DN7" s="183"/>
      <c r="DO7" s="183"/>
    </row>
    <row r="8" spans="1:119" ht="18.75" customHeight="1" thickBot="1" x14ac:dyDescent="0.25">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
108</v>
      </c>
      <c r="AN8" s="437"/>
      <c r="AO8" s="437"/>
      <c r="AP8" s="437"/>
      <c r="AQ8" s="437"/>
      <c r="AR8" s="437"/>
      <c r="AS8" s="437"/>
      <c r="AT8" s="438"/>
      <c r="AU8" s="520" t="s">
        <v>
109</v>
      </c>
      <c r="AV8" s="521"/>
      <c r="AW8" s="521"/>
      <c r="AX8" s="521"/>
      <c r="AY8" s="443" t="s">
        <v>
110</v>
      </c>
      <c r="AZ8" s="444"/>
      <c r="BA8" s="444"/>
      <c r="BB8" s="444"/>
      <c r="BC8" s="444"/>
      <c r="BD8" s="444"/>
      <c r="BE8" s="444"/>
      <c r="BF8" s="444"/>
      <c r="BG8" s="444"/>
      <c r="BH8" s="444"/>
      <c r="BI8" s="444"/>
      <c r="BJ8" s="444"/>
      <c r="BK8" s="444"/>
      <c r="BL8" s="444"/>
      <c r="BM8" s="445"/>
      <c r="BN8" s="463">
        <v>
1612955</v>
      </c>
      <c r="BO8" s="464"/>
      <c r="BP8" s="464"/>
      <c r="BQ8" s="464"/>
      <c r="BR8" s="464"/>
      <c r="BS8" s="464"/>
      <c r="BT8" s="464"/>
      <c r="BU8" s="465"/>
      <c r="BV8" s="463">
        <v>
2918692</v>
      </c>
      <c r="BW8" s="464"/>
      <c r="BX8" s="464"/>
      <c r="BY8" s="464"/>
      <c r="BZ8" s="464"/>
      <c r="CA8" s="464"/>
      <c r="CB8" s="464"/>
      <c r="CC8" s="465"/>
      <c r="CD8" s="472" t="s">
        <v>
111</v>
      </c>
      <c r="CE8" s="473"/>
      <c r="CF8" s="473"/>
      <c r="CG8" s="473"/>
      <c r="CH8" s="473"/>
      <c r="CI8" s="473"/>
      <c r="CJ8" s="473"/>
      <c r="CK8" s="473"/>
      <c r="CL8" s="473"/>
      <c r="CM8" s="473"/>
      <c r="CN8" s="473"/>
      <c r="CO8" s="473"/>
      <c r="CP8" s="473"/>
      <c r="CQ8" s="473"/>
      <c r="CR8" s="473"/>
      <c r="CS8" s="474"/>
      <c r="CT8" s="576">
        <v>
0.97</v>
      </c>
      <c r="CU8" s="577"/>
      <c r="CV8" s="577"/>
      <c r="CW8" s="577"/>
      <c r="CX8" s="577"/>
      <c r="CY8" s="577"/>
      <c r="CZ8" s="577"/>
      <c r="DA8" s="578"/>
      <c r="DB8" s="576">
        <v>
0.98</v>
      </c>
      <c r="DC8" s="577"/>
      <c r="DD8" s="577"/>
      <c r="DE8" s="577"/>
      <c r="DF8" s="577"/>
      <c r="DG8" s="577"/>
      <c r="DH8" s="577"/>
      <c r="DI8" s="578"/>
      <c r="DJ8" s="183"/>
      <c r="DK8" s="183"/>
      <c r="DL8" s="183"/>
      <c r="DM8" s="183"/>
      <c r="DN8" s="183"/>
      <c r="DO8" s="183"/>
    </row>
    <row r="9" spans="1:119" ht="18.75" customHeight="1" thickBot="1" x14ac:dyDescent="0.25">
      <c r="A9" s="184"/>
      <c r="B9" s="602" t="s">
        <v>
112</v>
      </c>
      <c r="C9" s="603"/>
      <c r="D9" s="603"/>
      <c r="E9" s="603"/>
      <c r="F9" s="603"/>
      <c r="G9" s="603"/>
      <c r="H9" s="603"/>
      <c r="I9" s="603"/>
      <c r="J9" s="603"/>
      <c r="K9" s="526"/>
      <c r="L9" s="604" t="s">
        <v>
113</v>
      </c>
      <c r="M9" s="605"/>
      <c r="N9" s="605"/>
      <c r="O9" s="605"/>
      <c r="P9" s="605"/>
      <c r="Q9" s="606"/>
      <c r="R9" s="607">
        <v>
186283</v>
      </c>
      <c r="S9" s="608"/>
      <c r="T9" s="608"/>
      <c r="U9" s="608"/>
      <c r="V9" s="609"/>
      <c r="W9" s="542" t="s">
        <v>
114</v>
      </c>
      <c r="X9" s="543"/>
      <c r="Y9" s="543"/>
      <c r="Z9" s="543"/>
      <c r="AA9" s="543"/>
      <c r="AB9" s="543"/>
      <c r="AC9" s="543"/>
      <c r="AD9" s="543"/>
      <c r="AE9" s="543"/>
      <c r="AF9" s="543"/>
      <c r="AG9" s="543"/>
      <c r="AH9" s="543"/>
      <c r="AI9" s="543"/>
      <c r="AJ9" s="543"/>
      <c r="AK9" s="543"/>
      <c r="AL9" s="610"/>
      <c r="AM9" s="532" t="s">
        <v>
115</v>
      </c>
      <c r="AN9" s="437"/>
      <c r="AO9" s="437"/>
      <c r="AP9" s="437"/>
      <c r="AQ9" s="437"/>
      <c r="AR9" s="437"/>
      <c r="AS9" s="437"/>
      <c r="AT9" s="438"/>
      <c r="AU9" s="520" t="s">
        <v>
109</v>
      </c>
      <c r="AV9" s="521"/>
      <c r="AW9" s="521"/>
      <c r="AX9" s="521"/>
      <c r="AY9" s="443" t="s">
        <v>
116</v>
      </c>
      <c r="AZ9" s="444"/>
      <c r="BA9" s="444"/>
      <c r="BB9" s="444"/>
      <c r="BC9" s="444"/>
      <c r="BD9" s="444"/>
      <c r="BE9" s="444"/>
      <c r="BF9" s="444"/>
      <c r="BG9" s="444"/>
      <c r="BH9" s="444"/>
      <c r="BI9" s="444"/>
      <c r="BJ9" s="444"/>
      <c r="BK9" s="444"/>
      <c r="BL9" s="444"/>
      <c r="BM9" s="445"/>
      <c r="BN9" s="463">
        <v>
-1305737</v>
      </c>
      <c r="BO9" s="464"/>
      <c r="BP9" s="464"/>
      <c r="BQ9" s="464"/>
      <c r="BR9" s="464"/>
      <c r="BS9" s="464"/>
      <c r="BT9" s="464"/>
      <c r="BU9" s="465"/>
      <c r="BV9" s="463">
        <v>
613822</v>
      </c>
      <c r="BW9" s="464"/>
      <c r="BX9" s="464"/>
      <c r="BY9" s="464"/>
      <c r="BZ9" s="464"/>
      <c r="CA9" s="464"/>
      <c r="CB9" s="464"/>
      <c r="CC9" s="465"/>
      <c r="CD9" s="472" t="s">
        <v>
117</v>
      </c>
      <c r="CE9" s="473"/>
      <c r="CF9" s="473"/>
      <c r="CG9" s="473"/>
      <c r="CH9" s="473"/>
      <c r="CI9" s="473"/>
      <c r="CJ9" s="473"/>
      <c r="CK9" s="473"/>
      <c r="CL9" s="473"/>
      <c r="CM9" s="473"/>
      <c r="CN9" s="473"/>
      <c r="CO9" s="473"/>
      <c r="CP9" s="473"/>
      <c r="CQ9" s="473"/>
      <c r="CR9" s="473"/>
      <c r="CS9" s="474"/>
      <c r="CT9" s="433">
        <v>
7.4</v>
      </c>
      <c r="CU9" s="434"/>
      <c r="CV9" s="434"/>
      <c r="CW9" s="434"/>
      <c r="CX9" s="434"/>
      <c r="CY9" s="434"/>
      <c r="CZ9" s="434"/>
      <c r="DA9" s="435"/>
      <c r="DB9" s="433">
        <v>
7.3</v>
      </c>
      <c r="DC9" s="434"/>
      <c r="DD9" s="434"/>
      <c r="DE9" s="434"/>
      <c r="DF9" s="434"/>
      <c r="DG9" s="434"/>
      <c r="DH9" s="434"/>
      <c r="DI9" s="435"/>
      <c r="DJ9" s="183"/>
      <c r="DK9" s="183"/>
      <c r="DL9" s="183"/>
      <c r="DM9" s="183"/>
      <c r="DN9" s="183"/>
      <c r="DO9" s="183"/>
    </row>
    <row r="10" spans="1:119" ht="18.75" customHeight="1" thickBot="1" x14ac:dyDescent="0.25">
      <c r="A10" s="184"/>
      <c r="B10" s="602"/>
      <c r="C10" s="603"/>
      <c r="D10" s="603"/>
      <c r="E10" s="603"/>
      <c r="F10" s="603"/>
      <c r="G10" s="603"/>
      <c r="H10" s="603"/>
      <c r="I10" s="603"/>
      <c r="J10" s="603"/>
      <c r="K10" s="526"/>
      <c r="L10" s="436" t="s">
        <v>
118</v>
      </c>
      <c r="M10" s="437"/>
      <c r="N10" s="437"/>
      <c r="O10" s="437"/>
      <c r="P10" s="437"/>
      <c r="Q10" s="438"/>
      <c r="R10" s="439">
        <v>
180052</v>
      </c>
      <c r="S10" s="440"/>
      <c r="T10" s="440"/>
      <c r="U10" s="440"/>
      <c r="V10" s="442"/>
      <c r="W10" s="611"/>
      <c r="X10" s="425"/>
      <c r="Y10" s="425"/>
      <c r="Z10" s="425"/>
      <c r="AA10" s="425"/>
      <c r="AB10" s="425"/>
      <c r="AC10" s="425"/>
      <c r="AD10" s="425"/>
      <c r="AE10" s="425"/>
      <c r="AF10" s="425"/>
      <c r="AG10" s="425"/>
      <c r="AH10" s="425"/>
      <c r="AI10" s="425"/>
      <c r="AJ10" s="425"/>
      <c r="AK10" s="425"/>
      <c r="AL10" s="612"/>
      <c r="AM10" s="532" t="s">
        <v>
119</v>
      </c>
      <c r="AN10" s="437"/>
      <c r="AO10" s="437"/>
      <c r="AP10" s="437"/>
      <c r="AQ10" s="437"/>
      <c r="AR10" s="437"/>
      <c r="AS10" s="437"/>
      <c r="AT10" s="438"/>
      <c r="AU10" s="520" t="s">
        <v>
109</v>
      </c>
      <c r="AV10" s="521"/>
      <c r="AW10" s="521"/>
      <c r="AX10" s="521"/>
      <c r="AY10" s="443" t="s">
        <v>
120</v>
      </c>
      <c r="AZ10" s="444"/>
      <c r="BA10" s="444"/>
      <c r="BB10" s="444"/>
      <c r="BC10" s="444"/>
      <c r="BD10" s="444"/>
      <c r="BE10" s="444"/>
      <c r="BF10" s="444"/>
      <c r="BG10" s="444"/>
      <c r="BH10" s="444"/>
      <c r="BI10" s="444"/>
      <c r="BJ10" s="444"/>
      <c r="BK10" s="444"/>
      <c r="BL10" s="444"/>
      <c r="BM10" s="445"/>
      <c r="BN10" s="463">
        <v>
952140</v>
      </c>
      <c r="BO10" s="464"/>
      <c r="BP10" s="464"/>
      <c r="BQ10" s="464"/>
      <c r="BR10" s="464"/>
      <c r="BS10" s="464"/>
      <c r="BT10" s="464"/>
      <c r="BU10" s="465"/>
      <c r="BV10" s="463">
        <v>
386805</v>
      </c>
      <c r="BW10" s="464"/>
      <c r="BX10" s="464"/>
      <c r="BY10" s="464"/>
      <c r="BZ10" s="464"/>
      <c r="CA10" s="464"/>
      <c r="CB10" s="464"/>
      <c r="CC10" s="465"/>
      <c r="CD10" s="188" t="s">
        <v>
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602"/>
      <c r="C11" s="603"/>
      <c r="D11" s="603"/>
      <c r="E11" s="603"/>
      <c r="F11" s="603"/>
      <c r="G11" s="603"/>
      <c r="H11" s="603"/>
      <c r="I11" s="603"/>
      <c r="J11" s="603"/>
      <c r="K11" s="526"/>
      <c r="L11" s="509" t="s">
        <v>
122</v>
      </c>
      <c r="M11" s="510"/>
      <c r="N11" s="510"/>
      <c r="O11" s="510"/>
      <c r="P11" s="510"/>
      <c r="Q11" s="511"/>
      <c r="R11" s="599" t="s">
        <v>
123</v>
      </c>
      <c r="S11" s="600"/>
      <c r="T11" s="600"/>
      <c r="U11" s="600"/>
      <c r="V11" s="601"/>
      <c r="W11" s="611"/>
      <c r="X11" s="425"/>
      <c r="Y11" s="425"/>
      <c r="Z11" s="425"/>
      <c r="AA11" s="425"/>
      <c r="AB11" s="425"/>
      <c r="AC11" s="425"/>
      <c r="AD11" s="425"/>
      <c r="AE11" s="425"/>
      <c r="AF11" s="425"/>
      <c r="AG11" s="425"/>
      <c r="AH11" s="425"/>
      <c r="AI11" s="425"/>
      <c r="AJ11" s="425"/>
      <c r="AK11" s="425"/>
      <c r="AL11" s="612"/>
      <c r="AM11" s="532" t="s">
        <v>
124</v>
      </c>
      <c r="AN11" s="437"/>
      <c r="AO11" s="437"/>
      <c r="AP11" s="437"/>
      <c r="AQ11" s="437"/>
      <c r="AR11" s="437"/>
      <c r="AS11" s="437"/>
      <c r="AT11" s="438"/>
      <c r="AU11" s="520" t="s">
        <v>
109</v>
      </c>
      <c r="AV11" s="521"/>
      <c r="AW11" s="521"/>
      <c r="AX11" s="521"/>
      <c r="AY11" s="443" t="s">
        <v>
125</v>
      </c>
      <c r="AZ11" s="444"/>
      <c r="BA11" s="444"/>
      <c r="BB11" s="444"/>
      <c r="BC11" s="444"/>
      <c r="BD11" s="444"/>
      <c r="BE11" s="444"/>
      <c r="BF11" s="444"/>
      <c r="BG11" s="444"/>
      <c r="BH11" s="444"/>
      <c r="BI11" s="444"/>
      <c r="BJ11" s="444"/>
      <c r="BK11" s="444"/>
      <c r="BL11" s="444"/>
      <c r="BM11" s="445"/>
      <c r="BN11" s="463">
        <v>
0</v>
      </c>
      <c r="BO11" s="464"/>
      <c r="BP11" s="464"/>
      <c r="BQ11" s="464"/>
      <c r="BR11" s="464"/>
      <c r="BS11" s="464"/>
      <c r="BT11" s="464"/>
      <c r="BU11" s="465"/>
      <c r="BV11" s="463">
        <v>
0</v>
      </c>
      <c r="BW11" s="464"/>
      <c r="BX11" s="464"/>
      <c r="BY11" s="464"/>
      <c r="BZ11" s="464"/>
      <c r="CA11" s="464"/>
      <c r="CB11" s="464"/>
      <c r="CC11" s="465"/>
      <c r="CD11" s="472" t="s">
        <v>
126</v>
      </c>
      <c r="CE11" s="473"/>
      <c r="CF11" s="473"/>
      <c r="CG11" s="473"/>
      <c r="CH11" s="473"/>
      <c r="CI11" s="473"/>
      <c r="CJ11" s="473"/>
      <c r="CK11" s="473"/>
      <c r="CL11" s="473"/>
      <c r="CM11" s="473"/>
      <c r="CN11" s="473"/>
      <c r="CO11" s="473"/>
      <c r="CP11" s="473"/>
      <c r="CQ11" s="473"/>
      <c r="CR11" s="473"/>
      <c r="CS11" s="474"/>
      <c r="CT11" s="576" t="s">
        <v>
127</v>
      </c>
      <c r="CU11" s="577"/>
      <c r="CV11" s="577"/>
      <c r="CW11" s="577"/>
      <c r="CX11" s="577"/>
      <c r="CY11" s="577"/>
      <c r="CZ11" s="577"/>
      <c r="DA11" s="578"/>
      <c r="DB11" s="576" t="s">
        <v>
127</v>
      </c>
      <c r="DC11" s="577"/>
      <c r="DD11" s="577"/>
      <c r="DE11" s="577"/>
      <c r="DF11" s="577"/>
      <c r="DG11" s="577"/>
      <c r="DH11" s="577"/>
      <c r="DI11" s="578"/>
      <c r="DJ11" s="183"/>
      <c r="DK11" s="183"/>
      <c r="DL11" s="183"/>
      <c r="DM11" s="183"/>
      <c r="DN11" s="183"/>
      <c r="DO11" s="183"/>
    </row>
    <row r="12" spans="1:119" ht="18.75" customHeight="1" x14ac:dyDescent="0.2">
      <c r="A12" s="184"/>
      <c r="B12" s="579" t="s">
        <v>
128</v>
      </c>
      <c r="C12" s="580"/>
      <c r="D12" s="580"/>
      <c r="E12" s="580"/>
      <c r="F12" s="580"/>
      <c r="G12" s="580"/>
      <c r="H12" s="580"/>
      <c r="I12" s="580"/>
      <c r="J12" s="580"/>
      <c r="K12" s="581"/>
      <c r="L12" s="588" t="s">
        <v>
129</v>
      </c>
      <c r="M12" s="589"/>
      <c r="N12" s="589"/>
      <c r="O12" s="589"/>
      <c r="P12" s="589"/>
      <c r="Q12" s="590"/>
      <c r="R12" s="591">
        <v>
185393</v>
      </c>
      <c r="S12" s="592"/>
      <c r="T12" s="592"/>
      <c r="U12" s="592"/>
      <c r="V12" s="593"/>
      <c r="W12" s="594" t="s">
        <v>
1</v>
      </c>
      <c r="X12" s="521"/>
      <c r="Y12" s="521"/>
      <c r="Z12" s="521"/>
      <c r="AA12" s="521"/>
      <c r="AB12" s="595"/>
      <c r="AC12" s="520" t="s">
        <v>
130</v>
      </c>
      <c r="AD12" s="521"/>
      <c r="AE12" s="521"/>
      <c r="AF12" s="521"/>
      <c r="AG12" s="595"/>
      <c r="AH12" s="520" t="s">
        <v>
131</v>
      </c>
      <c r="AI12" s="521"/>
      <c r="AJ12" s="521"/>
      <c r="AK12" s="521"/>
      <c r="AL12" s="596"/>
      <c r="AM12" s="532" t="s">
        <v>
132</v>
      </c>
      <c r="AN12" s="437"/>
      <c r="AO12" s="437"/>
      <c r="AP12" s="437"/>
      <c r="AQ12" s="437"/>
      <c r="AR12" s="437"/>
      <c r="AS12" s="437"/>
      <c r="AT12" s="438"/>
      <c r="AU12" s="520" t="s">
        <v>
133</v>
      </c>
      <c r="AV12" s="521"/>
      <c r="AW12" s="521"/>
      <c r="AX12" s="521"/>
      <c r="AY12" s="443" t="s">
        <v>
134</v>
      </c>
      <c r="AZ12" s="444"/>
      <c r="BA12" s="444"/>
      <c r="BB12" s="444"/>
      <c r="BC12" s="444"/>
      <c r="BD12" s="444"/>
      <c r="BE12" s="444"/>
      <c r="BF12" s="444"/>
      <c r="BG12" s="444"/>
      <c r="BH12" s="444"/>
      <c r="BI12" s="444"/>
      <c r="BJ12" s="444"/>
      <c r="BK12" s="444"/>
      <c r="BL12" s="444"/>
      <c r="BM12" s="445"/>
      <c r="BN12" s="463">
        <v>
948198</v>
      </c>
      <c r="BO12" s="464"/>
      <c r="BP12" s="464"/>
      <c r="BQ12" s="464"/>
      <c r="BR12" s="464"/>
      <c r="BS12" s="464"/>
      <c r="BT12" s="464"/>
      <c r="BU12" s="465"/>
      <c r="BV12" s="463">
        <v>
371925</v>
      </c>
      <c r="BW12" s="464"/>
      <c r="BX12" s="464"/>
      <c r="BY12" s="464"/>
      <c r="BZ12" s="464"/>
      <c r="CA12" s="464"/>
      <c r="CB12" s="464"/>
      <c r="CC12" s="465"/>
      <c r="CD12" s="472" t="s">
        <v>
135</v>
      </c>
      <c r="CE12" s="473"/>
      <c r="CF12" s="473"/>
      <c r="CG12" s="473"/>
      <c r="CH12" s="473"/>
      <c r="CI12" s="473"/>
      <c r="CJ12" s="473"/>
      <c r="CK12" s="473"/>
      <c r="CL12" s="473"/>
      <c r="CM12" s="473"/>
      <c r="CN12" s="473"/>
      <c r="CO12" s="473"/>
      <c r="CP12" s="473"/>
      <c r="CQ12" s="473"/>
      <c r="CR12" s="473"/>
      <c r="CS12" s="474"/>
      <c r="CT12" s="576" t="s">
        <v>
136</v>
      </c>
      <c r="CU12" s="577"/>
      <c r="CV12" s="577"/>
      <c r="CW12" s="577"/>
      <c r="CX12" s="577"/>
      <c r="CY12" s="577"/>
      <c r="CZ12" s="577"/>
      <c r="DA12" s="578"/>
      <c r="DB12" s="576" t="s">
        <v>
127</v>
      </c>
      <c r="DC12" s="577"/>
      <c r="DD12" s="577"/>
      <c r="DE12" s="577"/>
      <c r="DF12" s="577"/>
      <c r="DG12" s="577"/>
      <c r="DH12" s="577"/>
      <c r="DI12" s="578"/>
      <c r="DJ12" s="183"/>
      <c r="DK12" s="183"/>
      <c r="DL12" s="183"/>
      <c r="DM12" s="183"/>
      <c r="DN12" s="183"/>
      <c r="DO12" s="183"/>
    </row>
    <row r="13" spans="1:119" ht="18.75" customHeight="1" x14ac:dyDescent="0.2">
      <c r="A13" s="184"/>
      <c r="B13" s="582"/>
      <c r="C13" s="583"/>
      <c r="D13" s="583"/>
      <c r="E13" s="583"/>
      <c r="F13" s="583"/>
      <c r="G13" s="583"/>
      <c r="H13" s="583"/>
      <c r="I13" s="583"/>
      <c r="J13" s="583"/>
      <c r="K13" s="584"/>
      <c r="L13" s="194"/>
      <c r="M13" s="563" t="s">
        <v>
137</v>
      </c>
      <c r="N13" s="564"/>
      <c r="O13" s="564"/>
      <c r="P13" s="564"/>
      <c r="Q13" s="565"/>
      <c r="R13" s="566">
        <v>
182254</v>
      </c>
      <c r="S13" s="567"/>
      <c r="T13" s="567"/>
      <c r="U13" s="567"/>
      <c r="V13" s="568"/>
      <c r="W13" s="554" t="s">
        <v>
138</v>
      </c>
      <c r="X13" s="476"/>
      <c r="Y13" s="476"/>
      <c r="Z13" s="476"/>
      <c r="AA13" s="476"/>
      <c r="AB13" s="477"/>
      <c r="AC13" s="439">
        <v>
564</v>
      </c>
      <c r="AD13" s="440"/>
      <c r="AE13" s="440"/>
      <c r="AF13" s="440"/>
      <c r="AG13" s="441"/>
      <c r="AH13" s="439">
        <v>
503</v>
      </c>
      <c r="AI13" s="440"/>
      <c r="AJ13" s="440"/>
      <c r="AK13" s="440"/>
      <c r="AL13" s="442"/>
      <c r="AM13" s="532" t="s">
        <v>
139</v>
      </c>
      <c r="AN13" s="437"/>
      <c r="AO13" s="437"/>
      <c r="AP13" s="437"/>
      <c r="AQ13" s="437"/>
      <c r="AR13" s="437"/>
      <c r="AS13" s="437"/>
      <c r="AT13" s="438"/>
      <c r="AU13" s="520" t="s">
        <v>
140</v>
      </c>
      <c r="AV13" s="521"/>
      <c r="AW13" s="521"/>
      <c r="AX13" s="521"/>
      <c r="AY13" s="443" t="s">
        <v>
141</v>
      </c>
      <c r="AZ13" s="444"/>
      <c r="BA13" s="444"/>
      <c r="BB13" s="444"/>
      <c r="BC13" s="444"/>
      <c r="BD13" s="444"/>
      <c r="BE13" s="444"/>
      <c r="BF13" s="444"/>
      <c r="BG13" s="444"/>
      <c r="BH13" s="444"/>
      <c r="BI13" s="444"/>
      <c r="BJ13" s="444"/>
      <c r="BK13" s="444"/>
      <c r="BL13" s="444"/>
      <c r="BM13" s="445"/>
      <c r="BN13" s="463">
        <v>
-1301795</v>
      </c>
      <c r="BO13" s="464"/>
      <c r="BP13" s="464"/>
      <c r="BQ13" s="464"/>
      <c r="BR13" s="464"/>
      <c r="BS13" s="464"/>
      <c r="BT13" s="464"/>
      <c r="BU13" s="465"/>
      <c r="BV13" s="463">
        <v>
628702</v>
      </c>
      <c r="BW13" s="464"/>
      <c r="BX13" s="464"/>
      <c r="BY13" s="464"/>
      <c r="BZ13" s="464"/>
      <c r="CA13" s="464"/>
      <c r="CB13" s="464"/>
      <c r="CC13" s="465"/>
      <c r="CD13" s="472" t="s">
        <v>
142</v>
      </c>
      <c r="CE13" s="473"/>
      <c r="CF13" s="473"/>
      <c r="CG13" s="473"/>
      <c r="CH13" s="473"/>
      <c r="CI13" s="473"/>
      <c r="CJ13" s="473"/>
      <c r="CK13" s="473"/>
      <c r="CL13" s="473"/>
      <c r="CM13" s="473"/>
      <c r="CN13" s="473"/>
      <c r="CO13" s="473"/>
      <c r="CP13" s="473"/>
      <c r="CQ13" s="473"/>
      <c r="CR13" s="473"/>
      <c r="CS13" s="474"/>
      <c r="CT13" s="433">
        <v>
-2.2999999999999998</v>
      </c>
      <c r="CU13" s="434"/>
      <c r="CV13" s="434"/>
      <c r="CW13" s="434"/>
      <c r="CX13" s="434"/>
      <c r="CY13" s="434"/>
      <c r="CZ13" s="434"/>
      <c r="DA13" s="435"/>
      <c r="DB13" s="433">
        <v>
-1.7</v>
      </c>
      <c r="DC13" s="434"/>
      <c r="DD13" s="434"/>
      <c r="DE13" s="434"/>
      <c r="DF13" s="434"/>
      <c r="DG13" s="434"/>
      <c r="DH13" s="434"/>
      <c r="DI13" s="435"/>
      <c r="DJ13" s="183"/>
      <c r="DK13" s="183"/>
      <c r="DL13" s="183"/>
      <c r="DM13" s="183"/>
      <c r="DN13" s="183"/>
      <c r="DO13" s="183"/>
    </row>
    <row r="14" spans="1:119" ht="18.75" customHeight="1" thickBot="1" x14ac:dyDescent="0.25">
      <c r="A14" s="184"/>
      <c r="B14" s="582"/>
      <c r="C14" s="583"/>
      <c r="D14" s="583"/>
      <c r="E14" s="583"/>
      <c r="F14" s="583"/>
      <c r="G14" s="583"/>
      <c r="H14" s="583"/>
      <c r="I14" s="583"/>
      <c r="J14" s="583"/>
      <c r="K14" s="584"/>
      <c r="L14" s="556" t="s">
        <v>
143</v>
      </c>
      <c r="M14" s="597"/>
      <c r="N14" s="597"/>
      <c r="O14" s="597"/>
      <c r="P14" s="597"/>
      <c r="Q14" s="598"/>
      <c r="R14" s="566">
        <v>
184667</v>
      </c>
      <c r="S14" s="567"/>
      <c r="T14" s="567"/>
      <c r="U14" s="567"/>
      <c r="V14" s="568"/>
      <c r="W14" s="569"/>
      <c r="X14" s="479"/>
      <c r="Y14" s="479"/>
      <c r="Z14" s="479"/>
      <c r="AA14" s="479"/>
      <c r="AB14" s="480"/>
      <c r="AC14" s="559">
        <v>
0.8</v>
      </c>
      <c r="AD14" s="560"/>
      <c r="AE14" s="560"/>
      <c r="AF14" s="560"/>
      <c r="AG14" s="561"/>
      <c r="AH14" s="559">
        <v>
0.7</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
144</v>
      </c>
      <c r="CE14" s="470"/>
      <c r="CF14" s="470"/>
      <c r="CG14" s="470"/>
      <c r="CH14" s="470"/>
      <c r="CI14" s="470"/>
      <c r="CJ14" s="470"/>
      <c r="CK14" s="470"/>
      <c r="CL14" s="470"/>
      <c r="CM14" s="470"/>
      <c r="CN14" s="470"/>
      <c r="CO14" s="470"/>
      <c r="CP14" s="470"/>
      <c r="CQ14" s="470"/>
      <c r="CR14" s="470"/>
      <c r="CS14" s="471"/>
      <c r="CT14" s="570">
        <v>
1</v>
      </c>
      <c r="CU14" s="571"/>
      <c r="CV14" s="571"/>
      <c r="CW14" s="571"/>
      <c r="CX14" s="571"/>
      <c r="CY14" s="571"/>
      <c r="CZ14" s="571"/>
      <c r="DA14" s="572"/>
      <c r="DB14" s="570">
        <v>
10.6</v>
      </c>
      <c r="DC14" s="571"/>
      <c r="DD14" s="571"/>
      <c r="DE14" s="571"/>
      <c r="DF14" s="571"/>
      <c r="DG14" s="571"/>
      <c r="DH14" s="571"/>
      <c r="DI14" s="572"/>
      <c r="DJ14" s="183"/>
      <c r="DK14" s="183"/>
      <c r="DL14" s="183"/>
      <c r="DM14" s="183"/>
      <c r="DN14" s="183"/>
      <c r="DO14" s="183"/>
    </row>
    <row r="15" spans="1:119" ht="18.75" customHeight="1" x14ac:dyDescent="0.2">
      <c r="A15" s="184"/>
      <c r="B15" s="582"/>
      <c r="C15" s="583"/>
      <c r="D15" s="583"/>
      <c r="E15" s="583"/>
      <c r="F15" s="583"/>
      <c r="G15" s="583"/>
      <c r="H15" s="583"/>
      <c r="I15" s="583"/>
      <c r="J15" s="583"/>
      <c r="K15" s="584"/>
      <c r="L15" s="194"/>
      <c r="M15" s="563" t="s">
        <v>
145</v>
      </c>
      <c r="N15" s="564"/>
      <c r="O15" s="564"/>
      <c r="P15" s="564"/>
      <c r="Q15" s="565"/>
      <c r="R15" s="566">
        <v>
181666</v>
      </c>
      <c r="S15" s="567"/>
      <c r="T15" s="567"/>
      <c r="U15" s="567"/>
      <c r="V15" s="568"/>
      <c r="W15" s="554" t="s">
        <v>
146</v>
      </c>
      <c r="X15" s="476"/>
      <c r="Y15" s="476"/>
      <c r="Z15" s="476"/>
      <c r="AA15" s="476"/>
      <c r="AB15" s="477"/>
      <c r="AC15" s="439">
        <v>
16007</v>
      </c>
      <c r="AD15" s="440"/>
      <c r="AE15" s="440"/>
      <c r="AF15" s="440"/>
      <c r="AG15" s="441"/>
      <c r="AH15" s="439">
        <v>
15670</v>
      </c>
      <c r="AI15" s="440"/>
      <c r="AJ15" s="440"/>
      <c r="AK15" s="440"/>
      <c r="AL15" s="442"/>
      <c r="AM15" s="532"/>
      <c r="AN15" s="437"/>
      <c r="AO15" s="437"/>
      <c r="AP15" s="437"/>
      <c r="AQ15" s="437"/>
      <c r="AR15" s="437"/>
      <c r="AS15" s="437"/>
      <c r="AT15" s="438"/>
      <c r="AU15" s="520"/>
      <c r="AV15" s="521"/>
      <c r="AW15" s="521"/>
      <c r="AX15" s="521"/>
      <c r="AY15" s="455" t="s">
        <v>
147</v>
      </c>
      <c r="AZ15" s="456"/>
      <c r="BA15" s="456"/>
      <c r="BB15" s="456"/>
      <c r="BC15" s="456"/>
      <c r="BD15" s="456"/>
      <c r="BE15" s="456"/>
      <c r="BF15" s="456"/>
      <c r="BG15" s="456"/>
      <c r="BH15" s="456"/>
      <c r="BI15" s="456"/>
      <c r="BJ15" s="456"/>
      <c r="BK15" s="456"/>
      <c r="BL15" s="456"/>
      <c r="BM15" s="457"/>
      <c r="BN15" s="458">
        <v>
25280132</v>
      </c>
      <c r="BO15" s="459"/>
      <c r="BP15" s="459"/>
      <c r="BQ15" s="459"/>
      <c r="BR15" s="459"/>
      <c r="BS15" s="459"/>
      <c r="BT15" s="459"/>
      <c r="BU15" s="460"/>
      <c r="BV15" s="458">
        <v>
25156802</v>
      </c>
      <c r="BW15" s="459"/>
      <c r="BX15" s="459"/>
      <c r="BY15" s="459"/>
      <c r="BZ15" s="459"/>
      <c r="CA15" s="459"/>
      <c r="CB15" s="459"/>
      <c r="CC15" s="460"/>
      <c r="CD15" s="573" t="s">
        <v>
148</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582"/>
      <c r="C16" s="583"/>
      <c r="D16" s="583"/>
      <c r="E16" s="583"/>
      <c r="F16" s="583"/>
      <c r="G16" s="583"/>
      <c r="H16" s="583"/>
      <c r="I16" s="583"/>
      <c r="J16" s="583"/>
      <c r="K16" s="584"/>
      <c r="L16" s="556" t="s">
        <v>
149</v>
      </c>
      <c r="M16" s="557"/>
      <c r="N16" s="557"/>
      <c r="O16" s="557"/>
      <c r="P16" s="557"/>
      <c r="Q16" s="558"/>
      <c r="R16" s="551" t="s">
        <v>
150</v>
      </c>
      <c r="S16" s="552"/>
      <c r="T16" s="552"/>
      <c r="U16" s="552"/>
      <c r="V16" s="553"/>
      <c r="W16" s="569"/>
      <c r="X16" s="479"/>
      <c r="Y16" s="479"/>
      <c r="Z16" s="479"/>
      <c r="AA16" s="479"/>
      <c r="AB16" s="480"/>
      <c r="AC16" s="559">
        <v>
21.5</v>
      </c>
      <c r="AD16" s="560"/>
      <c r="AE16" s="560"/>
      <c r="AF16" s="560"/>
      <c r="AG16" s="561"/>
      <c r="AH16" s="559">
        <v>
21.1</v>
      </c>
      <c r="AI16" s="560"/>
      <c r="AJ16" s="560"/>
      <c r="AK16" s="560"/>
      <c r="AL16" s="562"/>
      <c r="AM16" s="532"/>
      <c r="AN16" s="437"/>
      <c r="AO16" s="437"/>
      <c r="AP16" s="437"/>
      <c r="AQ16" s="437"/>
      <c r="AR16" s="437"/>
      <c r="AS16" s="437"/>
      <c r="AT16" s="438"/>
      <c r="AU16" s="520"/>
      <c r="AV16" s="521"/>
      <c r="AW16" s="521"/>
      <c r="AX16" s="521"/>
      <c r="AY16" s="443" t="s">
        <v>
151</v>
      </c>
      <c r="AZ16" s="444"/>
      <c r="BA16" s="444"/>
      <c r="BB16" s="444"/>
      <c r="BC16" s="444"/>
      <c r="BD16" s="444"/>
      <c r="BE16" s="444"/>
      <c r="BF16" s="444"/>
      <c r="BG16" s="444"/>
      <c r="BH16" s="444"/>
      <c r="BI16" s="444"/>
      <c r="BJ16" s="444"/>
      <c r="BK16" s="444"/>
      <c r="BL16" s="444"/>
      <c r="BM16" s="445"/>
      <c r="BN16" s="463">
        <v>
26005036</v>
      </c>
      <c r="BO16" s="464"/>
      <c r="BP16" s="464"/>
      <c r="BQ16" s="464"/>
      <c r="BR16" s="464"/>
      <c r="BS16" s="464"/>
      <c r="BT16" s="464"/>
      <c r="BU16" s="465"/>
      <c r="BV16" s="463">
        <v>
25922250</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x14ac:dyDescent="0.25">
      <c r="A17" s="184"/>
      <c r="B17" s="585"/>
      <c r="C17" s="586"/>
      <c r="D17" s="586"/>
      <c r="E17" s="586"/>
      <c r="F17" s="586"/>
      <c r="G17" s="586"/>
      <c r="H17" s="586"/>
      <c r="I17" s="586"/>
      <c r="J17" s="586"/>
      <c r="K17" s="587"/>
      <c r="L17" s="199"/>
      <c r="M17" s="548" t="s">
        <v>
152</v>
      </c>
      <c r="N17" s="549"/>
      <c r="O17" s="549"/>
      <c r="P17" s="549"/>
      <c r="Q17" s="550"/>
      <c r="R17" s="551" t="s">
        <v>
153</v>
      </c>
      <c r="S17" s="552"/>
      <c r="T17" s="552"/>
      <c r="U17" s="552"/>
      <c r="V17" s="553"/>
      <c r="W17" s="554" t="s">
        <v>
154</v>
      </c>
      <c r="X17" s="476"/>
      <c r="Y17" s="476"/>
      <c r="Z17" s="476"/>
      <c r="AA17" s="476"/>
      <c r="AB17" s="477"/>
      <c r="AC17" s="439">
        <v>
58053</v>
      </c>
      <c r="AD17" s="440"/>
      <c r="AE17" s="440"/>
      <c r="AF17" s="440"/>
      <c r="AG17" s="441"/>
      <c r="AH17" s="439">
        <v>
58037</v>
      </c>
      <c r="AI17" s="440"/>
      <c r="AJ17" s="440"/>
      <c r="AK17" s="440"/>
      <c r="AL17" s="442"/>
      <c r="AM17" s="532"/>
      <c r="AN17" s="437"/>
      <c r="AO17" s="437"/>
      <c r="AP17" s="437"/>
      <c r="AQ17" s="437"/>
      <c r="AR17" s="437"/>
      <c r="AS17" s="437"/>
      <c r="AT17" s="438"/>
      <c r="AU17" s="520"/>
      <c r="AV17" s="521"/>
      <c r="AW17" s="521"/>
      <c r="AX17" s="521"/>
      <c r="AY17" s="443" t="s">
        <v>
155</v>
      </c>
      <c r="AZ17" s="444"/>
      <c r="BA17" s="444"/>
      <c r="BB17" s="444"/>
      <c r="BC17" s="444"/>
      <c r="BD17" s="444"/>
      <c r="BE17" s="444"/>
      <c r="BF17" s="444"/>
      <c r="BG17" s="444"/>
      <c r="BH17" s="444"/>
      <c r="BI17" s="444"/>
      <c r="BJ17" s="444"/>
      <c r="BK17" s="444"/>
      <c r="BL17" s="444"/>
      <c r="BM17" s="445"/>
      <c r="BN17" s="463">
        <v>
32505154</v>
      </c>
      <c r="BO17" s="464"/>
      <c r="BP17" s="464"/>
      <c r="BQ17" s="464"/>
      <c r="BR17" s="464"/>
      <c r="BS17" s="464"/>
      <c r="BT17" s="464"/>
      <c r="BU17" s="465"/>
      <c r="BV17" s="463">
        <v>
32293305</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x14ac:dyDescent="0.25">
      <c r="A18" s="184"/>
      <c r="B18" s="525" t="s">
        <v>
156</v>
      </c>
      <c r="C18" s="526"/>
      <c r="D18" s="526"/>
      <c r="E18" s="527"/>
      <c r="F18" s="527"/>
      <c r="G18" s="527"/>
      <c r="H18" s="527"/>
      <c r="I18" s="527"/>
      <c r="J18" s="527"/>
      <c r="K18" s="527"/>
      <c r="L18" s="528">
        <v>
27.55</v>
      </c>
      <c r="M18" s="528"/>
      <c r="N18" s="528"/>
      <c r="O18" s="528"/>
      <c r="P18" s="528"/>
      <c r="Q18" s="528"/>
      <c r="R18" s="529"/>
      <c r="S18" s="529"/>
      <c r="T18" s="529"/>
      <c r="U18" s="529"/>
      <c r="V18" s="530"/>
      <c r="W18" s="544"/>
      <c r="X18" s="545"/>
      <c r="Y18" s="545"/>
      <c r="Z18" s="545"/>
      <c r="AA18" s="545"/>
      <c r="AB18" s="555"/>
      <c r="AC18" s="427">
        <v>
77.8</v>
      </c>
      <c r="AD18" s="428"/>
      <c r="AE18" s="428"/>
      <c r="AF18" s="428"/>
      <c r="AG18" s="531"/>
      <c r="AH18" s="427">
        <v>
78.2</v>
      </c>
      <c r="AI18" s="428"/>
      <c r="AJ18" s="428"/>
      <c r="AK18" s="428"/>
      <c r="AL18" s="429"/>
      <c r="AM18" s="532"/>
      <c r="AN18" s="437"/>
      <c r="AO18" s="437"/>
      <c r="AP18" s="437"/>
      <c r="AQ18" s="437"/>
      <c r="AR18" s="437"/>
      <c r="AS18" s="437"/>
      <c r="AT18" s="438"/>
      <c r="AU18" s="520"/>
      <c r="AV18" s="521"/>
      <c r="AW18" s="521"/>
      <c r="AX18" s="521"/>
      <c r="AY18" s="443" t="s">
        <v>
157</v>
      </c>
      <c r="AZ18" s="444"/>
      <c r="BA18" s="444"/>
      <c r="BB18" s="444"/>
      <c r="BC18" s="444"/>
      <c r="BD18" s="444"/>
      <c r="BE18" s="444"/>
      <c r="BF18" s="444"/>
      <c r="BG18" s="444"/>
      <c r="BH18" s="444"/>
      <c r="BI18" s="444"/>
      <c r="BJ18" s="444"/>
      <c r="BK18" s="444"/>
      <c r="BL18" s="444"/>
      <c r="BM18" s="445"/>
      <c r="BN18" s="463">
        <v>
33481697</v>
      </c>
      <c r="BO18" s="464"/>
      <c r="BP18" s="464"/>
      <c r="BQ18" s="464"/>
      <c r="BR18" s="464"/>
      <c r="BS18" s="464"/>
      <c r="BT18" s="464"/>
      <c r="BU18" s="465"/>
      <c r="BV18" s="463">
        <v>
31812563</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x14ac:dyDescent="0.25">
      <c r="A19" s="184"/>
      <c r="B19" s="525" t="s">
        <v>
158</v>
      </c>
      <c r="C19" s="526"/>
      <c r="D19" s="526"/>
      <c r="E19" s="527"/>
      <c r="F19" s="527"/>
      <c r="G19" s="527"/>
      <c r="H19" s="527"/>
      <c r="I19" s="527"/>
      <c r="J19" s="527"/>
      <c r="K19" s="527"/>
      <c r="L19" s="533">
        <v>
6762</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
159</v>
      </c>
      <c r="AZ19" s="444"/>
      <c r="BA19" s="444"/>
      <c r="BB19" s="444"/>
      <c r="BC19" s="444"/>
      <c r="BD19" s="444"/>
      <c r="BE19" s="444"/>
      <c r="BF19" s="444"/>
      <c r="BG19" s="444"/>
      <c r="BH19" s="444"/>
      <c r="BI19" s="444"/>
      <c r="BJ19" s="444"/>
      <c r="BK19" s="444"/>
      <c r="BL19" s="444"/>
      <c r="BM19" s="445"/>
      <c r="BN19" s="463">
        <v>
42412969</v>
      </c>
      <c r="BO19" s="464"/>
      <c r="BP19" s="464"/>
      <c r="BQ19" s="464"/>
      <c r="BR19" s="464"/>
      <c r="BS19" s="464"/>
      <c r="BT19" s="464"/>
      <c r="BU19" s="465"/>
      <c r="BV19" s="463">
        <v>
42303292</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x14ac:dyDescent="0.25">
      <c r="A20" s="184"/>
      <c r="B20" s="525" t="s">
        <v>
160</v>
      </c>
      <c r="C20" s="526"/>
      <c r="D20" s="526"/>
      <c r="E20" s="527"/>
      <c r="F20" s="527"/>
      <c r="G20" s="527"/>
      <c r="H20" s="527"/>
      <c r="I20" s="527"/>
      <c r="J20" s="527"/>
      <c r="K20" s="527"/>
      <c r="L20" s="533">
        <v>
84928</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x14ac:dyDescent="0.2">
      <c r="A21" s="184"/>
      <c r="B21" s="522" t="s">
        <v>
161</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x14ac:dyDescent="0.25">
      <c r="A22" s="184"/>
      <c r="B22" s="492" t="s">
        <v>
162</v>
      </c>
      <c r="C22" s="493"/>
      <c r="D22" s="494"/>
      <c r="E22" s="501" t="s">
        <v>
1</v>
      </c>
      <c r="F22" s="476"/>
      <c r="G22" s="476"/>
      <c r="H22" s="476"/>
      <c r="I22" s="476"/>
      <c r="J22" s="476"/>
      <c r="K22" s="477"/>
      <c r="L22" s="501" t="s">
        <v>
163</v>
      </c>
      <c r="M22" s="476"/>
      <c r="N22" s="476"/>
      <c r="O22" s="476"/>
      <c r="P22" s="477"/>
      <c r="Q22" s="486" t="s">
        <v>
164</v>
      </c>
      <c r="R22" s="487"/>
      <c r="S22" s="487"/>
      <c r="T22" s="487"/>
      <c r="U22" s="487"/>
      <c r="V22" s="502"/>
      <c r="W22" s="504" t="s">
        <v>
165</v>
      </c>
      <c r="X22" s="493"/>
      <c r="Y22" s="494"/>
      <c r="Z22" s="501" t="s">
        <v>
1</v>
      </c>
      <c r="AA22" s="476"/>
      <c r="AB22" s="476"/>
      <c r="AC22" s="476"/>
      <c r="AD22" s="476"/>
      <c r="AE22" s="476"/>
      <c r="AF22" s="476"/>
      <c r="AG22" s="477"/>
      <c r="AH22" s="475" t="s">
        <v>
166</v>
      </c>
      <c r="AI22" s="476"/>
      <c r="AJ22" s="476"/>
      <c r="AK22" s="476"/>
      <c r="AL22" s="477"/>
      <c r="AM22" s="475" t="s">
        <v>
167</v>
      </c>
      <c r="AN22" s="481"/>
      <c r="AO22" s="481"/>
      <c r="AP22" s="481"/>
      <c r="AQ22" s="481"/>
      <c r="AR22" s="482"/>
      <c r="AS22" s="486" t="s">
        <v>
164</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x14ac:dyDescent="0.2">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
168</v>
      </c>
      <c r="AZ23" s="456"/>
      <c r="BA23" s="456"/>
      <c r="BB23" s="456"/>
      <c r="BC23" s="456"/>
      <c r="BD23" s="456"/>
      <c r="BE23" s="456"/>
      <c r="BF23" s="456"/>
      <c r="BG23" s="456"/>
      <c r="BH23" s="456"/>
      <c r="BI23" s="456"/>
      <c r="BJ23" s="456"/>
      <c r="BK23" s="456"/>
      <c r="BL23" s="456"/>
      <c r="BM23" s="457"/>
      <c r="BN23" s="463">
        <v>
34446880</v>
      </c>
      <c r="BO23" s="464"/>
      <c r="BP23" s="464"/>
      <c r="BQ23" s="464"/>
      <c r="BR23" s="464"/>
      <c r="BS23" s="464"/>
      <c r="BT23" s="464"/>
      <c r="BU23" s="465"/>
      <c r="BV23" s="463">
        <v>
34153665</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x14ac:dyDescent="0.25">
      <c r="A24" s="184"/>
      <c r="B24" s="495"/>
      <c r="C24" s="496"/>
      <c r="D24" s="497"/>
      <c r="E24" s="436" t="s">
        <v>
169</v>
      </c>
      <c r="F24" s="437"/>
      <c r="G24" s="437"/>
      <c r="H24" s="437"/>
      <c r="I24" s="437"/>
      <c r="J24" s="437"/>
      <c r="K24" s="438"/>
      <c r="L24" s="439">
        <v>
1</v>
      </c>
      <c r="M24" s="440"/>
      <c r="N24" s="440"/>
      <c r="O24" s="440"/>
      <c r="P24" s="441"/>
      <c r="Q24" s="439">
        <v>
9900</v>
      </c>
      <c r="R24" s="440"/>
      <c r="S24" s="440"/>
      <c r="T24" s="440"/>
      <c r="U24" s="440"/>
      <c r="V24" s="441"/>
      <c r="W24" s="505"/>
      <c r="X24" s="496"/>
      <c r="Y24" s="497"/>
      <c r="Z24" s="436" t="s">
        <v>
170</v>
      </c>
      <c r="AA24" s="437"/>
      <c r="AB24" s="437"/>
      <c r="AC24" s="437"/>
      <c r="AD24" s="437"/>
      <c r="AE24" s="437"/>
      <c r="AF24" s="437"/>
      <c r="AG24" s="438"/>
      <c r="AH24" s="439">
        <v>
947</v>
      </c>
      <c r="AI24" s="440"/>
      <c r="AJ24" s="440"/>
      <c r="AK24" s="440"/>
      <c r="AL24" s="441"/>
      <c r="AM24" s="439">
        <v>
3046499</v>
      </c>
      <c r="AN24" s="440"/>
      <c r="AO24" s="440"/>
      <c r="AP24" s="440"/>
      <c r="AQ24" s="440"/>
      <c r="AR24" s="441"/>
      <c r="AS24" s="439">
        <v>
3217</v>
      </c>
      <c r="AT24" s="440"/>
      <c r="AU24" s="440"/>
      <c r="AV24" s="440"/>
      <c r="AW24" s="440"/>
      <c r="AX24" s="442"/>
      <c r="AY24" s="430" t="s">
        <v>
171</v>
      </c>
      <c r="AZ24" s="431"/>
      <c r="BA24" s="431"/>
      <c r="BB24" s="431"/>
      <c r="BC24" s="431"/>
      <c r="BD24" s="431"/>
      <c r="BE24" s="431"/>
      <c r="BF24" s="431"/>
      <c r="BG24" s="431"/>
      <c r="BH24" s="431"/>
      <c r="BI24" s="431"/>
      <c r="BJ24" s="431"/>
      <c r="BK24" s="431"/>
      <c r="BL24" s="431"/>
      <c r="BM24" s="432"/>
      <c r="BN24" s="463">
        <v>
16860957</v>
      </c>
      <c r="BO24" s="464"/>
      <c r="BP24" s="464"/>
      <c r="BQ24" s="464"/>
      <c r="BR24" s="464"/>
      <c r="BS24" s="464"/>
      <c r="BT24" s="464"/>
      <c r="BU24" s="465"/>
      <c r="BV24" s="463">
        <v>
17007882</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x14ac:dyDescent="0.2">
      <c r="A25" s="184"/>
      <c r="B25" s="495"/>
      <c r="C25" s="496"/>
      <c r="D25" s="497"/>
      <c r="E25" s="436" t="s">
        <v>
172</v>
      </c>
      <c r="F25" s="437"/>
      <c r="G25" s="437"/>
      <c r="H25" s="437"/>
      <c r="I25" s="437"/>
      <c r="J25" s="437"/>
      <c r="K25" s="438"/>
      <c r="L25" s="439">
        <v>
2</v>
      </c>
      <c r="M25" s="440"/>
      <c r="N25" s="440"/>
      <c r="O25" s="440"/>
      <c r="P25" s="441"/>
      <c r="Q25" s="439">
        <v>
8450</v>
      </c>
      <c r="R25" s="440"/>
      <c r="S25" s="440"/>
      <c r="T25" s="440"/>
      <c r="U25" s="440"/>
      <c r="V25" s="441"/>
      <c r="W25" s="505"/>
      <c r="X25" s="496"/>
      <c r="Y25" s="497"/>
      <c r="Z25" s="436" t="s">
        <v>
173</v>
      </c>
      <c r="AA25" s="437"/>
      <c r="AB25" s="437"/>
      <c r="AC25" s="437"/>
      <c r="AD25" s="437"/>
      <c r="AE25" s="437"/>
      <c r="AF25" s="437"/>
      <c r="AG25" s="438"/>
      <c r="AH25" s="439" t="s">
        <v>
136</v>
      </c>
      <c r="AI25" s="440"/>
      <c r="AJ25" s="440"/>
      <c r="AK25" s="440"/>
      <c r="AL25" s="441"/>
      <c r="AM25" s="439" t="s">
        <v>
127</v>
      </c>
      <c r="AN25" s="440"/>
      <c r="AO25" s="440"/>
      <c r="AP25" s="440"/>
      <c r="AQ25" s="440"/>
      <c r="AR25" s="441"/>
      <c r="AS25" s="439" t="s">
        <v>
174</v>
      </c>
      <c r="AT25" s="440"/>
      <c r="AU25" s="440"/>
      <c r="AV25" s="440"/>
      <c r="AW25" s="440"/>
      <c r="AX25" s="442"/>
      <c r="AY25" s="455" t="s">
        <v>
175</v>
      </c>
      <c r="AZ25" s="456"/>
      <c r="BA25" s="456"/>
      <c r="BB25" s="456"/>
      <c r="BC25" s="456"/>
      <c r="BD25" s="456"/>
      <c r="BE25" s="456"/>
      <c r="BF25" s="456"/>
      <c r="BG25" s="456"/>
      <c r="BH25" s="456"/>
      <c r="BI25" s="456"/>
      <c r="BJ25" s="456"/>
      <c r="BK25" s="456"/>
      <c r="BL25" s="456"/>
      <c r="BM25" s="457"/>
      <c r="BN25" s="458">
        <v>
21491959</v>
      </c>
      <c r="BO25" s="459"/>
      <c r="BP25" s="459"/>
      <c r="BQ25" s="459"/>
      <c r="BR25" s="459"/>
      <c r="BS25" s="459"/>
      <c r="BT25" s="459"/>
      <c r="BU25" s="460"/>
      <c r="BV25" s="458">
        <v>
31998305</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x14ac:dyDescent="0.2">
      <c r="A26" s="184"/>
      <c r="B26" s="495"/>
      <c r="C26" s="496"/>
      <c r="D26" s="497"/>
      <c r="E26" s="436" t="s">
        <v>
176</v>
      </c>
      <c r="F26" s="437"/>
      <c r="G26" s="437"/>
      <c r="H26" s="437"/>
      <c r="I26" s="437"/>
      <c r="J26" s="437"/>
      <c r="K26" s="438"/>
      <c r="L26" s="439">
        <v>
1</v>
      </c>
      <c r="M26" s="440"/>
      <c r="N26" s="440"/>
      <c r="O26" s="440"/>
      <c r="P26" s="441"/>
      <c r="Q26" s="439">
        <v>
7850</v>
      </c>
      <c r="R26" s="440"/>
      <c r="S26" s="440"/>
      <c r="T26" s="440"/>
      <c r="U26" s="440"/>
      <c r="V26" s="441"/>
      <c r="W26" s="505"/>
      <c r="X26" s="496"/>
      <c r="Y26" s="497"/>
      <c r="Z26" s="436" t="s">
        <v>
177</v>
      </c>
      <c r="AA26" s="518"/>
      <c r="AB26" s="518"/>
      <c r="AC26" s="518"/>
      <c r="AD26" s="518"/>
      <c r="AE26" s="518"/>
      <c r="AF26" s="518"/>
      <c r="AG26" s="519"/>
      <c r="AH26" s="439">
        <v>
92</v>
      </c>
      <c r="AI26" s="440"/>
      <c r="AJ26" s="440"/>
      <c r="AK26" s="440"/>
      <c r="AL26" s="441"/>
      <c r="AM26" s="439">
        <v>
302772</v>
      </c>
      <c r="AN26" s="440"/>
      <c r="AO26" s="440"/>
      <c r="AP26" s="440"/>
      <c r="AQ26" s="440"/>
      <c r="AR26" s="441"/>
      <c r="AS26" s="439">
        <v>
3291</v>
      </c>
      <c r="AT26" s="440"/>
      <c r="AU26" s="440"/>
      <c r="AV26" s="440"/>
      <c r="AW26" s="440"/>
      <c r="AX26" s="442"/>
      <c r="AY26" s="472" t="s">
        <v>
178</v>
      </c>
      <c r="AZ26" s="473"/>
      <c r="BA26" s="473"/>
      <c r="BB26" s="473"/>
      <c r="BC26" s="473"/>
      <c r="BD26" s="473"/>
      <c r="BE26" s="473"/>
      <c r="BF26" s="473"/>
      <c r="BG26" s="473"/>
      <c r="BH26" s="473"/>
      <c r="BI26" s="473"/>
      <c r="BJ26" s="473"/>
      <c r="BK26" s="473"/>
      <c r="BL26" s="473"/>
      <c r="BM26" s="474"/>
      <c r="BN26" s="463">
        <v>
54000</v>
      </c>
      <c r="BO26" s="464"/>
      <c r="BP26" s="464"/>
      <c r="BQ26" s="464"/>
      <c r="BR26" s="464"/>
      <c r="BS26" s="464"/>
      <c r="BT26" s="464"/>
      <c r="BU26" s="465"/>
      <c r="BV26" s="463">
        <v>
42000</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x14ac:dyDescent="0.25">
      <c r="A27" s="184"/>
      <c r="B27" s="495"/>
      <c r="C27" s="496"/>
      <c r="D27" s="497"/>
      <c r="E27" s="436" t="s">
        <v>
179</v>
      </c>
      <c r="F27" s="437"/>
      <c r="G27" s="437"/>
      <c r="H27" s="437"/>
      <c r="I27" s="437"/>
      <c r="J27" s="437"/>
      <c r="K27" s="438"/>
      <c r="L27" s="439">
        <v>
1</v>
      </c>
      <c r="M27" s="440"/>
      <c r="N27" s="440"/>
      <c r="O27" s="440"/>
      <c r="P27" s="441"/>
      <c r="Q27" s="439">
        <v>
6250</v>
      </c>
      <c r="R27" s="440"/>
      <c r="S27" s="440"/>
      <c r="T27" s="440"/>
      <c r="U27" s="440"/>
      <c r="V27" s="441"/>
      <c r="W27" s="505"/>
      <c r="X27" s="496"/>
      <c r="Y27" s="497"/>
      <c r="Z27" s="436" t="s">
        <v>
180</v>
      </c>
      <c r="AA27" s="437"/>
      <c r="AB27" s="437"/>
      <c r="AC27" s="437"/>
      <c r="AD27" s="437"/>
      <c r="AE27" s="437"/>
      <c r="AF27" s="437"/>
      <c r="AG27" s="438"/>
      <c r="AH27" s="439">
        <v>
20</v>
      </c>
      <c r="AI27" s="440"/>
      <c r="AJ27" s="440"/>
      <c r="AK27" s="440"/>
      <c r="AL27" s="441"/>
      <c r="AM27" s="439">
        <v>
63520</v>
      </c>
      <c r="AN27" s="440"/>
      <c r="AO27" s="440"/>
      <c r="AP27" s="440"/>
      <c r="AQ27" s="440"/>
      <c r="AR27" s="441"/>
      <c r="AS27" s="439">
        <v>
3176</v>
      </c>
      <c r="AT27" s="440"/>
      <c r="AU27" s="440"/>
      <c r="AV27" s="440"/>
      <c r="AW27" s="440"/>
      <c r="AX27" s="442"/>
      <c r="AY27" s="469" t="s">
        <v>
181</v>
      </c>
      <c r="AZ27" s="470"/>
      <c r="BA27" s="470"/>
      <c r="BB27" s="470"/>
      <c r="BC27" s="470"/>
      <c r="BD27" s="470"/>
      <c r="BE27" s="470"/>
      <c r="BF27" s="470"/>
      <c r="BG27" s="470"/>
      <c r="BH27" s="470"/>
      <c r="BI27" s="470"/>
      <c r="BJ27" s="470"/>
      <c r="BK27" s="470"/>
      <c r="BL27" s="470"/>
      <c r="BM27" s="471"/>
      <c r="BN27" s="466" t="s">
        <v>
136</v>
      </c>
      <c r="BO27" s="467"/>
      <c r="BP27" s="467"/>
      <c r="BQ27" s="467"/>
      <c r="BR27" s="467"/>
      <c r="BS27" s="467"/>
      <c r="BT27" s="467"/>
      <c r="BU27" s="468"/>
      <c r="BV27" s="466" t="s">
        <v>
136</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x14ac:dyDescent="0.2">
      <c r="A28" s="184"/>
      <c r="B28" s="495"/>
      <c r="C28" s="496"/>
      <c r="D28" s="497"/>
      <c r="E28" s="436" t="s">
        <v>
182</v>
      </c>
      <c r="F28" s="437"/>
      <c r="G28" s="437"/>
      <c r="H28" s="437"/>
      <c r="I28" s="437"/>
      <c r="J28" s="437"/>
      <c r="K28" s="438"/>
      <c r="L28" s="439">
        <v>
1</v>
      </c>
      <c r="M28" s="440"/>
      <c r="N28" s="440"/>
      <c r="O28" s="440"/>
      <c r="P28" s="441"/>
      <c r="Q28" s="439">
        <v>
5600</v>
      </c>
      <c r="R28" s="440"/>
      <c r="S28" s="440"/>
      <c r="T28" s="440"/>
      <c r="U28" s="440"/>
      <c r="V28" s="441"/>
      <c r="W28" s="505"/>
      <c r="X28" s="496"/>
      <c r="Y28" s="497"/>
      <c r="Z28" s="436" t="s">
        <v>
183</v>
      </c>
      <c r="AA28" s="437"/>
      <c r="AB28" s="437"/>
      <c r="AC28" s="437"/>
      <c r="AD28" s="437"/>
      <c r="AE28" s="437"/>
      <c r="AF28" s="437"/>
      <c r="AG28" s="438"/>
      <c r="AH28" s="439" t="s">
        <v>
127</v>
      </c>
      <c r="AI28" s="440"/>
      <c r="AJ28" s="440"/>
      <c r="AK28" s="440"/>
      <c r="AL28" s="441"/>
      <c r="AM28" s="439" t="s">
        <v>
127</v>
      </c>
      <c r="AN28" s="440"/>
      <c r="AO28" s="440"/>
      <c r="AP28" s="440"/>
      <c r="AQ28" s="440"/>
      <c r="AR28" s="441"/>
      <c r="AS28" s="439" t="s">
        <v>
136</v>
      </c>
      <c r="AT28" s="440"/>
      <c r="AU28" s="440"/>
      <c r="AV28" s="440"/>
      <c r="AW28" s="440"/>
      <c r="AX28" s="442"/>
      <c r="AY28" s="446" t="s">
        <v>
184</v>
      </c>
      <c r="AZ28" s="447"/>
      <c r="BA28" s="447"/>
      <c r="BB28" s="448"/>
      <c r="BC28" s="455" t="s">
        <v>
48</v>
      </c>
      <c r="BD28" s="456"/>
      <c r="BE28" s="456"/>
      <c r="BF28" s="456"/>
      <c r="BG28" s="456"/>
      <c r="BH28" s="456"/>
      <c r="BI28" s="456"/>
      <c r="BJ28" s="456"/>
      <c r="BK28" s="456"/>
      <c r="BL28" s="456"/>
      <c r="BM28" s="457"/>
      <c r="BN28" s="458">
        <v>
4270827</v>
      </c>
      <c r="BO28" s="459"/>
      <c r="BP28" s="459"/>
      <c r="BQ28" s="459"/>
      <c r="BR28" s="459"/>
      <c r="BS28" s="459"/>
      <c r="BT28" s="459"/>
      <c r="BU28" s="460"/>
      <c r="BV28" s="458">
        <v>
4266885</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x14ac:dyDescent="0.2">
      <c r="A29" s="184"/>
      <c r="B29" s="495"/>
      <c r="C29" s="496"/>
      <c r="D29" s="497"/>
      <c r="E29" s="436" t="s">
        <v>
185</v>
      </c>
      <c r="F29" s="437"/>
      <c r="G29" s="437"/>
      <c r="H29" s="437"/>
      <c r="I29" s="437"/>
      <c r="J29" s="437"/>
      <c r="K29" s="438"/>
      <c r="L29" s="439">
        <v>
22</v>
      </c>
      <c r="M29" s="440"/>
      <c r="N29" s="440"/>
      <c r="O29" s="440"/>
      <c r="P29" s="441"/>
      <c r="Q29" s="439">
        <v>
5450</v>
      </c>
      <c r="R29" s="440"/>
      <c r="S29" s="440"/>
      <c r="T29" s="440"/>
      <c r="U29" s="440"/>
      <c r="V29" s="441"/>
      <c r="W29" s="506"/>
      <c r="X29" s="507"/>
      <c r="Y29" s="508"/>
      <c r="Z29" s="436" t="s">
        <v>
186</v>
      </c>
      <c r="AA29" s="437"/>
      <c r="AB29" s="437"/>
      <c r="AC29" s="437"/>
      <c r="AD29" s="437"/>
      <c r="AE29" s="437"/>
      <c r="AF29" s="437"/>
      <c r="AG29" s="438"/>
      <c r="AH29" s="439">
        <v>
967</v>
      </c>
      <c r="AI29" s="440"/>
      <c r="AJ29" s="440"/>
      <c r="AK29" s="440"/>
      <c r="AL29" s="441"/>
      <c r="AM29" s="439">
        <v>
3110019</v>
      </c>
      <c r="AN29" s="440"/>
      <c r="AO29" s="440"/>
      <c r="AP29" s="440"/>
      <c r="AQ29" s="440"/>
      <c r="AR29" s="441"/>
      <c r="AS29" s="439">
        <v>
3216</v>
      </c>
      <c r="AT29" s="440"/>
      <c r="AU29" s="440"/>
      <c r="AV29" s="440"/>
      <c r="AW29" s="440"/>
      <c r="AX29" s="442"/>
      <c r="AY29" s="449"/>
      <c r="AZ29" s="450"/>
      <c r="BA29" s="450"/>
      <c r="BB29" s="451"/>
      <c r="BC29" s="443" t="s">
        <v>
187</v>
      </c>
      <c r="BD29" s="444"/>
      <c r="BE29" s="444"/>
      <c r="BF29" s="444"/>
      <c r="BG29" s="444"/>
      <c r="BH29" s="444"/>
      <c r="BI29" s="444"/>
      <c r="BJ29" s="444"/>
      <c r="BK29" s="444"/>
      <c r="BL29" s="444"/>
      <c r="BM29" s="445"/>
      <c r="BN29" s="463">
        <v>
327243</v>
      </c>
      <c r="BO29" s="464"/>
      <c r="BP29" s="464"/>
      <c r="BQ29" s="464"/>
      <c r="BR29" s="464"/>
      <c r="BS29" s="464"/>
      <c r="BT29" s="464"/>
      <c r="BU29" s="465"/>
      <c r="BV29" s="463">
        <v>
327221</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x14ac:dyDescent="0.25">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
188</v>
      </c>
      <c r="X30" s="516"/>
      <c r="Y30" s="516"/>
      <c r="Z30" s="516"/>
      <c r="AA30" s="516"/>
      <c r="AB30" s="516"/>
      <c r="AC30" s="516"/>
      <c r="AD30" s="516"/>
      <c r="AE30" s="516"/>
      <c r="AF30" s="516"/>
      <c r="AG30" s="517"/>
      <c r="AH30" s="427">
        <v>
98.4</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
50</v>
      </c>
      <c r="BD30" s="431"/>
      <c r="BE30" s="431"/>
      <c r="BF30" s="431"/>
      <c r="BG30" s="431"/>
      <c r="BH30" s="431"/>
      <c r="BI30" s="431"/>
      <c r="BJ30" s="431"/>
      <c r="BK30" s="431"/>
      <c r="BL30" s="431"/>
      <c r="BM30" s="432"/>
      <c r="BN30" s="466">
        <v>
9677018</v>
      </c>
      <c r="BO30" s="467"/>
      <c r="BP30" s="467"/>
      <c r="BQ30" s="467"/>
      <c r="BR30" s="467"/>
      <c r="BS30" s="467"/>
      <c r="BT30" s="467"/>
      <c r="BU30" s="468"/>
      <c r="BV30" s="466">
        <v>
10000496</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
189</v>
      </c>
      <c r="D32" s="211"/>
      <c r="E32" s="211"/>
      <c r="F32" s="208"/>
      <c r="G32" s="208"/>
      <c r="H32" s="208"/>
      <c r="I32" s="208"/>
      <c r="J32" s="208"/>
      <c r="K32" s="208"/>
      <c r="L32" s="208"/>
      <c r="M32" s="208"/>
      <c r="N32" s="208"/>
      <c r="O32" s="208"/>
      <c r="P32" s="208"/>
      <c r="Q32" s="208"/>
      <c r="R32" s="208"/>
      <c r="S32" s="208"/>
      <c r="T32" s="208"/>
      <c r="U32" s="208" t="s">
        <v>
190</v>
      </c>
      <c r="V32" s="208"/>
      <c r="W32" s="208"/>
      <c r="X32" s="208"/>
      <c r="Y32" s="208"/>
      <c r="Z32" s="208"/>
      <c r="AA32" s="208"/>
      <c r="AB32" s="208"/>
      <c r="AC32" s="208"/>
      <c r="AD32" s="208"/>
      <c r="AE32" s="208"/>
      <c r="AF32" s="208"/>
      <c r="AG32" s="208"/>
      <c r="AH32" s="208"/>
      <c r="AI32" s="208"/>
      <c r="AJ32" s="208"/>
      <c r="AK32" s="208"/>
      <c r="AL32" s="208"/>
      <c r="AM32" s="212" t="s">
        <v>
191</v>
      </c>
      <c r="AN32" s="208"/>
      <c r="AO32" s="208"/>
      <c r="AP32" s="208"/>
      <c r="AQ32" s="208"/>
      <c r="AR32" s="208"/>
      <c r="AS32" s="212"/>
      <c r="AT32" s="212"/>
      <c r="AU32" s="212"/>
      <c r="AV32" s="212"/>
      <c r="AW32" s="212"/>
      <c r="AX32" s="212"/>
      <c r="AY32" s="212"/>
      <c r="AZ32" s="212"/>
      <c r="BA32" s="212"/>
      <c r="BB32" s="208"/>
      <c r="BC32" s="212"/>
      <c r="BD32" s="208"/>
      <c r="BE32" s="212" t="s">
        <v>
192</v>
      </c>
      <c r="BF32" s="208"/>
      <c r="BG32" s="208"/>
      <c r="BH32" s="208"/>
      <c r="BI32" s="208"/>
      <c r="BJ32" s="212"/>
      <c r="BK32" s="212"/>
      <c r="BL32" s="212"/>
      <c r="BM32" s="212"/>
      <c r="BN32" s="212"/>
      <c r="BO32" s="212"/>
      <c r="BP32" s="212"/>
      <c r="BQ32" s="212"/>
      <c r="BR32" s="208"/>
      <c r="BS32" s="208"/>
      <c r="BT32" s="208"/>
      <c r="BU32" s="208"/>
      <c r="BV32" s="208"/>
      <c r="BW32" s="208" t="s">
        <v>
193</v>
      </c>
      <c r="BX32" s="208"/>
      <c r="BY32" s="208"/>
      <c r="BZ32" s="208"/>
      <c r="CA32" s="208"/>
      <c r="CB32" s="212"/>
      <c r="CC32" s="212"/>
      <c r="CD32" s="212"/>
      <c r="CE32" s="212"/>
      <c r="CF32" s="212"/>
      <c r="CG32" s="212"/>
      <c r="CH32" s="212"/>
      <c r="CI32" s="212"/>
      <c r="CJ32" s="212"/>
      <c r="CK32" s="212"/>
      <c r="CL32" s="212"/>
      <c r="CM32" s="212"/>
      <c r="CN32" s="212"/>
      <c r="CO32" s="212" t="s">
        <v>
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26" t="s">
        <v>
195</v>
      </c>
      <c r="D33" s="426"/>
      <c r="E33" s="425" t="s">
        <v>
196</v>
      </c>
      <c r="F33" s="425"/>
      <c r="G33" s="425"/>
      <c r="H33" s="425"/>
      <c r="I33" s="425"/>
      <c r="J33" s="425"/>
      <c r="K33" s="425"/>
      <c r="L33" s="425"/>
      <c r="M33" s="425"/>
      <c r="N33" s="425"/>
      <c r="O33" s="425"/>
      <c r="P33" s="425"/>
      <c r="Q33" s="425"/>
      <c r="R33" s="425"/>
      <c r="S33" s="425"/>
      <c r="T33" s="213"/>
      <c r="U33" s="426" t="s">
        <v>
195</v>
      </c>
      <c r="V33" s="426"/>
      <c r="W33" s="425" t="s">
        <v>
197</v>
      </c>
      <c r="X33" s="425"/>
      <c r="Y33" s="425"/>
      <c r="Z33" s="425"/>
      <c r="AA33" s="425"/>
      <c r="AB33" s="425"/>
      <c r="AC33" s="425"/>
      <c r="AD33" s="425"/>
      <c r="AE33" s="425"/>
      <c r="AF33" s="425"/>
      <c r="AG33" s="425"/>
      <c r="AH33" s="425"/>
      <c r="AI33" s="425"/>
      <c r="AJ33" s="425"/>
      <c r="AK33" s="425"/>
      <c r="AL33" s="213"/>
      <c r="AM33" s="426" t="s">
        <v>
195</v>
      </c>
      <c r="AN33" s="426"/>
      <c r="AO33" s="425" t="s">
        <v>
197</v>
      </c>
      <c r="AP33" s="425"/>
      <c r="AQ33" s="425"/>
      <c r="AR33" s="425"/>
      <c r="AS33" s="425"/>
      <c r="AT33" s="425"/>
      <c r="AU33" s="425"/>
      <c r="AV33" s="425"/>
      <c r="AW33" s="425"/>
      <c r="AX33" s="425"/>
      <c r="AY33" s="425"/>
      <c r="AZ33" s="425"/>
      <c r="BA33" s="425"/>
      <c r="BB33" s="425"/>
      <c r="BC33" s="425"/>
      <c r="BD33" s="214"/>
      <c r="BE33" s="425" t="s">
        <v>
198</v>
      </c>
      <c r="BF33" s="425"/>
      <c r="BG33" s="425" t="s">
        <v>
199</v>
      </c>
      <c r="BH33" s="425"/>
      <c r="BI33" s="425"/>
      <c r="BJ33" s="425"/>
      <c r="BK33" s="425"/>
      <c r="BL33" s="425"/>
      <c r="BM33" s="425"/>
      <c r="BN33" s="425"/>
      <c r="BO33" s="425"/>
      <c r="BP33" s="425"/>
      <c r="BQ33" s="425"/>
      <c r="BR33" s="425"/>
      <c r="BS33" s="425"/>
      <c r="BT33" s="425"/>
      <c r="BU33" s="425"/>
      <c r="BV33" s="214"/>
      <c r="BW33" s="426" t="s">
        <v>
198</v>
      </c>
      <c r="BX33" s="426"/>
      <c r="BY33" s="425" t="s">
        <v>
200</v>
      </c>
      <c r="BZ33" s="425"/>
      <c r="CA33" s="425"/>
      <c r="CB33" s="425"/>
      <c r="CC33" s="425"/>
      <c r="CD33" s="425"/>
      <c r="CE33" s="425"/>
      <c r="CF33" s="425"/>
      <c r="CG33" s="425"/>
      <c r="CH33" s="425"/>
      <c r="CI33" s="425"/>
      <c r="CJ33" s="425"/>
      <c r="CK33" s="425"/>
      <c r="CL33" s="425"/>
      <c r="CM33" s="425"/>
      <c r="CN33" s="213"/>
      <c r="CO33" s="426" t="s">
        <v>
201</v>
      </c>
      <c r="CP33" s="426"/>
      <c r="CQ33" s="425" t="s">
        <v>
202</v>
      </c>
      <c r="CR33" s="425"/>
      <c r="CS33" s="425"/>
      <c r="CT33" s="425"/>
      <c r="CU33" s="425"/>
      <c r="CV33" s="425"/>
      <c r="CW33" s="425"/>
      <c r="CX33" s="425"/>
      <c r="CY33" s="425"/>
      <c r="CZ33" s="425"/>
      <c r="DA33" s="425"/>
      <c r="DB33" s="425"/>
      <c r="DC33" s="425"/>
      <c r="DD33" s="425"/>
      <c r="DE33" s="425"/>
      <c r="DF33" s="213"/>
      <c r="DG33" s="424" t="s">
        <v>
203</v>
      </c>
      <c r="DH33" s="424"/>
      <c r="DI33" s="215"/>
      <c r="DJ33" s="183"/>
      <c r="DK33" s="183"/>
      <c r="DL33" s="183"/>
      <c r="DM33" s="183"/>
      <c r="DN33" s="183"/>
      <c r="DO33" s="183"/>
    </row>
    <row r="34" spans="1:119" ht="32.25" customHeight="1" x14ac:dyDescent="0.2">
      <c r="A34" s="184"/>
      <c r="B34" s="210"/>
      <c r="C34" s="422">
        <f>
IF(E34="","",1)</f>
        <v>
1</v>
      </c>
      <c r="D34" s="422"/>
      <c r="E34" s="421" t="str">
        <f>
IF('各会計、関係団体の財政状況及び健全化判断比率'!B7="","",'各会計、関係団体の財政状況及び健全化判断比率'!B7)</f>
        <v>
一般会計</v>
      </c>
      <c r="F34" s="421"/>
      <c r="G34" s="421"/>
      <c r="H34" s="421"/>
      <c r="I34" s="421"/>
      <c r="J34" s="421"/>
      <c r="K34" s="421"/>
      <c r="L34" s="421"/>
      <c r="M34" s="421"/>
      <c r="N34" s="421"/>
      <c r="O34" s="421"/>
      <c r="P34" s="421"/>
      <c r="Q34" s="421"/>
      <c r="R34" s="421"/>
      <c r="S34" s="421"/>
      <c r="T34" s="211"/>
      <c r="U34" s="422">
        <f>
IF(W34="","",MAX(C34:D43)+1)</f>
        <v>
3</v>
      </c>
      <c r="V34" s="422"/>
      <c r="W34" s="421" t="str">
        <f>
IF('各会計、関係団体の財政状況及び健全化判断比率'!B28="","",'各会計、関係団体の財政状況及び健全化判断比率'!B28)</f>
        <v>
国民健康保険特別会計</v>
      </c>
      <c r="X34" s="421"/>
      <c r="Y34" s="421"/>
      <c r="Z34" s="421"/>
      <c r="AA34" s="421"/>
      <c r="AB34" s="421"/>
      <c r="AC34" s="421"/>
      <c r="AD34" s="421"/>
      <c r="AE34" s="421"/>
      <c r="AF34" s="421"/>
      <c r="AG34" s="421"/>
      <c r="AH34" s="421"/>
      <c r="AI34" s="421"/>
      <c r="AJ34" s="421"/>
      <c r="AK34" s="421"/>
      <c r="AL34" s="211"/>
      <c r="AM34" s="422">
        <f>
IF(AO34="","",MAX(C34:D43,U34:V43)+1)</f>
        <v>
6</v>
      </c>
      <c r="AN34" s="422"/>
      <c r="AO34" s="421" t="str">
        <f>
IF('各会計、関係団体の財政状況及び健全化判断比率'!B31="","",'各会計、関係団体の財政状況及び健全化判断比率'!B31)</f>
        <v>
市立病院事業会計</v>
      </c>
      <c r="AP34" s="421"/>
      <c r="AQ34" s="421"/>
      <c r="AR34" s="421"/>
      <c r="AS34" s="421"/>
      <c r="AT34" s="421"/>
      <c r="AU34" s="421"/>
      <c r="AV34" s="421"/>
      <c r="AW34" s="421"/>
      <c r="AX34" s="421"/>
      <c r="AY34" s="421"/>
      <c r="AZ34" s="421"/>
      <c r="BA34" s="421"/>
      <c r="BB34" s="421"/>
      <c r="BC34" s="421"/>
      <c r="BD34" s="211"/>
      <c r="BE34" s="422">
        <f>
IF(BG34="","",MAX(C34:D43,U34:V43,AM34:AN43)+1)</f>
        <v>
7</v>
      </c>
      <c r="BF34" s="422"/>
      <c r="BG34" s="421" t="str">
        <f>
IF('各会計、関係団体の財政状況及び健全化判断比率'!B32="","",'各会計、関係団体の財政状況及び健全化判断比率'!B32)</f>
        <v>
下水道事業特別会計</v>
      </c>
      <c r="BH34" s="421"/>
      <c r="BI34" s="421"/>
      <c r="BJ34" s="421"/>
      <c r="BK34" s="421"/>
      <c r="BL34" s="421"/>
      <c r="BM34" s="421"/>
      <c r="BN34" s="421"/>
      <c r="BO34" s="421"/>
      <c r="BP34" s="421"/>
      <c r="BQ34" s="421"/>
      <c r="BR34" s="421"/>
      <c r="BS34" s="421"/>
      <c r="BT34" s="421"/>
      <c r="BU34" s="421"/>
      <c r="BV34" s="211"/>
      <c r="BW34" s="422">
        <f>
IF(BY34="","",MAX(C34:D43,U34:V43,AM34:AN43,BE34:BF43)+1)</f>
        <v>
8</v>
      </c>
      <c r="BX34" s="422"/>
      <c r="BY34" s="421" t="str">
        <f>
IF('各会計、関係団体の財政状況及び健全化判断比率'!B68="","",'各会計、関係団体の財政状況及び健全化判断比率'!B68)</f>
        <v>
東京都市町村総合事務組合（一般会計）</v>
      </c>
      <c r="BZ34" s="421"/>
      <c r="CA34" s="421"/>
      <c r="CB34" s="421"/>
      <c r="CC34" s="421"/>
      <c r="CD34" s="421"/>
      <c r="CE34" s="421"/>
      <c r="CF34" s="421"/>
      <c r="CG34" s="421"/>
      <c r="CH34" s="421"/>
      <c r="CI34" s="421"/>
      <c r="CJ34" s="421"/>
      <c r="CK34" s="421"/>
      <c r="CL34" s="421"/>
      <c r="CM34" s="421"/>
      <c r="CN34" s="211"/>
      <c r="CO34" s="422">
        <f>
IF(CQ34="","",MAX(C34:D43,U34:V43,AM34:AN43,BE34:BF43,BW34:BX43)+1)</f>
        <v>
17</v>
      </c>
      <c r="CP34" s="422"/>
      <c r="CQ34" s="421" t="str">
        <f>
IF('各会計、関係団体の財政状況及び健全化判断比率'!BS7="","",'各会計、関係団体の財政状況及び健全化判断比率'!BS7)</f>
        <v>
日野市土地開発公社</v>
      </c>
      <c r="CR34" s="421"/>
      <c r="CS34" s="421"/>
      <c r="CT34" s="421"/>
      <c r="CU34" s="421"/>
      <c r="CV34" s="421"/>
      <c r="CW34" s="421"/>
      <c r="CX34" s="421"/>
      <c r="CY34" s="421"/>
      <c r="CZ34" s="421"/>
      <c r="DA34" s="421"/>
      <c r="DB34" s="421"/>
      <c r="DC34" s="421"/>
      <c r="DD34" s="421"/>
      <c r="DE34" s="421"/>
      <c r="DF34" s="208"/>
      <c r="DG34" s="423" t="str">
        <f>
IF('各会計、関係団体の財政状況及び健全化判断比率'!BR7="","",'各会計、関係団体の財政状況及び健全化判断比率'!BR7)</f>
        <v>
〇</v>
      </c>
      <c r="DH34" s="423"/>
      <c r="DI34" s="215"/>
      <c r="DJ34" s="183"/>
      <c r="DK34" s="183"/>
      <c r="DL34" s="183"/>
      <c r="DM34" s="183"/>
      <c r="DN34" s="183"/>
      <c r="DO34" s="183"/>
    </row>
    <row r="35" spans="1:119" ht="32.25" customHeight="1" x14ac:dyDescent="0.2">
      <c r="A35" s="184"/>
      <c r="B35" s="210"/>
      <c r="C35" s="422">
        <f>
IF(E35="","",C34+1)</f>
        <v>
2</v>
      </c>
      <c r="D35" s="422"/>
      <c r="E35" s="421" t="str">
        <f>
IF('各会計、関係団体の財政状況及び健全化判断比率'!B8="","",'各会計、関係団体の財政状況及び健全化判断比率'!B8)</f>
        <v>
土地区画整理事業特別会計</v>
      </c>
      <c r="F35" s="421"/>
      <c r="G35" s="421"/>
      <c r="H35" s="421"/>
      <c r="I35" s="421"/>
      <c r="J35" s="421"/>
      <c r="K35" s="421"/>
      <c r="L35" s="421"/>
      <c r="M35" s="421"/>
      <c r="N35" s="421"/>
      <c r="O35" s="421"/>
      <c r="P35" s="421"/>
      <c r="Q35" s="421"/>
      <c r="R35" s="421"/>
      <c r="S35" s="421"/>
      <c r="T35" s="211"/>
      <c r="U35" s="422">
        <f>
IF(W35="","",U34+1)</f>
        <v>
4</v>
      </c>
      <c r="V35" s="422"/>
      <c r="W35" s="421" t="str">
        <f>
IF('各会計、関係団体の財政状況及び健全化判断比率'!B29="","",'各会計、関係団体の財政状況及び健全化判断比率'!B29)</f>
        <v>
介護保険特別会計</v>
      </c>
      <c r="X35" s="421"/>
      <c r="Y35" s="421"/>
      <c r="Z35" s="421"/>
      <c r="AA35" s="421"/>
      <c r="AB35" s="421"/>
      <c r="AC35" s="421"/>
      <c r="AD35" s="421"/>
      <c r="AE35" s="421"/>
      <c r="AF35" s="421"/>
      <c r="AG35" s="421"/>
      <c r="AH35" s="421"/>
      <c r="AI35" s="421"/>
      <c r="AJ35" s="421"/>
      <c r="AK35" s="421"/>
      <c r="AL35" s="211"/>
      <c r="AM35" s="422" t="str">
        <f t="shared" ref="AM35:AM43" si="0">
IF(AO35="","",AM34+1)</f>
        <v/>
      </c>
      <c r="AN35" s="422"/>
      <c r="AO35" s="421"/>
      <c r="AP35" s="421"/>
      <c r="AQ35" s="421"/>
      <c r="AR35" s="421"/>
      <c r="AS35" s="421"/>
      <c r="AT35" s="421"/>
      <c r="AU35" s="421"/>
      <c r="AV35" s="421"/>
      <c r="AW35" s="421"/>
      <c r="AX35" s="421"/>
      <c r="AY35" s="421"/>
      <c r="AZ35" s="421"/>
      <c r="BA35" s="421"/>
      <c r="BB35" s="421"/>
      <c r="BC35" s="421"/>
      <c r="BD35" s="211"/>
      <c r="BE35" s="422" t="str">
        <f t="shared" ref="BE35:BE43" si="1">
IF(BG35="","",BE34+1)</f>
        <v/>
      </c>
      <c r="BF35" s="422"/>
      <c r="BG35" s="421"/>
      <c r="BH35" s="421"/>
      <c r="BI35" s="421"/>
      <c r="BJ35" s="421"/>
      <c r="BK35" s="421"/>
      <c r="BL35" s="421"/>
      <c r="BM35" s="421"/>
      <c r="BN35" s="421"/>
      <c r="BO35" s="421"/>
      <c r="BP35" s="421"/>
      <c r="BQ35" s="421"/>
      <c r="BR35" s="421"/>
      <c r="BS35" s="421"/>
      <c r="BT35" s="421"/>
      <c r="BU35" s="421"/>
      <c r="BV35" s="211"/>
      <c r="BW35" s="422">
        <f t="shared" ref="BW35:BW43" si="2">
IF(BY35="","",BW34+1)</f>
        <v>
9</v>
      </c>
      <c r="BX35" s="422"/>
      <c r="BY35" s="421" t="str">
        <f>
IF('各会計、関係団体の財政状況及び健全化判断比率'!B69="","",'各会計、関係団体の財政状況及び健全化判断比率'!B69)</f>
        <v>
東京都市町村総合事務組合（東京都市町村民交通災害共済事業特別会計）</v>
      </c>
      <c r="BZ35" s="421"/>
      <c r="CA35" s="421"/>
      <c r="CB35" s="421"/>
      <c r="CC35" s="421"/>
      <c r="CD35" s="421"/>
      <c r="CE35" s="421"/>
      <c r="CF35" s="421"/>
      <c r="CG35" s="421"/>
      <c r="CH35" s="421"/>
      <c r="CI35" s="421"/>
      <c r="CJ35" s="421"/>
      <c r="CK35" s="421"/>
      <c r="CL35" s="421"/>
      <c r="CM35" s="421"/>
      <c r="CN35" s="211"/>
      <c r="CO35" s="422">
        <f t="shared" ref="CO35:CO43" si="3">
IF(CQ35="","",CO34+1)</f>
        <v>
18</v>
      </c>
      <c r="CP35" s="422"/>
      <c r="CQ35" s="421" t="str">
        <f>
IF('各会計、関係団体の財政状況及び健全化判断比率'!BS8="","",'各会計、関係団体の財政状況及び健全化判断比率'!BS8)</f>
        <v>
株式会社日野市企業公社</v>
      </c>
      <c r="CR35" s="421"/>
      <c r="CS35" s="421"/>
      <c r="CT35" s="421"/>
      <c r="CU35" s="421"/>
      <c r="CV35" s="421"/>
      <c r="CW35" s="421"/>
      <c r="CX35" s="421"/>
      <c r="CY35" s="421"/>
      <c r="CZ35" s="421"/>
      <c r="DA35" s="421"/>
      <c r="DB35" s="421"/>
      <c r="DC35" s="421"/>
      <c r="DD35" s="421"/>
      <c r="DE35" s="421"/>
      <c r="DF35" s="208"/>
      <c r="DG35" s="423" t="str">
        <f>
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x14ac:dyDescent="0.2">
      <c r="A36" s="184"/>
      <c r="B36" s="210"/>
      <c r="C36" s="422" t="str">
        <f>
IF(E36="","",C35+1)</f>
        <v/>
      </c>
      <c r="D36" s="422"/>
      <c r="E36" s="421" t="str">
        <f>
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1"/>
      <c r="U36" s="422">
        <f t="shared" ref="U36:U43" si="4">
IF(W36="","",U35+1)</f>
        <v>
5</v>
      </c>
      <c r="V36" s="422"/>
      <c r="W36" s="421" t="str">
        <f>
IF('各会計、関係団体の財政状況及び健全化判断比率'!B30="","",'各会計、関係団体の財政状況及び健全化判断比率'!B30)</f>
        <v>
後期高齢者医療特別会計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
10</v>
      </c>
      <c r="BX36" s="422"/>
      <c r="BY36" s="421" t="str">
        <f>
IF('各会計、関係団体の財政状況及び健全化判断比率'!B70="","",'各会計、関係団体の財政状況及び健全化判断比率'!B70)</f>
        <v>
東京都十一市競輪事業組合</v>
      </c>
      <c r="BZ36" s="421"/>
      <c r="CA36" s="421"/>
      <c r="CB36" s="421"/>
      <c r="CC36" s="421"/>
      <c r="CD36" s="421"/>
      <c r="CE36" s="421"/>
      <c r="CF36" s="421"/>
      <c r="CG36" s="421"/>
      <c r="CH36" s="421"/>
      <c r="CI36" s="421"/>
      <c r="CJ36" s="421"/>
      <c r="CK36" s="421"/>
      <c r="CL36" s="421"/>
      <c r="CM36" s="421"/>
      <c r="CN36" s="211"/>
      <c r="CO36" s="422">
        <f t="shared" si="3"/>
        <v>
19</v>
      </c>
      <c r="CP36" s="422"/>
      <c r="CQ36" s="421" t="str">
        <f>
IF('各会計、関係団体の財政状況及び健全化判断比率'!BS9="","",'各会計、関係団体の財政状況及び健全化判断比率'!BS9)</f>
        <v>
公益財団法人日野市環境緑化協会</v>
      </c>
      <c r="CR36" s="421"/>
      <c r="CS36" s="421"/>
      <c r="CT36" s="421"/>
      <c r="CU36" s="421"/>
      <c r="CV36" s="421"/>
      <c r="CW36" s="421"/>
      <c r="CX36" s="421"/>
      <c r="CY36" s="421"/>
      <c r="CZ36" s="421"/>
      <c r="DA36" s="421"/>
      <c r="DB36" s="421"/>
      <c r="DC36" s="421"/>
      <c r="DD36" s="421"/>
      <c r="DE36" s="421"/>
      <c r="DF36" s="208"/>
      <c r="DG36" s="423" t="str">
        <f>
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x14ac:dyDescent="0.2">
      <c r="A37" s="184"/>
      <c r="B37" s="210"/>
      <c r="C37" s="422" t="str">
        <f>
IF(E37="","",C36+1)</f>
        <v/>
      </c>
      <c r="D37" s="422"/>
      <c r="E37" s="421" t="str">
        <f>
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t="str">
        <f t="shared" si="4"/>
        <v/>
      </c>
      <c r="V37" s="422"/>
      <c r="W37" s="421"/>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
11</v>
      </c>
      <c r="BX37" s="422"/>
      <c r="BY37" s="421" t="str">
        <f>
IF('各会計、関係団体の財政状況及び健全化判断比率'!B71="","",'各会計、関係団体の財政状況及び健全化判断比率'!B71)</f>
        <v>
東京都四市競艇事業組合</v>
      </c>
      <c r="BZ37" s="421"/>
      <c r="CA37" s="421"/>
      <c r="CB37" s="421"/>
      <c r="CC37" s="421"/>
      <c r="CD37" s="421"/>
      <c r="CE37" s="421"/>
      <c r="CF37" s="421"/>
      <c r="CG37" s="421"/>
      <c r="CH37" s="421"/>
      <c r="CI37" s="421"/>
      <c r="CJ37" s="421"/>
      <c r="CK37" s="421"/>
      <c r="CL37" s="421"/>
      <c r="CM37" s="421"/>
      <c r="CN37" s="211"/>
      <c r="CO37" s="422">
        <f t="shared" si="3"/>
        <v>
20</v>
      </c>
      <c r="CP37" s="422"/>
      <c r="CQ37" s="421" t="str">
        <f>
IF('各会計、関係団体の財政状況及び健全化判断比率'!BS10="","",'各会計、関係団体の財政状況及び健全化判断比率'!BS10)</f>
        <v>
多摩都市モノレール株式会社</v>
      </c>
      <c r="CR37" s="421"/>
      <c r="CS37" s="421"/>
      <c r="CT37" s="421"/>
      <c r="CU37" s="421"/>
      <c r="CV37" s="421"/>
      <c r="CW37" s="421"/>
      <c r="CX37" s="421"/>
      <c r="CY37" s="421"/>
      <c r="CZ37" s="421"/>
      <c r="DA37" s="421"/>
      <c r="DB37" s="421"/>
      <c r="DC37" s="421"/>
      <c r="DD37" s="421"/>
      <c r="DE37" s="421"/>
      <c r="DF37" s="208"/>
      <c r="DG37" s="423" t="str">
        <f>
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x14ac:dyDescent="0.2">
      <c r="A38" s="184"/>
      <c r="B38" s="210"/>
      <c r="C38" s="422" t="str">
        <f t="shared" ref="C38:C43" si="5">
IF(E38="","",C37+1)</f>
        <v/>
      </c>
      <c r="D38" s="422"/>
      <c r="E38" s="421" t="str">
        <f>
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
12</v>
      </c>
      <c r="BX38" s="422"/>
      <c r="BY38" s="421" t="str">
        <f>
IF('各会計、関係団体の財政状況及び健全化判断比率'!B72="","",'各会計、関係団体の財政状況及び健全化判断比率'!B72)</f>
        <v>
東京たま広域資源循環組合</v>
      </c>
      <c r="BZ38" s="421"/>
      <c r="CA38" s="421"/>
      <c r="CB38" s="421"/>
      <c r="CC38" s="421"/>
      <c r="CD38" s="421"/>
      <c r="CE38" s="421"/>
      <c r="CF38" s="421"/>
      <c r="CG38" s="421"/>
      <c r="CH38" s="421"/>
      <c r="CI38" s="421"/>
      <c r="CJ38" s="421"/>
      <c r="CK38" s="421"/>
      <c r="CL38" s="421"/>
      <c r="CM38" s="421"/>
      <c r="CN38" s="211"/>
      <c r="CO38" s="422" t="str">
        <f t="shared" si="3"/>
        <v/>
      </c>
      <c r="CP38" s="422"/>
      <c r="CQ38" s="421" t="str">
        <f>
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
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x14ac:dyDescent="0.2">
      <c r="A39" s="184"/>
      <c r="B39" s="210"/>
      <c r="C39" s="422" t="str">
        <f t="shared" si="5"/>
        <v/>
      </c>
      <c r="D39" s="422"/>
      <c r="E39" s="421" t="str">
        <f>
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
13</v>
      </c>
      <c r="BX39" s="422"/>
      <c r="BY39" s="421" t="str">
        <f>
IF('各会計、関係団体の財政状況及び健全化判断比率'!B73="","",'各会計、関係団体の財政状況及び健全化判断比率'!B73)</f>
        <v>
南多摩斎場組合</v>
      </c>
      <c r="BZ39" s="421"/>
      <c r="CA39" s="421"/>
      <c r="CB39" s="421"/>
      <c r="CC39" s="421"/>
      <c r="CD39" s="421"/>
      <c r="CE39" s="421"/>
      <c r="CF39" s="421"/>
      <c r="CG39" s="421"/>
      <c r="CH39" s="421"/>
      <c r="CI39" s="421"/>
      <c r="CJ39" s="421"/>
      <c r="CK39" s="421"/>
      <c r="CL39" s="421"/>
      <c r="CM39" s="421"/>
      <c r="CN39" s="211"/>
      <c r="CO39" s="422" t="str">
        <f t="shared" si="3"/>
        <v/>
      </c>
      <c r="CP39" s="422"/>
      <c r="CQ39" s="421" t="str">
        <f>
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
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x14ac:dyDescent="0.2">
      <c r="A40" s="184"/>
      <c r="B40" s="210"/>
      <c r="C40" s="422" t="str">
        <f t="shared" si="5"/>
        <v/>
      </c>
      <c r="D40" s="422"/>
      <c r="E40" s="421" t="str">
        <f>
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
14</v>
      </c>
      <c r="BX40" s="422"/>
      <c r="BY40" s="421" t="str">
        <f>
IF('各会計、関係団体の財政状況及び健全化判断比率'!B74="","",'各会計、関係団体の財政状況及び健全化判断比率'!B74)</f>
        <v>
東京都後期高齢者医療広域連合（一般会計）</v>
      </c>
      <c r="BZ40" s="421"/>
      <c r="CA40" s="421"/>
      <c r="CB40" s="421"/>
      <c r="CC40" s="421"/>
      <c r="CD40" s="421"/>
      <c r="CE40" s="421"/>
      <c r="CF40" s="421"/>
      <c r="CG40" s="421"/>
      <c r="CH40" s="421"/>
      <c r="CI40" s="421"/>
      <c r="CJ40" s="421"/>
      <c r="CK40" s="421"/>
      <c r="CL40" s="421"/>
      <c r="CM40" s="421"/>
      <c r="CN40" s="211"/>
      <c r="CO40" s="422" t="str">
        <f t="shared" si="3"/>
        <v/>
      </c>
      <c r="CP40" s="422"/>
      <c r="CQ40" s="421" t="str">
        <f>
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
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x14ac:dyDescent="0.2">
      <c r="A41" s="184"/>
      <c r="B41" s="210"/>
      <c r="C41" s="422" t="str">
        <f t="shared" si="5"/>
        <v/>
      </c>
      <c r="D41" s="422"/>
      <c r="E41" s="421" t="str">
        <f>
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f t="shared" si="2"/>
        <v>
15</v>
      </c>
      <c r="BX41" s="422"/>
      <c r="BY41" s="421" t="str">
        <f>
IF('各会計、関係団体の財政状況及び健全化判断比率'!B75="","",'各会計、関係団体の財政状況及び健全化判断比率'!B75)</f>
        <v>
東京都後期高齢者医療広域連合（後期高齢者医療特別会計）</v>
      </c>
      <c r="BZ41" s="421"/>
      <c r="CA41" s="421"/>
      <c r="CB41" s="421"/>
      <c r="CC41" s="421"/>
      <c r="CD41" s="421"/>
      <c r="CE41" s="421"/>
      <c r="CF41" s="421"/>
      <c r="CG41" s="421"/>
      <c r="CH41" s="421"/>
      <c r="CI41" s="421"/>
      <c r="CJ41" s="421"/>
      <c r="CK41" s="421"/>
      <c r="CL41" s="421"/>
      <c r="CM41" s="421"/>
      <c r="CN41" s="211"/>
      <c r="CO41" s="422" t="str">
        <f t="shared" si="3"/>
        <v/>
      </c>
      <c r="CP41" s="422"/>
      <c r="CQ41" s="421" t="str">
        <f>
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
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x14ac:dyDescent="0.2">
      <c r="A42" s="183"/>
      <c r="B42" s="210"/>
      <c r="C42" s="422" t="str">
        <f t="shared" si="5"/>
        <v/>
      </c>
      <c r="D42" s="422"/>
      <c r="E42" s="421" t="str">
        <f>
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f t="shared" si="2"/>
        <v>
16</v>
      </c>
      <c r="BX42" s="422"/>
      <c r="BY42" s="421" t="str">
        <f>
IF('各会計、関係団体の財政状況及び健全化判断比率'!B76="","",'各会計、関係団体の財政状況及び健全化判断比率'!B76)</f>
        <v>
浅川清流環境組合</v>
      </c>
      <c r="BZ42" s="421"/>
      <c r="CA42" s="421"/>
      <c r="CB42" s="421"/>
      <c r="CC42" s="421"/>
      <c r="CD42" s="421"/>
      <c r="CE42" s="421"/>
      <c r="CF42" s="421"/>
      <c r="CG42" s="421"/>
      <c r="CH42" s="421"/>
      <c r="CI42" s="421"/>
      <c r="CJ42" s="421"/>
      <c r="CK42" s="421"/>
      <c r="CL42" s="421"/>
      <c r="CM42" s="421"/>
      <c r="CN42" s="211"/>
      <c r="CO42" s="422" t="str">
        <f t="shared" si="3"/>
        <v/>
      </c>
      <c r="CP42" s="422"/>
      <c r="CQ42" s="421" t="str">
        <f>
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
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x14ac:dyDescent="0.2">
      <c r="A43" s="183"/>
      <c r="B43" s="210"/>
      <c r="C43" s="422" t="str">
        <f t="shared" si="5"/>
        <v/>
      </c>
      <c r="D43" s="422"/>
      <c r="E43" s="421" t="str">
        <f>
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t="str">
        <f t="shared" si="2"/>
        <v/>
      </c>
      <c r="BX43" s="422"/>
      <c r="BY43" s="421" t="str">
        <f>
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11"/>
      <c r="CO43" s="422" t="str">
        <f t="shared" si="3"/>
        <v/>
      </c>
      <c r="CP43" s="422"/>
      <c r="CQ43" s="421" t="str">
        <f>
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
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
204</v>
      </c>
      <c r="C46" s="183"/>
      <c r="D46" s="183"/>
      <c r="E46" s="183" t="s">
        <v>
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
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
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
208</v>
      </c>
    </row>
    <row r="50" spans="5:5" x14ac:dyDescent="0.2">
      <c r="E50" s="185" t="s">
        <v>
209</v>
      </c>
    </row>
    <row r="51" spans="5:5" x14ac:dyDescent="0.2">
      <c r="E51" s="185" t="s">
        <v>
210</v>
      </c>
    </row>
    <row r="52" spans="5:5" x14ac:dyDescent="0.2">
      <c r="E52" s="185" t="s">
        <v>
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vUjm6MeXasUNJitdD2Nj69x/AYTwslCK/veqThba8/d6bQ223gJdI4EdnG5ZPZrmJ/VYSdwB7PUCN9+cAvowRA==" saltValue="ENQmBEOsQS0JteWt5ami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37" sqref="H37"/>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2">
      <c r="A34" s="22"/>
      <c r="B34" s="31"/>
      <c r="C34" s="1245" t="s">
        <v>
554</v>
      </c>
      <c r="D34" s="1245"/>
      <c r="E34" s="1246"/>
      <c r="F34" s="32">
        <v>
5.58</v>
      </c>
      <c r="G34" s="33">
        <v>
8.2200000000000006</v>
      </c>
      <c r="H34" s="33">
        <v>
6.06</v>
      </c>
      <c r="I34" s="33">
        <v>
8.0299999999999994</v>
      </c>
      <c r="J34" s="34">
        <v>
4.45</v>
      </c>
      <c r="K34" s="22"/>
      <c r="L34" s="22"/>
      <c r="M34" s="22"/>
      <c r="N34" s="22"/>
      <c r="O34" s="22"/>
      <c r="P34" s="22"/>
    </row>
    <row r="35" spans="1:16" ht="39" customHeight="1" x14ac:dyDescent="0.2">
      <c r="A35" s="22"/>
      <c r="B35" s="35"/>
      <c r="C35" s="1239" t="s">
        <v>
555</v>
      </c>
      <c r="D35" s="1240"/>
      <c r="E35" s="1241"/>
      <c r="F35" s="36">
        <v>
3.3</v>
      </c>
      <c r="G35" s="37">
        <v>
3.92</v>
      </c>
      <c r="H35" s="37">
        <v>
3.77</v>
      </c>
      <c r="I35" s="37">
        <v>
2.58</v>
      </c>
      <c r="J35" s="38">
        <v>
3.07</v>
      </c>
      <c r="K35" s="22"/>
      <c r="L35" s="22"/>
      <c r="M35" s="22"/>
      <c r="N35" s="22"/>
      <c r="O35" s="22"/>
      <c r="P35" s="22"/>
    </row>
    <row r="36" spans="1:16" ht="39" customHeight="1" x14ac:dyDescent="0.2">
      <c r="A36" s="22"/>
      <c r="B36" s="35"/>
      <c r="C36" s="1239" t="s">
        <v>
556</v>
      </c>
      <c r="D36" s="1240"/>
      <c r="E36" s="1241"/>
      <c r="F36" s="36">
        <v>
0.06</v>
      </c>
      <c r="G36" s="37">
        <v>
0.01</v>
      </c>
      <c r="H36" s="37">
        <v>
0.61</v>
      </c>
      <c r="I36" s="37">
        <v>
0.37</v>
      </c>
      <c r="J36" s="38">
        <v>
0.56000000000000005</v>
      </c>
      <c r="K36" s="22"/>
      <c r="L36" s="22"/>
      <c r="M36" s="22"/>
      <c r="N36" s="22"/>
      <c r="O36" s="22"/>
      <c r="P36" s="22"/>
    </row>
    <row r="37" spans="1:16" ht="39" customHeight="1" x14ac:dyDescent="0.2">
      <c r="A37" s="22"/>
      <c r="B37" s="35"/>
      <c r="C37" s="1239" t="s">
        <v>
557</v>
      </c>
      <c r="D37" s="1240"/>
      <c r="E37" s="1241"/>
      <c r="F37" s="36">
        <v>
0.74</v>
      </c>
      <c r="G37" s="37">
        <v>
0.48</v>
      </c>
      <c r="H37" s="37">
        <v>
0.42</v>
      </c>
      <c r="I37" s="37">
        <v>
1.44</v>
      </c>
      <c r="J37" s="38">
        <v>
0.27</v>
      </c>
      <c r="K37" s="22"/>
      <c r="L37" s="22"/>
      <c r="M37" s="22"/>
      <c r="N37" s="22"/>
      <c r="O37" s="22"/>
      <c r="P37" s="22"/>
    </row>
    <row r="38" spans="1:16" ht="39" customHeight="1" x14ac:dyDescent="0.2">
      <c r="A38" s="22"/>
      <c r="B38" s="35"/>
      <c r="C38" s="1239" t="s">
        <v>
558</v>
      </c>
      <c r="D38" s="1240"/>
      <c r="E38" s="1241"/>
      <c r="F38" s="36">
        <v>
1.01</v>
      </c>
      <c r="G38" s="37">
        <v>
0.4</v>
      </c>
      <c r="H38" s="37">
        <v>
0.61</v>
      </c>
      <c r="I38" s="37">
        <v>
0.45</v>
      </c>
      <c r="J38" s="38">
        <v>
0.23</v>
      </c>
      <c r="K38" s="22"/>
      <c r="L38" s="22"/>
      <c r="M38" s="22"/>
      <c r="N38" s="22"/>
      <c r="O38" s="22"/>
      <c r="P38" s="22"/>
    </row>
    <row r="39" spans="1:16" ht="39" customHeight="1" x14ac:dyDescent="0.2">
      <c r="A39" s="22"/>
      <c r="B39" s="35"/>
      <c r="C39" s="1239" t="s">
        <v>
559</v>
      </c>
      <c r="D39" s="1240"/>
      <c r="E39" s="1241"/>
      <c r="F39" s="36">
        <v>
0.23</v>
      </c>
      <c r="G39" s="37">
        <v>
0.3</v>
      </c>
      <c r="H39" s="37">
        <v>
0.28999999999999998</v>
      </c>
      <c r="I39" s="37">
        <v>
0.21</v>
      </c>
      <c r="J39" s="38">
        <v>
0.2</v>
      </c>
      <c r="K39" s="22"/>
      <c r="L39" s="22"/>
      <c r="M39" s="22"/>
      <c r="N39" s="22"/>
      <c r="O39" s="22"/>
      <c r="P39" s="22"/>
    </row>
    <row r="40" spans="1:16" ht="39" customHeight="1" x14ac:dyDescent="0.2">
      <c r="A40" s="22"/>
      <c r="B40" s="35"/>
      <c r="C40" s="1239" t="s">
        <v>
560</v>
      </c>
      <c r="D40" s="1240"/>
      <c r="E40" s="1241"/>
      <c r="F40" s="36">
        <v>
0.27</v>
      </c>
      <c r="G40" s="37">
        <v>
0.04</v>
      </c>
      <c r="H40" s="37">
        <v>
0.2</v>
      </c>
      <c r="I40" s="37">
        <v>
0.24</v>
      </c>
      <c r="J40" s="38">
        <v>
7.0000000000000007E-2</v>
      </c>
      <c r="K40" s="22"/>
      <c r="L40" s="22"/>
      <c r="M40" s="22"/>
      <c r="N40" s="22"/>
      <c r="O40" s="22"/>
      <c r="P40" s="22"/>
    </row>
    <row r="41" spans="1:16" ht="39" customHeight="1" x14ac:dyDescent="0.2">
      <c r="A41" s="22"/>
      <c r="B41" s="35"/>
      <c r="C41" s="1239"/>
      <c r="D41" s="1240"/>
      <c r="E41" s="1241"/>
      <c r="F41" s="36"/>
      <c r="G41" s="37"/>
      <c r="H41" s="37"/>
      <c r="I41" s="37"/>
      <c r="J41" s="38"/>
      <c r="K41" s="22"/>
      <c r="L41" s="22"/>
      <c r="M41" s="22"/>
      <c r="N41" s="22"/>
      <c r="O41" s="22"/>
      <c r="P41" s="22"/>
    </row>
    <row r="42" spans="1:16" ht="39" customHeight="1" x14ac:dyDescent="0.2">
      <c r="A42" s="22"/>
      <c r="B42" s="39"/>
      <c r="C42" s="1239" t="s">
        <v>
561</v>
      </c>
      <c r="D42" s="1240"/>
      <c r="E42" s="1241"/>
      <c r="F42" s="36" t="s">
        <v>
505</v>
      </c>
      <c r="G42" s="37" t="s">
        <v>
505</v>
      </c>
      <c r="H42" s="37" t="s">
        <v>
505</v>
      </c>
      <c r="I42" s="37" t="s">
        <v>
505</v>
      </c>
      <c r="J42" s="38" t="s">
        <v>
505</v>
      </c>
      <c r="K42" s="22"/>
      <c r="L42" s="22"/>
      <c r="M42" s="22"/>
      <c r="N42" s="22"/>
      <c r="O42" s="22"/>
      <c r="P42" s="22"/>
    </row>
    <row r="43" spans="1:16" ht="39" customHeight="1" thickBot="1" x14ac:dyDescent="0.25">
      <c r="A43" s="22"/>
      <c r="B43" s="40"/>
      <c r="C43" s="1242" t="s">
        <v>
562</v>
      </c>
      <c r="D43" s="1243"/>
      <c r="E43" s="1244"/>
      <c r="F43" s="41" t="s">
        <v>
505</v>
      </c>
      <c r="G43" s="42" t="s">
        <v>
505</v>
      </c>
      <c r="H43" s="42" t="s">
        <v>
505</v>
      </c>
      <c r="I43" s="42" t="s">
        <v>
505</v>
      </c>
      <c r="J43" s="43" t="s">
        <v>
505</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1bN1Uh0JmdYIeCYr0mfv+XzxrGsfFCIFvDV5cXwY+Bq9wgg+Pql6hRheUGG5z0eqZkXBymHpI3OP9b4Un7WHpQ==" saltValue="gN1Be497IZ5paNB1QqzP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7" sqref="K5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2">
      <c r="A45" s="48"/>
      <c r="B45" s="1265" t="s">
        <v>
11</v>
      </c>
      <c r="C45" s="1266"/>
      <c r="D45" s="58"/>
      <c r="E45" s="1271" t="s">
        <v>
12</v>
      </c>
      <c r="F45" s="1271"/>
      <c r="G45" s="1271"/>
      <c r="H45" s="1271"/>
      <c r="I45" s="1271"/>
      <c r="J45" s="1272"/>
      <c r="K45" s="59">
        <v>
3487</v>
      </c>
      <c r="L45" s="60">
        <v>
3094</v>
      </c>
      <c r="M45" s="60">
        <v>
3035</v>
      </c>
      <c r="N45" s="60">
        <v>
3132</v>
      </c>
      <c r="O45" s="61">
        <v>
3180</v>
      </c>
      <c r="P45" s="48"/>
      <c r="Q45" s="48"/>
      <c r="R45" s="48"/>
      <c r="S45" s="48"/>
      <c r="T45" s="48"/>
      <c r="U45" s="48"/>
    </row>
    <row r="46" spans="1:21" ht="30.75" customHeight="1" x14ac:dyDescent="0.2">
      <c r="A46" s="48"/>
      <c r="B46" s="1267"/>
      <c r="C46" s="1268"/>
      <c r="D46" s="62"/>
      <c r="E46" s="1249" t="s">
        <v>
13</v>
      </c>
      <c r="F46" s="1249"/>
      <c r="G46" s="1249"/>
      <c r="H46" s="1249"/>
      <c r="I46" s="1249"/>
      <c r="J46" s="1250"/>
      <c r="K46" s="63" t="s">
        <v>
505</v>
      </c>
      <c r="L46" s="64" t="s">
        <v>
505</v>
      </c>
      <c r="M46" s="64" t="s">
        <v>
505</v>
      </c>
      <c r="N46" s="64" t="s">
        <v>
505</v>
      </c>
      <c r="O46" s="65" t="s">
        <v>
505</v>
      </c>
      <c r="P46" s="48"/>
      <c r="Q46" s="48"/>
      <c r="R46" s="48"/>
      <c r="S46" s="48"/>
      <c r="T46" s="48"/>
      <c r="U46" s="48"/>
    </row>
    <row r="47" spans="1:21" ht="30.75" customHeight="1" x14ac:dyDescent="0.2">
      <c r="A47" s="48"/>
      <c r="B47" s="1267"/>
      <c r="C47" s="1268"/>
      <c r="D47" s="62"/>
      <c r="E47" s="1249" t="s">
        <v>
14</v>
      </c>
      <c r="F47" s="1249"/>
      <c r="G47" s="1249"/>
      <c r="H47" s="1249"/>
      <c r="I47" s="1249"/>
      <c r="J47" s="1250"/>
      <c r="K47" s="63" t="s">
        <v>
505</v>
      </c>
      <c r="L47" s="64" t="s">
        <v>
505</v>
      </c>
      <c r="M47" s="64" t="s">
        <v>
505</v>
      </c>
      <c r="N47" s="64" t="s">
        <v>
505</v>
      </c>
      <c r="O47" s="65" t="s">
        <v>
505</v>
      </c>
      <c r="P47" s="48"/>
      <c r="Q47" s="48"/>
      <c r="R47" s="48"/>
      <c r="S47" s="48"/>
      <c r="T47" s="48"/>
      <c r="U47" s="48"/>
    </row>
    <row r="48" spans="1:21" ht="30.75" customHeight="1" x14ac:dyDescent="0.2">
      <c r="A48" s="48"/>
      <c r="B48" s="1267"/>
      <c r="C48" s="1268"/>
      <c r="D48" s="62"/>
      <c r="E48" s="1249" t="s">
        <v>
15</v>
      </c>
      <c r="F48" s="1249"/>
      <c r="G48" s="1249"/>
      <c r="H48" s="1249"/>
      <c r="I48" s="1249"/>
      <c r="J48" s="1250"/>
      <c r="K48" s="63">
        <v>
1780</v>
      </c>
      <c r="L48" s="64">
        <v>
1804</v>
      </c>
      <c r="M48" s="64">
        <v>
1779</v>
      </c>
      <c r="N48" s="64">
        <v>
1385</v>
      </c>
      <c r="O48" s="65">
        <v>
1486</v>
      </c>
      <c r="P48" s="48"/>
      <c r="Q48" s="48"/>
      <c r="R48" s="48"/>
      <c r="S48" s="48"/>
      <c r="T48" s="48"/>
      <c r="U48" s="48"/>
    </row>
    <row r="49" spans="1:21" ht="30.75" customHeight="1" x14ac:dyDescent="0.2">
      <c r="A49" s="48"/>
      <c r="B49" s="1267"/>
      <c r="C49" s="1268"/>
      <c r="D49" s="62"/>
      <c r="E49" s="1249" t="s">
        <v>
16</v>
      </c>
      <c r="F49" s="1249"/>
      <c r="G49" s="1249"/>
      <c r="H49" s="1249"/>
      <c r="I49" s="1249"/>
      <c r="J49" s="1250"/>
      <c r="K49" s="63">
        <v>
81</v>
      </c>
      <c r="L49" s="64">
        <v>
83</v>
      </c>
      <c r="M49" s="64">
        <v>
83</v>
      </c>
      <c r="N49" s="64">
        <v>
76</v>
      </c>
      <c r="O49" s="65">
        <v>
65</v>
      </c>
      <c r="P49" s="48"/>
      <c r="Q49" s="48"/>
      <c r="R49" s="48"/>
      <c r="S49" s="48"/>
      <c r="T49" s="48"/>
      <c r="U49" s="48"/>
    </row>
    <row r="50" spans="1:21" ht="30.75" customHeight="1" x14ac:dyDescent="0.2">
      <c r="A50" s="48"/>
      <c r="B50" s="1267"/>
      <c r="C50" s="1268"/>
      <c r="D50" s="62"/>
      <c r="E50" s="1249" t="s">
        <v>
17</v>
      </c>
      <c r="F50" s="1249"/>
      <c r="G50" s="1249"/>
      <c r="H50" s="1249"/>
      <c r="I50" s="1249"/>
      <c r="J50" s="1250"/>
      <c r="K50" s="63">
        <v>
150</v>
      </c>
      <c r="L50" s="64">
        <v>
178</v>
      </c>
      <c r="M50" s="64">
        <v>
178</v>
      </c>
      <c r="N50" s="64">
        <v>
177</v>
      </c>
      <c r="O50" s="65">
        <v>
109</v>
      </c>
      <c r="P50" s="48"/>
      <c r="Q50" s="48"/>
      <c r="R50" s="48"/>
      <c r="S50" s="48"/>
      <c r="T50" s="48"/>
      <c r="U50" s="48"/>
    </row>
    <row r="51" spans="1:21" ht="30.75" customHeight="1" x14ac:dyDescent="0.2">
      <c r="A51" s="48"/>
      <c r="B51" s="1269"/>
      <c r="C51" s="1270"/>
      <c r="D51" s="66"/>
      <c r="E51" s="1249" t="s">
        <v>
18</v>
      </c>
      <c r="F51" s="1249"/>
      <c r="G51" s="1249"/>
      <c r="H51" s="1249"/>
      <c r="I51" s="1249"/>
      <c r="J51" s="1250"/>
      <c r="K51" s="63" t="s">
        <v>
505</v>
      </c>
      <c r="L51" s="64" t="s">
        <v>
505</v>
      </c>
      <c r="M51" s="64" t="s">
        <v>
505</v>
      </c>
      <c r="N51" s="64" t="s">
        <v>
505</v>
      </c>
      <c r="O51" s="65" t="s">
        <v>
505</v>
      </c>
      <c r="P51" s="48"/>
      <c r="Q51" s="48"/>
      <c r="R51" s="48"/>
      <c r="S51" s="48"/>
      <c r="T51" s="48"/>
      <c r="U51" s="48"/>
    </row>
    <row r="52" spans="1:21" ht="30.75" customHeight="1" x14ac:dyDescent="0.2">
      <c r="A52" s="48"/>
      <c r="B52" s="1247" t="s">
        <v>
19</v>
      </c>
      <c r="C52" s="1248"/>
      <c r="D52" s="66"/>
      <c r="E52" s="1249" t="s">
        <v>
20</v>
      </c>
      <c r="F52" s="1249"/>
      <c r="G52" s="1249"/>
      <c r="H52" s="1249"/>
      <c r="I52" s="1249"/>
      <c r="J52" s="1250"/>
      <c r="K52" s="63">
        <v>
5746</v>
      </c>
      <c r="L52" s="64">
        <v>
5384</v>
      </c>
      <c r="M52" s="64">
        <v>
5663</v>
      </c>
      <c r="N52" s="64">
        <v>
5535</v>
      </c>
      <c r="O52" s="65">
        <v>
5650</v>
      </c>
      <c r="P52" s="48"/>
      <c r="Q52" s="48"/>
      <c r="R52" s="48"/>
      <c r="S52" s="48"/>
      <c r="T52" s="48"/>
      <c r="U52" s="48"/>
    </row>
    <row r="53" spans="1:21" ht="30.75" customHeight="1" thickBot="1" x14ac:dyDescent="0.25">
      <c r="A53" s="48"/>
      <c r="B53" s="1251" t="s">
        <v>
21</v>
      </c>
      <c r="C53" s="1252"/>
      <c r="D53" s="67"/>
      <c r="E53" s="1253" t="s">
        <v>
22</v>
      </c>
      <c r="F53" s="1253"/>
      <c r="G53" s="1253"/>
      <c r="H53" s="1253"/>
      <c r="I53" s="1253"/>
      <c r="J53" s="1254"/>
      <c r="K53" s="68">
        <v>
-248</v>
      </c>
      <c r="L53" s="69">
        <v>
-225</v>
      </c>
      <c r="M53" s="69">
        <v>
-588</v>
      </c>
      <c r="N53" s="69">
        <v>
-765</v>
      </c>
      <c r="O53" s="70">
        <v>
-810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563</v>
      </c>
      <c r="L56" s="80" t="s">
        <v>
564</v>
      </c>
      <c r="M56" s="80" t="s">
        <v>
565</v>
      </c>
      <c r="N56" s="80" t="s">
        <v>
566</v>
      </c>
      <c r="O56" s="81" t="s">
        <v>
567</v>
      </c>
      <c r="P56" s="48"/>
      <c r="Q56" s="48"/>
      <c r="R56" s="48"/>
      <c r="S56" s="48"/>
      <c r="T56" s="48"/>
      <c r="U56" s="48"/>
    </row>
    <row r="57" spans="1:21" ht="31.5" customHeight="1" x14ac:dyDescent="0.2">
      <c r="B57" s="1255" t="s">
        <v>
25</v>
      </c>
      <c r="C57" s="1256"/>
      <c r="D57" s="1259" t="s">
        <v>
26</v>
      </c>
      <c r="E57" s="1260"/>
      <c r="F57" s="1260"/>
      <c r="G57" s="1260"/>
      <c r="H57" s="1260"/>
      <c r="I57" s="1260"/>
      <c r="J57" s="1261"/>
      <c r="K57" s="82" t="s">
        <v>
587</v>
      </c>
      <c r="L57" s="83" t="s">
        <v>
587</v>
      </c>
      <c r="M57" s="83" t="s">
        <v>
587</v>
      </c>
      <c r="N57" s="83" t="s">
        <v>
587</v>
      </c>
      <c r="O57" s="84" t="s">
        <v>
587</v>
      </c>
    </row>
    <row r="58" spans="1:21" ht="31.5" customHeight="1" thickBot="1" x14ac:dyDescent="0.25">
      <c r="B58" s="1257"/>
      <c r="C58" s="1258"/>
      <c r="D58" s="1262" t="s">
        <v>
27</v>
      </c>
      <c r="E58" s="1263"/>
      <c r="F58" s="1263"/>
      <c r="G58" s="1263"/>
      <c r="H58" s="1263"/>
      <c r="I58" s="1263"/>
      <c r="J58" s="1264"/>
      <c r="K58" s="85" t="s">
        <v>
587</v>
      </c>
      <c r="L58" s="86" t="s">
        <v>
587</v>
      </c>
      <c r="M58" s="86" t="s">
        <v>
587</v>
      </c>
      <c r="N58" s="86" t="s">
        <v>
587</v>
      </c>
      <c r="O58" s="87" t="s">
        <v>
587</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JvvC7e9wq9ikyt/21Tu5haG/93oZcEEyTVa2KKVO5DZQGVFeziEjVGPP3x0t7ydEsSXZP8VHtCApEDqx4FPrg==" saltValue="NYDiufZlWQhEuPPYVfcK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M51" sqref="AM51"/>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546</v>
      </c>
      <c r="J40" s="99" t="s">
        <v>
547</v>
      </c>
      <c r="K40" s="99" t="s">
        <v>
548</v>
      </c>
      <c r="L40" s="99" t="s">
        <v>
549</v>
      </c>
      <c r="M40" s="100" t="s">
        <v>
550</v>
      </c>
    </row>
    <row r="41" spans="2:13" ht="27.75" customHeight="1" x14ac:dyDescent="0.2">
      <c r="B41" s="1285" t="s">
        <v>
30</v>
      </c>
      <c r="C41" s="1286"/>
      <c r="D41" s="101"/>
      <c r="E41" s="1287" t="s">
        <v>
31</v>
      </c>
      <c r="F41" s="1287"/>
      <c r="G41" s="1287"/>
      <c r="H41" s="1288"/>
      <c r="I41" s="102">
        <v>
33853</v>
      </c>
      <c r="J41" s="103">
        <v>
33806</v>
      </c>
      <c r="K41" s="103">
        <v>
34426</v>
      </c>
      <c r="L41" s="103">
        <v>
34154</v>
      </c>
      <c r="M41" s="104">
        <v>
34447</v>
      </c>
    </row>
    <row r="42" spans="2:13" ht="27.75" customHeight="1" x14ac:dyDescent="0.2">
      <c r="B42" s="1275"/>
      <c r="C42" s="1276"/>
      <c r="D42" s="105"/>
      <c r="E42" s="1279" t="s">
        <v>
32</v>
      </c>
      <c r="F42" s="1279"/>
      <c r="G42" s="1279"/>
      <c r="H42" s="1280"/>
      <c r="I42" s="106">
        <v>
11812</v>
      </c>
      <c r="J42" s="107">
        <v>
11484</v>
      </c>
      <c r="K42" s="107">
        <v>
11152</v>
      </c>
      <c r="L42" s="107">
        <v>
10374</v>
      </c>
      <c r="M42" s="108">
        <v>
8297</v>
      </c>
    </row>
    <row r="43" spans="2:13" ht="27.75" customHeight="1" x14ac:dyDescent="0.2">
      <c r="B43" s="1275"/>
      <c r="C43" s="1276"/>
      <c r="D43" s="105"/>
      <c r="E43" s="1279" t="s">
        <v>
33</v>
      </c>
      <c r="F43" s="1279"/>
      <c r="G43" s="1279"/>
      <c r="H43" s="1280"/>
      <c r="I43" s="106">
        <v>
19531</v>
      </c>
      <c r="J43" s="107">
        <v>
18238</v>
      </c>
      <c r="K43" s="107">
        <v>
17151</v>
      </c>
      <c r="L43" s="107">
        <v>
15299</v>
      </c>
      <c r="M43" s="108">
        <v>
11567</v>
      </c>
    </row>
    <row r="44" spans="2:13" ht="27.75" customHeight="1" x14ac:dyDescent="0.2">
      <c r="B44" s="1275"/>
      <c r="C44" s="1276"/>
      <c r="D44" s="105"/>
      <c r="E44" s="1279" t="s">
        <v>
34</v>
      </c>
      <c r="F44" s="1279"/>
      <c r="G44" s="1279"/>
      <c r="H44" s="1280"/>
      <c r="I44" s="106">
        <v>
425</v>
      </c>
      <c r="J44" s="107">
        <v>
330</v>
      </c>
      <c r="K44" s="107">
        <v>
244</v>
      </c>
      <c r="L44" s="107">
        <v>
258</v>
      </c>
      <c r="M44" s="108">
        <v>
1008</v>
      </c>
    </row>
    <row r="45" spans="2:13" ht="27.75" customHeight="1" x14ac:dyDescent="0.2">
      <c r="B45" s="1275"/>
      <c r="C45" s="1276"/>
      <c r="D45" s="105"/>
      <c r="E45" s="1279" t="s">
        <v>
35</v>
      </c>
      <c r="F45" s="1279"/>
      <c r="G45" s="1279"/>
      <c r="H45" s="1280"/>
      <c r="I45" s="106">
        <v>
9175</v>
      </c>
      <c r="J45" s="107">
        <v>
8982</v>
      </c>
      <c r="K45" s="107">
        <v>
9072</v>
      </c>
      <c r="L45" s="107">
        <v>
9305</v>
      </c>
      <c r="M45" s="108">
        <v>
9493</v>
      </c>
    </row>
    <row r="46" spans="2:13" ht="27.75" customHeight="1" x14ac:dyDescent="0.2">
      <c r="B46" s="1275"/>
      <c r="C46" s="1276"/>
      <c r="D46" s="109"/>
      <c r="E46" s="1279" t="s">
        <v>
36</v>
      </c>
      <c r="F46" s="1279"/>
      <c r="G46" s="1279"/>
      <c r="H46" s="1280"/>
      <c r="I46" s="106">
        <v>
457</v>
      </c>
      <c r="J46" s="107">
        <v>
313</v>
      </c>
      <c r="K46" s="107">
        <v>
266</v>
      </c>
      <c r="L46" s="107">
        <v>
443</v>
      </c>
      <c r="M46" s="108">
        <v>
990</v>
      </c>
    </row>
    <row r="47" spans="2:13" ht="27.75" customHeight="1" x14ac:dyDescent="0.2">
      <c r="B47" s="1275"/>
      <c r="C47" s="1276"/>
      <c r="D47" s="110"/>
      <c r="E47" s="1289" t="s">
        <v>
37</v>
      </c>
      <c r="F47" s="1290"/>
      <c r="G47" s="1290"/>
      <c r="H47" s="1291"/>
      <c r="I47" s="106" t="s">
        <v>
505</v>
      </c>
      <c r="J47" s="107" t="s">
        <v>
505</v>
      </c>
      <c r="K47" s="107" t="s">
        <v>
505</v>
      </c>
      <c r="L47" s="107" t="s">
        <v>
505</v>
      </c>
      <c r="M47" s="108" t="s">
        <v>
505</v>
      </c>
    </row>
    <row r="48" spans="2:13" ht="27.75" customHeight="1" x14ac:dyDescent="0.2">
      <c r="B48" s="1275"/>
      <c r="C48" s="1276"/>
      <c r="D48" s="105"/>
      <c r="E48" s="1279" t="s">
        <v>
38</v>
      </c>
      <c r="F48" s="1279"/>
      <c r="G48" s="1279"/>
      <c r="H48" s="1280"/>
      <c r="I48" s="106" t="s">
        <v>
505</v>
      </c>
      <c r="J48" s="107" t="s">
        <v>
505</v>
      </c>
      <c r="K48" s="107" t="s">
        <v>
505</v>
      </c>
      <c r="L48" s="107" t="s">
        <v>
505</v>
      </c>
      <c r="M48" s="108" t="s">
        <v>
505</v>
      </c>
    </row>
    <row r="49" spans="2:13" ht="27.75" customHeight="1" x14ac:dyDescent="0.2">
      <c r="B49" s="1277"/>
      <c r="C49" s="1278"/>
      <c r="D49" s="105"/>
      <c r="E49" s="1279" t="s">
        <v>
39</v>
      </c>
      <c r="F49" s="1279"/>
      <c r="G49" s="1279"/>
      <c r="H49" s="1280"/>
      <c r="I49" s="106" t="s">
        <v>
505</v>
      </c>
      <c r="J49" s="107" t="s">
        <v>
505</v>
      </c>
      <c r="K49" s="107" t="s">
        <v>
505</v>
      </c>
      <c r="L49" s="107" t="s">
        <v>
505</v>
      </c>
      <c r="M49" s="108" t="s">
        <v>
505</v>
      </c>
    </row>
    <row r="50" spans="2:13" ht="27.75" customHeight="1" x14ac:dyDescent="0.2">
      <c r="B50" s="1273" t="s">
        <v>
40</v>
      </c>
      <c r="C50" s="1274"/>
      <c r="D50" s="111"/>
      <c r="E50" s="1279" t="s">
        <v>
41</v>
      </c>
      <c r="F50" s="1279"/>
      <c r="G50" s="1279"/>
      <c r="H50" s="1280"/>
      <c r="I50" s="106">
        <v>
14200</v>
      </c>
      <c r="J50" s="107">
        <v>
14819</v>
      </c>
      <c r="K50" s="107">
        <v>
14427</v>
      </c>
      <c r="L50" s="107">
        <v>
14595</v>
      </c>
      <c r="M50" s="108">
        <v>
14275</v>
      </c>
    </row>
    <row r="51" spans="2:13" ht="27.75" customHeight="1" x14ac:dyDescent="0.2">
      <c r="B51" s="1275"/>
      <c r="C51" s="1276"/>
      <c r="D51" s="105"/>
      <c r="E51" s="1279" t="s">
        <v>
42</v>
      </c>
      <c r="F51" s="1279"/>
      <c r="G51" s="1279"/>
      <c r="H51" s="1280"/>
      <c r="I51" s="106">
        <v>
18288</v>
      </c>
      <c r="J51" s="107">
        <v>
17869</v>
      </c>
      <c r="K51" s="107">
        <v>
16246</v>
      </c>
      <c r="L51" s="107">
        <v>
17169</v>
      </c>
      <c r="M51" s="108">
        <v>
17307</v>
      </c>
    </row>
    <row r="52" spans="2:13" ht="27.75" customHeight="1" x14ac:dyDescent="0.2">
      <c r="B52" s="1277"/>
      <c r="C52" s="1278"/>
      <c r="D52" s="105"/>
      <c r="E52" s="1279" t="s">
        <v>
43</v>
      </c>
      <c r="F52" s="1279"/>
      <c r="G52" s="1279"/>
      <c r="H52" s="1280"/>
      <c r="I52" s="106">
        <v>
39333</v>
      </c>
      <c r="J52" s="107">
        <v>
37973</v>
      </c>
      <c r="K52" s="107">
        <v>
36273</v>
      </c>
      <c r="L52" s="107">
        <v>
34770</v>
      </c>
      <c r="M52" s="108">
        <v>
33883</v>
      </c>
    </row>
    <row r="53" spans="2:13" ht="27.75" customHeight="1" thickBot="1" x14ac:dyDescent="0.25">
      <c r="B53" s="1281" t="s">
        <v>
44</v>
      </c>
      <c r="C53" s="1282"/>
      <c r="D53" s="112"/>
      <c r="E53" s="1283" t="s">
        <v>
45</v>
      </c>
      <c r="F53" s="1283"/>
      <c r="G53" s="1283"/>
      <c r="H53" s="1284"/>
      <c r="I53" s="113">
        <v>
3432</v>
      </c>
      <c r="J53" s="114">
        <v>
2490</v>
      </c>
      <c r="K53" s="114">
        <v>
5366</v>
      </c>
      <c r="L53" s="114">
        <v>
3299</v>
      </c>
      <c r="M53" s="115">
        <v>
337</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frSQZnSrLMZDefbYYeRjNvyOtG2lUQI+X8pwCJsqMFmHer4GgeNQM1hquWbxL/wGlxPQau6fibjIgtaxfEpYg==" saltValue="ORJZeH9K+F3KA1lcHkck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0" sqref="F6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548</v>
      </c>
      <c r="G54" s="124" t="s">
        <v>
549</v>
      </c>
      <c r="H54" s="125" t="s">
        <v>
550</v>
      </c>
    </row>
    <row r="55" spans="2:8" ht="52.5" customHeight="1" x14ac:dyDescent="0.2">
      <c r="B55" s="126"/>
      <c r="C55" s="1297" t="s">
        <v>
48</v>
      </c>
      <c r="D55" s="1297"/>
      <c r="E55" s="1298"/>
      <c r="F55" s="127">
        <v>
4252</v>
      </c>
      <c r="G55" s="127">
        <v>
4267</v>
      </c>
      <c r="H55" s="128">
        <v>
4271</v>
      </c>
    </row>
    <row r="56" spans="2:8" ht="52.5" customHeight="1" x14ac:dyDescent="0.2">
      <c r="B56" s="129"/>
      <c r="C56" s="1299" t="s">
        <v>
49</v>
      </c>
      <c r="D56" s="1299"/>
      <c r="E56" s="1300"/>
      <c r="F56" s="130">
        <v>
327</v>
      </c>
      <c r="G56" s="130">
        <v>
327</v>
      </c>
      <c r="H56" s="131">
        <v>
327</v>
      </c>
    </row>
    <row r="57" spans="2:8" ht="53.25" customHeight="1" x14ac:dyDescent="0.2">
      <c r="B57" s="129"/>
      <c r="C57" s="1301" t="s">
        <v>
50</v>
      </c>
      <c r="D57" s="1301"/>
      <c r="E57" s="1302"/>
      <c r="F57" s="132">
        <v>
9847</v>
      </c>
      <c r="G57" s="132">
        <v>
10000</v>
      </c>
      <c r="H57" s="133">
        <v>
9677</v>
      </c>
    </row>
    <row r="58" spans="2:8" ht="45.75" customHeight="1" x14ac:dyDescent="0.2">
      <c r="B58" s="134"/>
      <c r="C58" s="1292" t="s">
        <v>
583</v>
      </c>
      <c r="D58" s="1293"/>
      <c r="E58" s="1294"/>
      <c r="F58" s="135">
        <v>
1571</v>
      </c>
      <c r="G58" s="135">
        <v>
1723</v>
      </c>
      <c r="H58" s="136">
        <v>
1845</v>
      </c>
    </row>
    <row r="59" spans="2:8" ht="45.75" customHeight="1" x14ac:dyDescent="0.2">
      <c r="B59" s="134"/>
      <c r="C59" s="1292" t="s">
        <v>
589</v>
      </c>
      <c r="D59" s="1293"/>
      <c r="E59" s="1294"/>
      <c r="F59" s="135">
        <v>
1265</v>
      </c>
      <c r="G59" s="135">
        <v>
1435</v>
      </c>
      <c r="H59" s="136">
        <v>
1335</v>
      </c>
    </row>
    <row r="60" spans="2:8" ht="45.75" customHeight="1" x14ac:dyDescent="0.2">
      <c r="B60" s="134"/>
      <c r="C60" s="1292" t="s">
        <v>
584</v>
      </c>
      <c r="D60" s="1293"/>
      <c r="E60" s="1294"/>
      <c r="F60" s="135">
        <v>
656</v>
      </c>
      <c r="G60" s="135">
        <v>
668</v>
      </c>
      <c r="H60" s="136">
        <v>
807</v>
      </c>
    </row>
    <row r="61" spans="2:8" ht="45.75" customHeight="1" x14ac:dyDescent="0.2">
      <c r="B61" s="134"/>
      <c r="C61" s="1292" t="s">
        <v>
586</v>
      </c>
      <c r="D61" s="1293"/>
      <c r="E61" s="1294"/>
      <c r="F61" s="135">
        <v>
632</v>
      </c>
      <c r="G61" s="135">
        <v>
722</v>
      </c>
      <c r="H61" s="136">
        <v>
802</v>
      </c>
    </row>
    <row r="62" spans="2:8" ht="45.75" customHeight="1" thickBot="1" x14ac:dyDescent="0.25">
      <c r="B62" s="137"/>
      <c r="C62" s="1292" t="s">
        <v>
585</v>
      </c>
      <c r="D62" s="1293"/>
      <c r="E62" s="1294"/>
      <c r="F62" s="135">
        <v>
506</v>
      </c>
      <c r="G62" s="135">
        <v>
581</v>
      </c>
      <c r="H62" s="136">
        <v>
664</v>
      </c>
    </row>
    <row r="63" spans="2:8" ht="52.5" customHeight="1" thickBot="1" x14ac:dyDescent="0.25">
      <c r="B63" s="138"/>
      <c r="C63" s="1295" t="s">
        <v>
51</v>
      </c>
      <c r="D63" s="1295"/>
      <c r="E63" s="1296"/>
      <c r="F63" s="139">
        <v>
14427</v>
      </c>
      <c r="G63" s="139">
        <v>
14595</v>
      </c>
      <c r="H63" s="140">
        <v>
14275</v>
      </c>
    </row>
    <row r="64" spans="2:8" ht="15" customHeight="1" x14ac:dyDescent="0.2"/>
    <row r="65" ht="0" hidden="1" customHeight="1" x14ac:dyDescent="0.2"/>
    <row r="66" ht="0" hidden="1" customHeight="1" x14ac:dyDescent="0.2"/>
  </sheetData>
  <sheetProtection algorithmName="SHA-512" hashValue="4DGPc4ZjdOleyNTH84wJb5UEkKt0JWqiDYPMtbV2iuhRlgb5e7FvO+/qVTbJPP0ssGOEjDtqpNN3Hesc7QYaUA==" saltValue="TMxUjeRssHD/yhllvpLk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85" customWidth="1"/>
    <col min="2" max="107" width="2.44140625" style="385" customWidth="1"/>
    <col min="108" max="108" width="6.109375" style="393" customWidth="1"/>
    <col min="109" max="109" width="5.88671875" style="392"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383"/>
      <c r="B1" s="384"/>
      <c r="DD1" s="385"/>
      <c r="DE1" s="385"/>
    </row>
    <row r="2" spans="1:143" ht="25.5" customHeight="1" x14ac:dyDescent="0.2">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2">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ht="13.2"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ht="13.2" x14ac:dyDescent="0.2">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ht="13.2" x14ac:dyDescent="0.2">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ht="13.2" x14ac:dyDescent="0.2">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ht="13.2" x14ac:dyDescent="0.2">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ht="13.2" x14ac:dyDescent="0.2">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ht="13.2" x14ac:dyDescent="0.2">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
590</v>
      </c>
    </row>
    <row r="11" spans="1:143" s="288" customFormat="1" ht="13.2" x14ac:dyDescent="0.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ht="13.2" x14ac:dyDescent="0.2">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
590</v>
      </c>
    </row>
    <row r="13" spans="1:143" s="288" customFormat="1" ht="13.2" x14ac:dyDescent="0.2">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ht="13.2" x14ac:dyDescent="0.2">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ht="13.2" x14ac:dyDescent="0.2">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ht="13.2" x14ac:dyDescent="0.2">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ht="13.2" x14ac:dyDescent="0.2">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ht="13.2" x14ac:dyDescent="0.2">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ht="13.2" x14ac:dyDescent="0.2">
      <c r="DD19" s="385"/>
      <c r="DE19" s="385"/>
    </row>
    <row r="20" spans="1:351" ht="13.2" x14ac:dyDescent="0.2">
      <c r="DD20" s="385"/>
      <c r="DE20" s="385"/>
    </row>
    <row r="21" spans="1:351" ht="16.2" x14ac:dyDescent="0.2">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6.2" x14ac:dyDescent="0.2">
      <c r="B22" s="392"/>
      <c r="MM22" s="391"/>
    </row>
    <row r="23" spans="1:351" ht="13.2" x14ac:dyDescent="0.2">
      <c r="B23" s="392"/>
    </row>
    <row r="24" spans="1:351" ht="13.2" x14ac:dyDescent="0.2">
      <c r="B24" s="392"/>
    </row>
    <row r="25" spans="1:351" ht="13.2" x14ac:dyDescent="0.2">
      <c r="B25" s="392"/>
    </row>
    <row r="26" spans="1:351" ht="13.2" x14ac:dyDescent="0.2">
      <c r="B26" s="392"/>
    </row>
    <row r="27" spans="1:351" ht="13.2" x14ac:dyDescent="0.2">
      <c r="B27" s="392"/>
    </row>
    <row r="28" spans="1:351" ht="13.2" x14ac:dyDescent="0.2">
      <c r="B28" s="392"/>
    </row>
    <row r="29" spans="1:351" ht="13.2" x14ac:dyDescent="0.2">
      <c r="B29" s="392"/>
    </row>
    <row r="30" spans="1:351" ht="13.2" x14ac:dyDescent="0.2">
      <c r="B30" s="392"/>
    </row>
    <row r="31" spans="1:351" ht="13.2" x14ac:dyDescent="0.2">
      <c r="B31" s="392"/>
    </row>
    <row r="32" spans="1:351" ht="13.2" x14ac:dyDescent="0.2">
      <c r="B32" s="392"/>
    </row>
    <row r="33" spans="2:109" ht="13.2" x14ac:dyDescent="0.2">
      <c r="B33" s="392"/>
    </row>
    <row r="34" spans="2:109" ht="13.2" x14ac:dyDescent="0.2">
      <c r="B34" s="392"/>
    </row>
    <row r="35" spans="2:109" ht="13.2" x14ac:dyDescent="0.2">
      <c r="B35" s="392"/>
    </row>
    <row r="36" spans="2:109" ht="13.2" x14ac:dyDescent="0.2">
      <c r="B36" s="392"/>
    </row>
    <row r="37" spans="2:109" ht="13.2" x14ac:dyDescent="0.2">
      <c r="B37" s="392"/>
    </row>
    <row r="38" spans="2:109" ht="13.2" x14ac:dyDescent="0.2">
      <c r="B38" s="392"/>
    </row>
    <row r="39" spans="2:109" ht="13.2" x14ac:dyDescent="0.2">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ht="13.2" x14ac:dyDescent="0.2">
      <c r="B40" s="397"/>
      <c r="DD40" s="397"/>
      <c r="DE40" s="385"/>
    </row>
    <row r="41" spans="2:109" ht="16.2" x14ac:dyDescent="0.2">
      <c r="B41" s="398" t="s">
        <v>
591</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ht="13.2" x14ac:dyDescent="0.2">
      <c r="B42" s="392"/>
      <c r="G42" s="399"/>
      <c r="I42" s="400"/>
      <c r="J42" s="400"/>
      <c r="K42" s="400"/>
      <c r="AM42" s="399"/>
      <c r="AN42" s="399" t="s">
        <v>
592</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2">
      <c r="B43" s="392"/>
      <c r="AN43" s="1316" t="s">
        <v>
593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2"/>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2"/>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2"/>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2"/>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ht="13.2" x14ac:dyDescent="0.2">
      <c r="B49" s="392"/>
      <c r="AN49" s="385" t="s">
        <v>
594</v>
      </c>
    </row>
    <row r="50" spans="1:109" ht="13.2" x14ac:dyDescent="0.2">
      <c r="B50" s="392"/>
      <c r="G50" s="1309"/>
      <c r="H50" s="1309"/>
      <c r="I50" s="1309"/>
      <c r="J50" s="1309"/>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
546</v>
      </c>
      <c r="BQ50" s="1308"/>
      <c r="BR50" s="1308"/>
      <c r="BS50" s="1308"/>
      <c r="BT50" s="1308"/>
      <c r="BU50" s="1308"/>
      <c r="BV50" s="1308"/>
      <c r="BW50" s="1308"/>
      <c r="BX50" s="1308" t="s">
        <v>
547</v>
      </c>
      <c r="BY50" s="1308"/>
      <c r="BZ50" s="1308"/>
      <c r="CA50" s="1308"/>
      <c r="CB50" s="1308"/>
      <c r="CC50" s="1308"/>
      <c r="CD50" s="1308"/>
      <c r="CE50" s="1308"/>
      <c r="CF50" s="1308" t="s">
        <v>
548</v>
      </c>
      <c r="CG50" s="1308"/>
      <c r="CH50" s="1308"/>
      <c r="CI50" s="1308"/>
      <c r="CJ50" s="1308"/>
      <c r="CK50" s="1308"/>
      <c r="CL50" s="1308"/>
      <c r="CM50" s="1308"/>
      <c r="CN50" s="1308" t="s">
        <v>
549</v>
      </c>
      <c r="CO50" s="1308"/>
      <c r="CP50" s="1308"/>
      <c r="CQ50" s="1308"/>
      <c r="CR50" s="1308"/>
      <c r="CS50" s="1308"/>
      <c r="CT50" s="1308"/>
      <c r="CU50" s="1308"/>
      <c r="CV50" s="1308" t="s">
        <v>
550</v>
      </c>
      <c r="CW50" s="1308"/>
      <c r="CX50" s="1308"/>
      <c r="CY50" s="1308"/>
      <c r="CZ50" s="1308"/>
      <c r="DA50" s="1308"/>
      <c r="DB50" s="1308"/>
      <c r="DC50" s="1308"/>
    </row>
    <row r="51" spans="1:109" ht="13.5" customHeight="1" x14ac:dyDescent="0.2">
      <c r="B51" s="392"/>
      <c r="G51" s="1311"/>
      <c r="H51" s="1311"/>
      <c r="I51" s="1325"/>
      <c r="J51" s="1325"/>
      <c r="K51" s="1310"/>
      <c r="L51" s="1310"/>
      <c r="M51" s="1310"/>
      <c r="N51" s="1310"/>
      <c r="AM51" s="401"/>
      <c r="AN51" s="1306" t="s">
        <v>
595</v>
      </c>
      <c r="AO51" s="1306"/>
      <c r="AP51" s="1306"/>
      <c r="AQ51" s="1306"/>
      <c r="AR51" s="1306"/>
      <c r="AS51" s="1306"/>
      <c r="AT51" s="1306"/>
      <c r="AU51" s="1306"/>
      <c r="AV51" s="1306"/>
      <c r="AW51" s="1306"/>
      <c r="AX51" s="1306"/>
      <c r="AY51" s="1306"/>
      <c r="AZ51" s="1306"/>
      <c r="BA51" s="1306"/>
      <c r="BB51" s="1306" t="s">
        <v>
596</v>
      </c>
      <c r="BC51" s="1306"/>
      <c r="BD51" s="1306"/>
      <c r="BE51" s="1306"/>
      <c r="BF51" s="1306"/>
      <c r="BG51" s="1306"/>
      <c r="BH51" s="1306"/>
      <c r="BI51" s="1306"/>
      <c r="BJ51" s="1306"/>
      <c r="BK51" s="1306"/>
      <c r="BL51" s="1306"/>
      <c r="BM51" s="1306"/>
      <c r="BN51" s="1306"/>
      <c r="BO51" s="1306"/>
      <c r="BP51" s="1315"/>
      <c r="BQ51" s="1303"/>
      <c r="BR51" s="1303"/>
      <c r="BS51" s="1303"/>
      <c r="BT51" s="1303"/>
      <c r="BU51" s="1303"/>
      <c r="BV51" s="1303"/>
      <c r="BW51" s="1303"/>
      <c r="BX51" s="1303">
        <v>
8.1999999999999993</v>
      </c>
      <c r="BY51" s="1303"/>
      <c r="BZ51" s="1303"/>
      <c r="CA51" s="1303"/>
      <c r="CB51" s="1303"/>
      <c r="CC51" s="1303"/>
      <c r="CD51" s="1303"/>
      <c r="CE51" s="1303"/>
      <c r="CF51" s="1303">
        <v>
17.3</v>
      </c>
      <c r="CG51" s="1303"/>
      <c r="CH51" s="1303"/>
      <c r="CI51" s="1303"/>
      <c r="CJ51" s="1303"/>
      <c r="CK51" s="1303"/>
      <c r="CL51" s="1303"/>
      <c r="CM51" s="1303"/>
      <c r="CN51" s="1303">
        <v>
10.6</v>
      </c>
      <c r="CO51" s="1303"/>
      <c r="CP51" s="1303"/>
      <c r="CQ51" s="1303"/>
      <c r="CR51" s="1303"/>
      <c r="CS51" s="1303"/>
      <c r="CT51" s="1303"/>
      <c r="CU51" s="1303"/>
      <c r="CV51" s="1303">
        <v>
1</v>
      </c>
      <c r="CW51" s="1303"/>
      <c r="CX51" s="1303"/>
      <c r="CY51" s="1303"/>
      <c r="CZ51" s="1303"/>
      <c r="DA51" s="1303"/>
      <c r="DB51" s="1303"/>
      <c r="DC51" s="1303"/>
    </row>
    <row r="52" spans="1:109" ht="13.2" x14ac:dyDescent="0.2">
      <c r="B52" s="392"/>
      <c r="G52" s="1311"/>
      <c r="H52" s="1311"/>
      <c r="I52" s="1325"/>
      <c r="J52" s="1325"/>
      <c r="K52" s="1310"/>
      <c r="L52" s="1310"/>
      <c r="M52" s="1310"/>
      <c r="N52" s="1310"/>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ht="13.2" x14ac:dyDescent="0.2">
      <c r="A53" s="400"/>
      <c r="B53" s="392"/>
      <c r="G53" s="1311"/>
      <c r="H53" s="1311"/>
      <c r="I53" s="1309"/>
      <c r="J53" s="1309"/>
      <c r="K53" s="1310"/>
      <c r="L53" s="1310"/>
      <c r="M53" s="1310"/>
      <c r="N53" s="1310"/>
      <c r="AM53" s="401"/>
      <c r="AN53" s="1306"/>
      <c r="AO53" s="1306"/>
      <c r="AP53" s="1306"/>
      <c r="AQ53" s="1306"/>
      <c r="AR53" s="1306"/>
      <c r="AS53" s="1306"/>
      <c r="AT53" s="1306"/>
      <c r="AU53" s="1306"/>
      <c r="AV53" s="1306"/>
      <c r="AW53" s="1306"/>
      <c r="AX53" s="1306"/>
      <c r="AY53" s="1306"/>
      <c r="AZ53" s="1306"/>
      <c r="BA53" s="1306"/>
      <c r="BB53" s="1306" t="s">
        <v>
597</v>
      </c>
      <c r="BC53" s="1306"/>
      <c r="BD53" s="1306"/>
      <c r="BE53" s="1306"/>
      <c r="BF53" s="1306"/>
      <c r="BG53" s="1306"/>
      <c r="BH53" s="1306"/>
      <c r="BI53" s="1306"/>
      <c r="BJ53" s="1306"/>
      <c r="BK53" s="1306"/>
      <c r="BL53" s="1306"/>
      <c r="BM53" s="1306"/>
      <c r="BN53" s="1306"/>
      <c r="BO53" s="1306"/>
      <c r="BP53" s="1315"/>
      <c r="BQ53" s="1303"/>
      <c r="BR53" s="1303"/>
      <c r="BS53" s="1303"/>
      <c r="BT53" s="1303"/>
      <c r="BU53" s="1303"/>
      <c r="BV53" s="1303"/>
      <c r="BW53" s="1303"/>
      <c r="BX53" s="1303">
        <v>
60</v>
      </c>
      <c r="BY53" s="1303"/>
      <c r="BZ53" s="1303"/>
      <c r="CA53" s="1303"/>
      <c r="CB53" s="1303"/>
      <c r="CC53" s="1303"/>
      <c r="CD53" s="1303"/>
      <c r="CE53" s="1303"/>
      <c r="CF53" s="1303">
        <v>
60.3</v>
      </c>
      <c r="CG53" s="1303"/>
      <c r="CH53" s="1303"/>
      <c r="CI53" s="1303"/>
      <c r="CJ53" s="1303"/>
      <c r="CK53" s="1303"/>
      <c r="CL53" s="1303"/>
      <c r="CM53" s="1303"/>
      <c r="CN53" s="1303">
        <v>
61.6</v>
      </c>
      <c r="CO53" s="1303"/>
      <c r="CP53" s="1303"/>
      <c r="CQ53" s="1303"/>
      <c r="CR53" s="1303"/>
      <c r="CS53" s="1303"/>
      <c r="CT53" s="1303"/>
      <c r="CU53" s="1303"/>
      <c r="CV53" s="1303">
        <v>
62.5</v>
      </c>
      <c r="CW53" s="1303"/>
      <c r="CX53" s="1303"/>
      <c r="CY53" s="1303"/>
      <c r="CZ53" s="1303"/>
      <c r="DA53" s="1303"/>
      <c r="DB53" s="1303"/>
      <c r="DC53" s="1303"/>
    </row>
    <row r="54" spans="1:109" ht="13.2" x14ac:dyDescent="0.2">
      <c r="A54" s="400"/>
      <c r="B54" s="392"/>
      <c r="G54" s="1311"/>
      <c r="H54" s="1311"/>
      <c r="I54" s="1309"/>
      <c r="J54" s="1309"/>
      <c r="K54" s="1310"/>
      <c r="L54" s="1310"/>
      <c r="M54" s="1310"/>
      <c r="N54" s="1310"/>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ht="13.2" x14ac:dyDescent="0.2">
      <c r="A55" s="400"/>
      <c r="B55" s="392"/>
      <c r="G55" s="1309"/>
      <c r="H55" s="1309"/>
      <c r="I55" s="1309"/>
      <c r="J55" s="1309"/>
      <c r="K55" s="1310"/>
      <c r="L55" s="1310"/>
      <c r="M55" s="1310"/>
      <c r="N55" s="1310"/>
      <c r="AN55" s="1308" t="s">
        <v>
598</v>
      </c>
      <c r="AO55" s="1308"/>
      <c r="AP55" s="1308"/>
      <c r="AQ55" s="1308"/>
      <c r="AR55" s="1308"/>
      <c r="AS55" s="1308"/>
      <c r="AT55" s="1308"/>
      <c r="AU55" s="1308"/>
      <c r="AV55" s="1308"/>
      <c r="AW55" s="1308"/>
      <c r="AX55" s="1308"/>
      <c r="AY55" s="1308"/>
      <c r="AZ55" s="1308"/>
      <c r="BA55" s="1308"/>
      <c r="BB55" s="1306" t="s">
        <v>
596</v>
      </c>
      <c r="BC55" s="1306"/>
      <c r="BD55" s="1306"/>
      <c r="BE55" s="1306"/>
      <c r="BF55" s="1306"/>
      <c r="BG55" s="1306"/>
      <c r="BH55" s="1306"/>
      <c r="BI55" s="1306"/>
      <c r="BJ55" s="1306"/>
      <c r="BK55" s="1306"/>
      <c r="BL55" s="1306"/>
      <c r="BM55" s="1306"/>
      <c r="BN55" s="1306"/>
      <c r="BO55" s="1306"/>
      <c r="BP55" s="1315"/>
      <c r="BQ55" s="1303"/>
      <c r="BR55" s="1303"/>
      <c r="BS55" s="1303"/>
      <c r="BT55" s="1303"/>
      <c r="BU55" s="1303"/>
      <c r="BV55" s="1303"/>
      <c r="BW55" s="1303"/>
      <c r="BX55" s="1303">
        <v>
21.2</v>
      </c>
      <c r="BY55" s="1303"/>
      <c r="BZ55" s="1303"/>
      <c r="CA55" s="1303"/>
      <c r="CB55" s="1303"/>
      <c r="CC55" s="1303"/>
      <c r="CD55" s="1303"/>
      <c r="CE55" s="1303"/>
      <c r="CF55" s="1303">
        <v>
16.600000000000001</v>
      </c>
      <c r="CG55" s="1303"/>
      <c r="CH55" s="1303"/>
      <c r="CI55" s="1303"/>
      <c r="CJ55" s="1303"/>
      <c r="CK55" s="1303"/>
      <c r="CL55" s="1303"/>
      <c r="CM55" s="1303"/>
      <c r="CN55" s="1303">
        <v>
17.399999999999999</v>
      </c>
      <c r="CO55" s="1303"/>
      <c r="CP55" s="1303"/>
      <c r="CQ55" s="1303"/>
      <c r="CR55" s="1303"/>
      <c r="CS55" s="1303"/>
      <c r="CT55" s="1303"/>
      <c r="CU55" s="1303"/>
      <c r="CV55" s="1303">
        <v>
12.1</v>
      </c>
      <c r="CW55" s="1303"/>
      <c r="CX55" s="1303"/>
      <c r="CY55" s="1303"/>
      <c r="CZ55" s="1303"/>
      <c r="DA55" s="1303"/>
      <c r="DB55" s="1303"/>
      <c r="DC55" s="1303"/>
    </row>
    <row r="56" spans="1:109" ht="13.2" x14ac:dyDescent="0.2">
      <c r="A56" s="400"/>
      <c r="B56" s="392"/>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ht="13.2" x14ac:dyDescent="0.2">
      <c r="B57" s="404"/>
      <c r="G57" s="1309"/>
      <c r="H57" s="1309"/>
      <c r="I57" s="1304"/>
      <c r="J57" s="1304"/>
      <c r="K57" s="1310"/>
      <c r="L57" s="1310"/>
      <c r="M57" s="1310"/>
      <c r="N57" s="1310"/>
      <c r="AM57" s="385"/>
      <c r="AN57" s="1308"/>
      <c r="AO57" s="1308"/>
      <c r="AP57" s="1308"/>
      <c r="AQ57" s="1308"/>
      <c r="AR57" s="1308"/>
      <c r="AS57" s="1308"/>
      <c r="AT57" s="1308"/>
      <c r="AU57" s="1308"/>
      <c r="AV57" s="1308"/>
      <c r="AW57" s="1308"/>
      <c r="AX57" s="1308"/>
      <c r="AY57" s="1308"/>
      <c r="AZ57" s="1308"/>
      <c r="BA57" s="1308"/>
      <c r="BB57" s="1306" t="s">
        <v>
597</v>
      </c>
      <c r="BC57" s="1306"/>
      <c r="BD57" s="1306"/>
      <c r="BE57" s="1306"/>
      <c r="BF57" s="1306"/>
      <c r="BG57" s="1306"/>
      <c r="BH57" s="1306"/>
      <c r="BI57" s="1306"/>
      <c r="BJ57" s="1306"/>
      <c r="BK57" s="1306"/>
      <c r="BL57" s="1306"/>
      <c r="BM57" s="1306"/>
      <c r="BN57" s="1306"/>
      <c r="BO57" s="1306"/>
      <c r="BP57" s="1315"/>
      <c r="BQ57" s="1303"/>
      <c r="BR57" s="1303"/>
      <c r="BS57" s="1303"/>
      <c r="BT57" s="1303"/>
      <c r="BU57" s="1303"/>
      <c r="BV57" s="1303"/>
      <c r="BW57" s="1303"/>
      <c r="BX57" s="1303">
        <v>
50.4</v>
      </c>
      <c r="BY57" s="1303"/>
      <c r="BZ57" s="1303"/>
      <c r="CA57" s="1303"/>
      <c r="CB57" s="1303"/>
      <c r="CC57" s="1303"/>
      <c r="CD57" s="1303"/>
      <c r="CE57" s="1303"/>
      <c r="CF57" s="1303">
        <v>
58.6</v>
      </c>
      <c r="CG57" s="1303"/>
      <c r="CH57" s="1303"/>
      <c r="CI57" s="1303"/>
      <c r="CJ57" s="1303"/>
      <c r="CK57" s="1303"/>
      <c r="CL57" s="1303"/>
      <c r="CM57" s="1303"/>
      <c r="CN57" s="1303">
        <v>
58.9</v>
      </c>
      <c r="CO57" s="1303"/>
      <c r="CP57" s="1303"/>
      <c r="CQ57" s="1303"/>
      <c r="CR57" s="1303"/>
      <c r="CS57" s="1303"/>
      <c r="CT57" s="1303"/>
      <c r="CU57" s="1303"/>
      <c r="CV57" s="1303">
        <v>
59.2</v>
      </c>
      <c r="CW57" s="1303"/>
      <c r="CX57" s="1303"/>
      <c r="CY57" s="1303"/>
      <c r="CZ57" s="1303"/>
      <c r="DA57" s="1303"/>
      <c r="DB57" s="1303"/>
      <c r="DC57" s="1303"/>
      <c r="DD57" s="405"/>
      <c r="DE57" s="404"/>
    </row>
    <row r="58" spans="1:109" s="400" customFormat="1" ht="13.2" x14ac:dyDescent="0.2">
      <c r="A58" s="385"/>
      <c r="B58" s="404"/>
      <c r="G58" s="1309"/>
      <c r="H58" s="1309"/>
      <c r="I58" s="1304"/>
      <c r="J58" s="1304"/>
      <c r="K58" s="1310"/>
      <c r="L58" s="1310"/>
      <c r="M58" s="1310"/>
      <c r="N58" s="1310"/>
      <c r="AM58" s="385"/>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ht="13.2" x14ac:dyDescent="0.2">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ht="13.2" x14ac:dyDescent="0.2">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ht="13.2" x14ac:dyDescent="0.2">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ht="13.2" x14ac:dyDescent="0.2">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6.2" x14ac:dyDescent="0.2">
      <c r="B63" s="411" t="s">
        <v>
599</v>
      </c>
    </row>
    <row r="64" spans="1:109" ht="13.2" x14ac:dyDescent="0.2">
      <c r="B64" s="392"/>
      <c r="G64" s="399"/>
      <c r="I64" s="412"/>
      <c r="J64" s="412"/>
      <c r="K64" s="412"/>
      <c r="L64" s="412"/>
      <c r="M64" s="412"/>
      <c r="N64" s="413"/>
      <c r="AM64" s="399"/>
      <c r="AN64" s="399" t="s">
        <v>
592</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ht="13.2" x14ac:dyDescent="0.2">
      <c r="B65" s="392"/>
      <c r="AN65" s="1316" t="s">
        <v>
600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2"/>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2"/>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2"/>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2"/>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ht="13.2" x14ac:dyDescent="0.2">
      <c r="B71" s="392"/>
      <c r="G71" s="417"/>
      <c r="I71" s="418"/>
      <c r="J71" s="415"/>
      <c r="K71" s="415"/>
      <c r="L71" s="416"/>
      <c r="M71" s="415"/>
      <c r="N71" s="416"/>
      <c r="AM71" s="417"/>
      <c r="AN71" s="385" t="s">
        <v>
594</v>
      </c>
    </row>
    <row r="72" spans="2:107" ht="13.2" x14ac:dyDescent="0.2">
      <c r="B72" s="392"/>
      <c r="G72" s="1309"/>
      <c r="H72" s="1309"/>
      <c r="I72" s="1309"/>
      <c r="J72" s="1309"/>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
546</v>
      </c>
      <c r="BQ72" s="1308"/>
      <c r="BR72" s="1308"/>
      <c r="BS72" s="1308"/>
      <c r="BT72" s="1308"/>
      <c r="BU72" s="1308"/>
      <c r="BV72" s="1308"/>
      <c r="BW72" s="1308"/>
      <c r="BX72" s="1308" t="s">
        <v>
547</v>
      </c>
      <c r="BY72" s="1308"/>
      <c r="BZ72" s="1308"/>
      <c r="CA72" s="1308"/>
      <c r="CB72" s="1308"/>
      <c r="CC72" s="1308"/>
      <c r="CD72" s="1308"/>
      <c r="CE72" s="1308"/>
      <c r="CF72" s="1308" t="s">
        <v>
548</v>
      </c>
      <c r="CG72" s="1308"/>
      <c r="CH72" s="1308"/>
      <c r="CI72" s="1308"/>
      <c r="CJ72" s="1308"/>
      <c r="CK72" s="1308"/>
      <c r="CL72" s="1308"/>
      <c r="CM72" s="1308"/>
      <c r="CN72" s="1308" t="s">
        <v>
549</v>
      </c>
      <c r="CO72" s="1308"/>
      <c r="CP72" s="1308"/>
      <c r="CQ72" s="1308"/>
      <c r="CR72" s="1308"/>
      <c r="CS72" s="1308"/>
      <c r="CT72" s="1308"/>
      <c r="CU72" s="1308"/>
      <c r="CV72" s="1308" t="s">
        <v>
550</v>
      </c>
      <c r="CW72" s="1308"/>
      <c r="CX72" s="1308"/>
      <c r="CY72" s="1308"/>
      <c r="CZ72" s="1308"/>
      <c r="DA72" s="1308"/>
      <c r="DB72" s="1308"/>
      <c r="DC72" s="1308"/>
    </row>
    <row r="73" spans="2:107" ht="13.2" x14ac:dyDescent="0.2">
      <c r="B73" s="392"/>
      <c r="G73" s="1311"/>
      <c r="H73" s="1311"/>
      <c r="I73" s="1311"/>
      <c r="J73" s="1311"/>
      <c r="K73" s="1307"/>
      <c r="L73" s="1307"/>
      <c r="M73" s="1307"/>
      <c r="N73" s="1307"/>
      <c r="AM73" s="401"/>
      <c r="AN73" s="1306" t="s">
        <v>
595</v>
      </c>
      <c r="AO73" s="1306"/>
      <c r="AP73" s="1306"/>
      <c r="AQ73" s="1306"/>
      <c r="AR73" s="1306"/>
      <c r="AS73" s="1306"/>
      <c r="AT73" s="1306"/>
      <c r="AU73" s="1306"/>
      <c r="AV73" s="1306"/>
      <c r="AW73" s="1306"/>
      <c r="AX73" s="1306"/>
      <c r="AY73" s="1306"/>
      <c r="AZ73" s="1306"/>
      <c r="BA73" s="1306"/>
      <c r="BB73" s="1306" t="s">
        <v>
596</v>
      </c>
      <c r="BC73" s="1306"/>
      <c r="BD73" s="1306"/>
      <c r="BE73" s="1306"/>
      <c r="BF73" s="1306"/>
      <c r="BG73" s="1306"/>
      <c r="BH73" s="1306"/>
      <c r="BI73" s="1306"/>
      <c r="BJ73" s="1306"/>
      <c r="BK73" s="1306"/>
      <c r="BL73" s="1306"/>
      <c r="BM73" s="1306"/>
      <c r="BN73" s="1306"/>
      <c r="BO73" s="1306"/>
      <c r="BP73" s="1303">
        <v>
11.8</v>
      </c>
      <c r="BQ73" s="1303"/>
      <c r="BR73" s="1303"/>
      <c r="BS73" s="1303"/>
      <c r="BT73" s="1303"/>
      <c r="BU73" s="1303"/>
      <c r="BV73" s="1303"/>
      <c r="BW73" s="1303"/>
      <c r="BX73" s="1303">
        <v>
8.1999999999999993</v>
      </c>
      <c r="BY73" s="1303"/>
      <c r="BZ73" s="1303"/>
      <c r="CA73" s="1303"/>
      <c r="CB73" s="1303"/>
      <c r="CC73" s="1303"/>
      <c r="CD73" s="1303"/>
      <c r="CE73" s="1303"/>
      <c r="CF73" s="1303">
        <v>
17.3</v>
      </c>
      <c r="CG73" s="1303"/>
      <c r="CH73" s="1303"/>
      <c r="CI73" s="1303"/>
      <c r="CJ73" s="1303"/>
      <c r="CK73" s="1303"/>
      <c r="CL73" s="1303"/>
      <c r="CM73" s="1303"/>
      <c r="CN73" s="1303">
        <v>
10.6</v>
      </c>
      <c r="CO73" s="1303"/>
      <c r="CP73" s="1303"/>
      <c r="CQ73" s="1303"/>
      <c r="CR73" s="1303"/>
      <c r="CS73" s="1303"/>
      <c r="CT73" s="1303"/>
      <c r="CU73" s="1303"/>
      <c r="CV73" s="1303">
        <v>
1</v>
      </c>
      <c r="CW73" s="1303"/>
      <c r="CX73" s="1303"/>
      <c r="CY73" s="1303"/>
      <c r="CZ73" s="1303"/>
      <c r="DA73" s="1303"/>
      <c r="DB73" s="1303"/>
      <c r="DC73" s="1303"/>
    </row>
    <row r="74" spans="2:107" ht="13.2" x14ac:dyDescent="0.2">
      <c r="B74" s="392"/>
      <c r="G74" s="1311"/>
      <c r="H74" s="1311"/>
      <c r="I74" s="1311"/>
      <c r="J74" s="1311"/>
      <c r="K74" s="1307"/>
      <c r="L74" s="1307"/>
      <c r="M74" s="1307"/>
      <c r="N74" s="1307"/>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ht="13.2" x14ac:dyDescent="0.2">
      <c r="B75" s="392"/>
      <c r="G75" s="1311"/>
      <c r="H75" s="1311"/>
      <c r="I75" s="1309"/>
      <c r="J75" s="1309"/>
      <c r="K75" s="1310"/>
      <c r="L75" s="1310"/>
      <c r="M75" s="1310"/>
      <c r="N75" s="1310"/>
      <c r="AM75" s="401"/>
      <c r="AN75" s="1306"/>
      <c r="AO75" s="1306"/>
      <c r="AP75" s="1306"/>
      <c r="AQ75" s="1306"/>
      <c r="AR75" s="1306"/>
      <c r="AS75" s="1306"/>
      <c r="AT75" s="1306"/>
      <c r="AU75" s="1306"/>
      <c r="AV75" s="1306"/>
      <c r="AW75" s="1306"/>
      <c r="AX75" s="1306"/>
      <c r="AY75" s="1306"/>
      <c r="AZ75" s="1306"/>
      <c r="BA75" s="1306"/>
      <c r="BB75" s="1306" t="s">
        <v>
601</v>
      </c>
      <c r="BC75" s="1306"/>
      <c r="BD75" s="1306"/>
      <c r="BE75" s="1306"/>
      <c r="BF75" s="1306"/>
      <c r="BG75" s="1306"/>
      <c r="BH75" s="1306"/>
      <c r="BI75" s="1306"/>
      <c r="BJ75" s="1306"/>
      <c r="BK75" s="1306"/>
      <c r="BL75" s="1306"/>
      <c r="BM75" s="1306"/>
      <c r="BN75" s="1306"/>
      <c r="BO75" s="1306"/>
      <c r="BP75" s="1303">
        <v>
0</v>
      </c>
      <c r="BQ75" s="1303"/>
      <c r="BR75" s="1303"/>
      <c r="BS75" s="1303"/>
      <c r="BT75" s="1303"/>
      <c r="BU75" s="1303"/>
      <c r="BV75" s="1303"/>
      <c r="BW75" s="1303"/>
      <c r="BX75" s="1303">
        <v>
-0.5</v>
      </c>
      <c r="BY75" s="1303"/>
      <c r="BZ75" s="1303"/>
      <c r="CA75" s="1303"/>
      <c r="CB75" s="1303"/>
      <c r="CC75" s="1303"/>
      <c r="CD75" s="1303"/>
      <c r="CE75" s="1303"/>
      <c r="CF75" s="1303">
        <v>
-1.1000000000000001</v>
      </c>
      <c r="CG75" s="1303"/>
      <c r="CH75" s="1303"/>
      <c r="CI75" s="1303"/>
      <c r="CJ75" s="1303"/>
      <c r="CK75" s="1303"/>
      <c r="CL75" s="1303"/>
      <c r="CM75" s="1303"/>
      <c r="CN75" s="1303">
        <v>
-1.7</v>
      </c>
      <c r="CO75" s="1303"/>
      <c r="CP75" s="1303"/>
      <c r="CQ75" s="1303"/>
      <c r="CR75" s="1303"/>
      <c r="CS75" s="1303"/>
      <c r="CT75" s="1303"/>
      <c r="CU75" s="1303"/>
      <c r="CV75" s="1303">
        <v>
-2.2999999999999998</v>
      </c>
      <c r="CW75" s="1303"/>
      <c r="CX75" s="1303"/>
      <c r="CY75" s="1303"/>
      <c r="CZ75" s="1303"/>
      <c r="DA75" s="1303"/>
      <c r="DB75" s="1303"/>
      <c r="DC75" s="1303"/>
    </row>
    <row r="76" spans="2:107" ht="13.2" x14ac:dyDescent="0.2">
      <c r="B76" s="392"/>
      <c r="G76" s="1311"/>
      <c r="H76" s="1311"/>
      <c r="I76" s="1309"/>
      <c r="J76" s="1309"/>
      <c r="K76" s="1310"/>
      <c r="L76" s="1310"/>
      <c r="M76" s="1310"/>
      <c r="N76" s="1310"/>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ht="13.2" x14ac:dyDescent="0.2">
      <c r="B77" s="392"/>
      <c r="G77" s="1309"/>
      <c r="H77" s="1309"/>
      <c r="I77" s="1309"/>
      <c r="J77" s="1309"/>
      <c r="K77" s="1307"/>
      <c r="L77" s="1307"/>
      <c r="M77" s="1307"/>
      <c r="N77" s="1307"/>
      <c r="AN77" s="1308" t="s">
        <v>
598</v>
      </c>
      <c r="AO77" s="1308"/>
      <c r="AP77" s="1308"/>
      <c r="AQ77" s="1308"/>
      <c r="AR77" s="1308"/>
      <c r="AS77" s="1308"/>
      <c r="AT77" s="1308"/>
      <c r="AU77" s="1308"/>
      <c r="AV77" s="1308"/>
      <c r="AW77" s="1308"/>
      <c r="AX77" s="1308"/>
      <c r="AY77" s="1308"/>
      <c r="AZ77" s="1308"/>
      <c r="BA77" s="1308"/>
      <c r="BB77" s="1306" t="s">
        <v>
596</v>
      </c>
      <c r="BC77" s="1306"/>
      <c r="BD77" s="1306"/>
      <c r="BE77" s="1306"/>
      <c r="BF77" s="1306"/>
      <c r="BG77" s="1306"/>
      <c r="BH77" s="1306"/>
      <c r="BI77" s="1306"/>
      <c r="BJ77" s="1306"/>
      <c r="BK77" s="1306"/>
      <c r="BL77" s="1306"/>
      <c r="BM77" s="1306"/>
      <c r="BN77" s="1306"/>
      <c r="BO77" s="1306"/>
      <c r="BP77" s="1303">
        <v>
30.5</v>
      </c>
      <c r="BQ77" s="1303"/>
      <c r="BR77" s="1303"/>
      <c r="BS77" s="1303"/>
      <c r="BT77" s="1303"/>
      <c r="BU77" s="1303"/>
      <c r="BV77" s="1303"/>
      <c r="BW77" s="1303"/>
      <c r="BX77" s="1303">
        <v>
21.2</v>
      </c>
      <c r="BY77" s="1303"/>
      <c r="BZ77" s="1303"/>
      <c r="CA77" s="1303"/>
      <c r="CB77" s="1303"/>
      <c r="CC77" s="1303"/>
      <c r="CD77" s="1303"/>
      <c r="CE77" s="1303"/>
      <c r="CF77" s="1303">
        <v>
16.600000000000001</v>
      </c>
      <c r="CG77" s="1303"/>
      <c r="CH77" s="1303"/>
      <c r="CI77" s="1303"/>
      <c r="CJ77" s="1303"/>
      <c r="CK77" s="1303"/>
      <c r="CL77" s="1303"/>
      <c r="CM77" s="1303"/>
      <c r="CN77" s="1303">
        <v>
17.399999999999999</v>
      </c>
      <c r="CO77" s="1303"/>
      <c r="CP77" s="1303"/>
      <c r="CQ77" s="1303"/>
      <c r="CR77" s="1303"/>
      <c r="CS77" s="1303"/>
      <c r="CT77" s="1303"/>
      <c r="CU77" s="1303"/>
      <c r="CV77" s="1303">
        <v>
12.1</v>
      </c>
      <c r="CW77" s="1303"/>
      <c r="CX77" s="1303"/>
      <c r="CY77" s="1303"/>
      <c r="CZ77" s="1303"/>
      <c r="DA77" s="1303"/>
      <c r="DB77" s="1303"/>
      <c r="DC77" s="1303"/>
    </row>
    <row r="78" spans="2:107" ht="13.2" x14ac:dyDescent="0.2">
      <c r="B78" s="392"/>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ht="13.2" x14ac:dyDescent="0.2">
      <c r="B79" s="392"/>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
601</v>
      </c>
      <c r="BC79" s="1306"/>
      <c r="BD79" s="1306"/>
      <c r="BE79" s="1306"/>
      <c r="BF79" s="1306"/>
      <c r="BG79" s="1306"/>
      <c r="BH79" s="1306"/>
      <c r="BI79" s="1306"/>
      <c r="BJ79" s="1306"/>
      <c r="BK79" s="1306"/>
      <c r="BL79" s="1306"/>
      <c r="BM79" s="1306"/>
      <c r="BN79" s="1306"/>
      <c r="BO79" s="1306"/>
      <c r="BP79" s="1303">
        <v>
5.2</v>
      </c>
      <c r="BQ79" s="1303"/>
      <c r="BR79" s="1303"/>
      <c r="BS79" s="1303"/>
      <c r="BT79" s="1303"/>
      <c r="BU79" s="1303"/>
      <c r="BV79" s="1303"/>
      <c r="BW79" s="1303"/>
      <c r="BX79" s="1303">
        <v>
4.0999999999999996</v>
      </c>
      <c r="BY79" s="1303"/>
      <c r="BZ79" s="1303"/>
      <c r="CA79" s="1303"/>
      <c r="CB79" s="1303"/>
      <c r="CC79" s="1303"/>
      <c r="CD79" s="1303"/>
      <c r="CE79" s="1303"/>
      <c r="CF79" s="1303">
        <v>
3.6</v>
      </c>
      <c r="CG79" s="1303"/>
      <c r="CH79" s="1303"/>
      <c r="CI79" s="1303"/>
      <c r="CJ79" s="1303"/>
      <c r="CK79" s="1303"/>
      <c r="CL79" s="1303"/>
      <c r="CM79" s="1303"/>
      <c r="CN79" s="1303">
        <v>
3.6</v>
      </c>
      <c r="CO79" s="1303"/>
      <c r="CP79" s="1303"/>
      <c r="CQ79" s="1303"/>
      <c r="CR79" s="1303"/>
      <c r="CS79" s="1303"/>
      <c r="CT79" s="1303"/>
      <c r="CU79" s="1303"/>
      <c r="CV79" s="1303">
        <v>
3.5</v>
      </c>
      <c r="CW79" s="1303"/>
      <c r="CX79" s="1303"/>
      <c r="CY79" s="1303"/>
      <c r="CZ79" s="1303"/>
      <c r="DA79" s="1303"/>
      <c r="DB79" s="1303"/>
      <c r="DC79" s="1303"/>
    </row>
    <row r="80" spans="2:107" ht="13.2" x14ac:dyDescent="0.2">
      <c r="B80" s="392"/>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ht="13.2" x14ac:dyDescent="0.2">
      <c r="B81" s="392"/>
    </row>
    <row r="82" spans="2:109" ht="16.2" x14ac:dyDescent="0.2">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ht="13.2" x14ac:dyDescent="0.2">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420"/>
      <c r="AQ87" s="420"/>
      <c r="BC87" s="420"/>
      <c r="BO87" s="420"/>
      <c r="CA87" s="420"/>
      <c r="CM87" s="420"/>
      <c r="CY87" s="420"/>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tzPUDuOjUVpl+/UvvgDIesKyXnaS9taoMhqEs+8BZ7jJnLK2UcvOIGZXuJONokpE3ktZWx4En31kme8I0bnNA==" saltValue="W4WSe8j5RizjBRw3qF3G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F112" sqref="AF112"/>
    </sheetView>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
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QjnCUxfXr7O7xkvMp8wT98mMzgy5PFT1iJuSEkAtvSGbwZ6YCTjNDVqzaspKfV5qu0mzm/uOGjIlsM+qhrMow==" saltValue="CACFd+27RTMxzhUapxA76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election activeCell="AH50" sqref="AH50"/>
    </sheetView>
  </sheetViews>
  <sheetFormatPr defaultColWidth="0" defaultRowHeight="13.5" customHeight="1" zeroHeight="1" x14ac:dyDescent="0.2"/>
  <cols>
    <col min="1" max="34" width="2.44140625" style="289" customWidth="1"/>
    <col min="35" max="122" width="2.44140625" style="288" customWidth="1"/>
    <col min="123" max="16384" width="2.44140625" style="288" hidden="1"/>
  </cols>
  <sheetData>
    <row r="1" spans="2:34"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ht="13.2" x14ac:dyDescent="0.2">
      <c r="S2" s="288"/>
      <c r="AH2" s="288"/>
    </row>
    <row r="3" spans="2:34"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ht="13.2" x14ac:dyDescent="0.2"/>
    <row r="5" spans="2:34" ht="13.2" x14ac:dyDescent="0.2"/>
    <row r="6" spans="2:34" ht="13.2" x14ac:dyDescent="0.2"/>
    <row r="7" spans="2:34" ht="13.2" x14ac:dyDescent="0.2"/>
    <row r="8" spans="2:34" ht="13.2" x14ac:dyDescent="0.2"/>
    <row r="9" spans="2:34" ht="13.2" x14ac:dyDescent="0.2">
      <c r="AH9" s="288"/>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88"/>
    </row>
    <row r="18" spans="12:34" ht="13.2" x14ac:dyDescent="0.2"/>
    <row r="19" spans="12:34" ht="13.2" x14ac:dyDescent="0.2"/>
    <row r="20" spans="12:34" ht="13.2" x14ac:dyDescent="0.2">
      <c r="AH20" s="288"/>
    </row>
    <row r="21" spans="12:34" ht="13.2" x14ac:dyDescent="0.2">
      <c r="AH21" s="288"/>
    </row>
    <row r="22" spans="12:34" ht="13.2" x14ac:dyDescent="0.2"/>
    <row r="23" spans="12:34" ht="13.2" x14ac:dyDescent="0.2"/>
    <row r="24" spans="12:34" ht="13.2" x14ac:dyDescent="0.2">
      <c r="Q24" s="288"/>
    </row>
    <row r="25" spans="12:34" ht="13.2" x14ac:dyDescent="0.2"/>
    <row r="26" spans="12:34" ht="13.2" x14ac:dyDescent="0.2"/>
    <row r="27" spans="12:34" ht="13.2" x14ac:dyDescent="0.2"/>
    <row r="28" spans="12:34" ht="13.2" x14ac:dyDescent="0.2">
      <c r="O28" s="288"/>
      <c r="T28" s="288"/>
      <c r="AH28" s="288"/>
    </row>
    <row r="29" spans="12:34" ht="13.2" x14ac:dyDescent="0.2"/>
    <row r="30" spans="12:34" ht="13.2" x14ac:dyDescent="0.2"/>
    <row r="31" spans="12:34" ht="13.2" x14ac:dyDescent="0.2">
      <c r="Q31" s="288"/>
    </row>
    <row r="32" spans="12:34" ht="13.2" x14ac:dyDescent="0.2">
      <c r="L32" s="288"/>
    </row>
    <row r="33" spans="2:34" ht="13.2" x14ac:dyDescent="0.2">
      <c r="C33" s="288"/>
      <c r="E33" s="288"/>
      <c r="G33" s="288"/>
      <c r="I33" s="288"/>
      <c r="X33" s="288"/>
    </row>
    <row r="34" spans="2:34" ht="13.2" x14ac:dyDescent="0.2">
      <c r="B34" s="288"/>
      <c r="P34" s="288"/>
      <c r="R34" s="288"/>
      <c r="T34" s="288"/>
    </row>
    <row r="35" spans="2:34" ht="13.2" x14ac:dyDescent="0.2">
      <c r="D35" s="288"/>
      <c r="W35" s="288"/>
      <c r="AC35" s="288"/>
      <c r="AD35" s="288"/>
      <c r="AE35" s="288"/>
      <c r="AF35" s="288"/>
      <c r="AG35" s="288"/>
      <c r="AH35" s="288"/>
    </row>
    <row r="36" spans="2:34" ht="13.2" x14ac:dyDescent="0.2">
      <c r="H36" s="288"/>
      <c r="J36" s="288"/>
      <c r="K36" s="288"/>
      <c r="M36" s="288"/>
      <c r="Y36" s="288"/>
      <c r="Z36" s="288"/>
      <c r="AA36" s="288"/>
      <c r="AB36" s="288"/>
      <c r="AC36" s="288"/>
      <c r="AD36" s="288"/>
      <c r="AE36" s="288"/>
      <c r="AF36" s="288"/>
      <c r="AG36" s="288"/>
      <c r="AH36" s="288"/>
    </row>
    <row r="37" spans="2:34" ht="13.2" x14ac:dyDescent="0.2">
      <c r="AH37" s="288"/>
    </row>
    <row r="38" spans="2:34" ht="13.2" x14ac:dyDescent="0.2">
      <c r="AG38" s="288"/>
      <c r="AH38" s="288"/>
    </row>
    <row r="39" spans="2:34" ht="13.2" x14ac:dyDescent="0.2"/>
    <row r="40" spans="2:34" ht="13.2" x14ac:dyDescent="0.2">
      <c r="X40" s="288"/>
    </row>
    <row r="41" spans="2:34" ht="13.2" x14ac:dyDescent="0.2">
      <c r="R41" s="288"/>
    </row>
    <row r="42" spans="2:34" ht="13.2" x14ac:dyDescent="0.2">
      <c r="W42" s="288"/>
    </row>
    <row r="43" spans="2:34" ht="13.2" x14ac:dyDescent="0.2">
      <c r="Y43" s="288"/>
      <c r="Z43" s="288"/>
      <c r="AA43" s="288"/>
      <c r="AB43" s="288"/>
      <c r="AC43" s="288"/>
      <c r="AD43" s="288"/>
      <c r="AE43" s="288"/>
      <c r="AF43" s="288"/>
      <c r="AG43" s="288"/>
      <c r="AH43" s="288"/>
    </row>
    <row r="44" spans="2:34" ht="13.2" x14ac:dyDescent="0.2">
      <c r="AH44" s="288"/>
    </row>
    <row r="45" spans="2:34" ht="13.2" x14ac:dyDescent="0.2">
      <c r="X45" s="288"/>
    </row>
    <row r="46" spans="2:34" ht="13.2" x14ac:dyDescent="0.2"/>
    <row r="47" spans="2:34" ht="13.2" x14ac:dyDescent="0.2"/>
    <row r="48" spans="2:34" ht="13.2" x14ac:dyDescent="0.2">
      <c r="W48" s="288"/>
      <c r="Y48" s="288"/>
      <c r="Z48" s="288"/>
      <c r="AA48" s="288"/>
      <c r="AB48" s="288"/>
      <c r="AC48" s="288"/>
      <c r="AD48" s="288"/>
      <c r="AE48" s="288"/>
      <c r="AF48" s="288"/>
      <c r="AG48" s="288"/>
      <c r="AH48" s="288"/>
    </row>
    <row r="49" spans="28:34" ht="13.2" x14ac:dyDescent="0.2"/>
    <row r="50" spans="28:34" ht="13.2" x14ac:dyDescent="0.2">
      <c r="AE50" s="288"/>
      <c r="AF50" s="288"/>
      <c r="AG50" s="288"/>
      <c r="AH50" s="288"/>
    </row>
    <row r="51" spans="28:34" ht="13.2" x14ac:dyDescent="0.2">
      <c r="AC51" s="288"/>
      <c r="AD51" s="288"/>
      <c r="AE51" s="288"/>
      <c r="AF51" s="288"/>
      <c r="AG51" s="288"/>
      <c r="AH51" s="288"/>
    </row>
    <row r="52" spans="28:34" ht="13.2" x14ac:dyDescent="0.2"/>
    <row r="53" spans="28:34" ht="13.2" x14ac:dyDescent="0.2">
      <c r="AF53" s="288"/>
      <c r="AG53" s="288"/>
      <c r="AH53" s="288"/>
    </row>
    <row r="54" spans="28:34" ht="13.2" x14ac:dyDescent="0.2">
      <c r="AH54" s="288"/>
    </row>
    <row r="55" spans="28:34" ht="13.2" x14ac:dyDescent="0.2"/>
    <row r="56" spans="28:34" ht="13.2" x14ac:dyDescent="0.2">
      <c r="AB56" s="288"/>
      <c r="AC56" s="288"/>
      <c r="AD56" s="288"/>
      <c r="AE56" s="288"/>
      <c r="AF56" s="288"/>
      <c r="AG56" s="288"/>
      <c r="AH56" s="288"/>
    </row>
    <row r="57" spans="28:34" ht="13.2" x14ac:dyDescent="0.2">
      <c r="AH57" s="288"/>
    </row>
    <row r="58" spans="28:34" ht="13.2" x14ac:dyDescent="0.2">
      <c r="AH58" s="288"/>
    </row>
    <row r="59" spans="28:34" ht="13.2" x14ac:dyDescent="0.2">
      <c r="AG59" s="288"/>
      <c r="AH59" s="288"/>
    </row>
    <row r="60" spans="28:34" ht="13.2" x14ac:dyDescent="0.2"/>
    <row r="61" spans="28:34" ht="13.2" x14ac:dyDescent="0.2"/>
    <row r="62" spans="28:34" ht="13.2" x14ac:dyDescent="0.2"/>
    <row r="63" spans="28:34" ht="13.2" x14ac:dyDescent="0.2">
      <c r="AH63" s="288"/>
    </row>
    <row r="64" spans="28:34" ht="13.2" x14ac:dyDescent="0.2">
      <c r="AG64" s="288"/>
      <c r="AH64" s="288"/>
    </row>
    <row r="65" spans="28:34" ht="13.2" x14ac:dyDescent="0.2"/>
    <row r="66" spans="28:34" ht="13.2" x14ac:dyDescent="0.2"/>
    <row r="67" spans="28:34" ht="13.2" x14ac:dyDescent="0.2"/>
    <row r="68" spans="28:34" ht="13.2" x14ac:dyDescent="0.2">
      <c r="AB68" s="288"/>
      <c r="AC68" s="288"/>
      <c r="AD68" s="288"/>
      <c r="AE68" s="288"/>
      <c r="AF68" s="288"/>
      <c r="AG68" s="288"/>
      <c r="AH68" s="288"/>
    </row>
    <row r="69" spans="28:34" ht="13.2" x14ac:dyDescent="0.2">
      <c r="AF69" s="288"/>
      <c r="AG69" s="288"/>
      <c r="AH69" s="288"/>
    </row>
    <row r="70" spans="28:34" ht="13.2" x14ac:dyDescent="0.2"/>
    <row r="71" spans="28:34" ht="13.2" x14ac:dyDescent="0.2"/>
    <row r="72" spans="28:34" ht="13.2" x14ac:dyDescent="0.2"/>
    <row r="73" spans="28:34" ht="13.2" x14ac:dyDescent="0.2"/>
    <row r="74" spans="28:34" ht="13.2" x14ac:dyDescent="0.2"/>
    <row r="75" spans="28:34" ht="13.2" x14ac:dyDescent="0.2">
      <c r="AH75" s="288"/>
    </row>
    <row r="76" spans="28:34" ht="13.2" x14ac:dyDescent="0.2">
      <c r="AF76" s="288"/>
      <c r="AG76" s="288"/>
      <c r="AH76" s="288"/>
    </row>
    <row r="77" spans="28:34" ht="13.2" x14ac:dyDescent="0.2">
      <c r="AG77" s="288"/>
      <c r="AH77" s="288"/>
    </row>
    <row r="78" spans="28:34" ht="13.2" x14ac:dyDescent="0.2"/>
    <row r="79" spans="28:34" ht="13.2" x14ac:dyDescent="0.2"/>
    <row r="80" spans="28:34" ht="13.2" x14ac:dyDescent="0.2"/>
    <row r="81" spans="25:34" ht="13.2" x14ac:dyDescent="0.2"/>
    <row r="82" spans="25:34" ht="13.2" x14ac:dyDescent="0.2">
      <c r="Y82" s="288"/>
    </row>
    <row r="83" spans="25:34" ht="13.2" x14ac:dyDescent="0.2">
      <c r="Y83" s="288"/>
      <c r="Z83" s="288"/>
      <c r="AA83" s="288"/>
      <c r="AB83" s="288"/>
      <c r="AC83" s="288"/>
      <c r="AD83" s="288"/>
      <c r="AE83" s="288"/>
      <c r="AF83" s="288"/>
      <c r="AG83" s="288"/>
      <c r="AH83" s="288"/>
    </row>
    <row r="84" spans="25:34" ht="13.2" x14ac:dyDescent="0.2"/>
    <row r="85" spans="25:34" ht="13.2" x14ac:dyDescent="0.2"/>
    <row r="86" spans="25:34" ht="13.2" x14ac:dyDescent="0.2"/>
    <row r="87" spans="25:34" ht="13.2" x14ac:dyDescent="0.2"/>
    <row r="88" spans="25:34" ht="13.2" x14ac:dyDescent="0.2">
      <c r="AH88" s="288"/>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88"/>
      <c r="AG94" s="288"/>
      <c r="AH94" s="288"/>
    </row>
    <row r="95" spans="25:34" ht="13.5" customHeight="1" x14ac:dyDescent="0.2">
      <c r="AH95" s="28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8"/>
    </row>
    <row r="102" spans="33:34" ht="13.5" customHeight="1" x14ac:dyDescent="0.2"/>
    <row r="103" spans="33:34" ht="13.5" customHeight="1" x14ac:dyDescent="0.2"/>
    <row r="104" spans="33:34" ht="13.5" customHeight="1" x14ac:dyDescent="0.2">
      <c r="AG104" s="288"/>
      <c r="AH104" s="28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8"/>
    </row>
    <row r="117" spans="34:122" ht="13.5" customHeight="1" x14ac:dyDescent="0.2"/>
    <row r="118" spans="34:122" ht="13.5" customHeight="1" x14ac:dyDescent="0.2"/>
    <row r="119" spans="34:122" ht="13.5" customHeight="1" x14ac:dyDescent="0.2"/>
    <row r="120" spans="34:122" ht="13.5" customHeight="1" x14ac:dyDescent="0.2">
      <c r="AH120" s="288"/>
    </row>
    <row r="121" spans="34:122" ht="13.5" customHeight="1" x14ac:dyDescent="0.2">
      <c r="AH121" s="288"/>
    </row>
    <row r="122" spans="34:122" ht="13.5" customHeight="1" x14ac:dyDescent="0.2"/>
    <row r="123" spans="34:122" ht="13.5" customHeight="1" x14ac:dyDescent="0.2"/>
    <row r="124" spans="34:122" ht="13.5" customHeight="1" x14ac:dyDescent="0.2"/>
    <row r="125" spans="34:122" ht="13.5" customHeight="1" x14ac:dyDescent="0.2">
      <c r="DR125" s="288" t="s">
        <v>
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RlkaalymcPCeGHUwegCeLdV3EHN1V/1UlsiaZNPYa/DKLCDWFtwWcHUHjcUXExMjXeGg9hdU19bf21lk3I4fA==" saltValue="5hHMjhKmbVeC9PP9s6d9J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
52</v>
      </c>
      <c r="E2" s="152"/>
      <c r="F2" s="153" t="s">
        <v>
543</v>
      </c>
      <c r="G2" s="154"/>
      <c r="H2" s="155"/>
    </row>
    <row r="3" spans="1:8" x14ac:dyDescent="0.2">
      <c r="A3" s="151" t="s">
        <v>
536</v>
      </c>
      <c r="B3" s="156"/>
      <c r="C3" s="157"/>
      <c r="D3" s="158">
        <v>
30021</v>
      </c>
      <c r="E3" s="159"/>
      <c r="F3" s="160">
        <v>
45117</v>
      </c>
      <c r="G3" s="161"/>
      <c r="H3" s="162"/>
    </row>
    <row r="4" spans="1:8" x14ac:dyDescent="0.2">
      <c r="A4" s="163"/>
      <c r="B4" s="164"/>
      <c r="C4" s="165"/>
      <c r="D4" s="166">
        <v>
14282</v>
      </c>
      <c r="E4" s="167"/>
      <c r="F4" s="168">
        <v>
25589</v>
      </c>
      <c r="G4" s="169"/>
      <c r="H4" s="170"/>
    </row>
    <row r="5" spans="1:8" x14ac:dyDescent="0.2">
      <c r="A5" s="151" t="s">
        <v>
538</v>
      </c>
      <c r="B5" s="156"/>
      <c r="C5" s="157"/>
      <c r="D5" s="158">
        <v>
42731</v>
      </c>
      <c r="E5" s="159"/>
      <c r="F5" s="160">
        <v>
43532</v>
      </c>
      <c r="G5" s="161"/>
      <c r="H5" s="162"/>
    </row>
    <row r="6" spans="1:8" x14ac:dyDescent="0.2">
      <c r="A6" s="163"/>
      <c r="B6" s="164"/>
      <c r="C6" s="165"/>
      <c r="D6" s="166">
        <v>
25487</v>
      </c>
      <c r="E6" s="167"/>
      <c r="F6" s="168">
        <v>
25435</v>
      </c>
      <c r="G6" s="169"/>
      <c r="H6" s="170"/>
    </row>
    <row r="7" spans="1:8" x14ac:dyDescent="0.2">
      <c r="A7" s="151" t="s">
        <v>
539</v>
      </c>
      <c r="B7" s="156"/>
      <c r="C7" s="157"/>
      <c r="D7" s="158">
        <v>
46737</v>
      </c>
      <c r="E7" s="159"/>
      <c r="F7" s="160">
        <v>
39893</v>
      </c>
      <c r="G7" s="161"/>
      <c r="H7" s="162"/>
    </row>
    <row r="8" spans="1:8" x14ac:dyDescent="0.2">
      <c r="A8" s="163"/>
      <c r="B8" s="164"/>
      <c r="C8" s="165"/>
      <c r="D8" s="166">
        <v>
28886</v>
      </c>
      <c r="E8" s="167"/>
      <c r="F8" s="168">
        <v>
26170</v>
      </c>
      <c r="G8" s="169"/>
      <c r="H8" s="170"/>
    </row>
    <row r="9" spans="1:8" x14ac:dyDescent="0.2">
      <c r="A9" s="151" t="s">
        <v>
540</v>
      </c>
      <c r="B9" s="156"/>
      <c r="C9" s="157"/>
      <c r="D9" s="158">
        <v>
45091</v>
      </c>
      <c r="E9" s="159"/>
      <c r="F9" s="160">
        <v>
41080</v>
      </c>
      <c r="G9" s="161"/>
      <c r="H9" s="162"/>
    </row>
    <row r="10" spans="1:8" x14ac:dyDescent="0.2">
      <c r="A10" s="163"/>
      <c r="B10" s="164"/>
      <c r="C10" s="165"/>
      <c r="D10" s="166">
        <v>
23673</v>
      </c>
      <c r="E10" s="167"/>
      <c r="F10" s="168">
        <v>
27265</v>
      </c>
      <c r="G10" s="169"/>
      <c r="H10" s="170"/>
    </row>
    <row r="11" spans="1:8" x14ac:dyDescent="0.2">
      <c r="A11" s="151" t="s">
        <v>
541</v>
      </c>
      <c r="B11" s="156"/>
      <c r="C11" s="157"/>
      <c r="D11" s="158">
        <v>
49803</v>
      </c>
      <c r="E11" s="159"/>
      <c r="F11" s="160">
        <v>
33173</v>
      </c>
      <c r="G11" s="161"/>
      <c r="H11" s="162"/>
    </row>
    <row r="12" spans="1:8" x14ac:dyDescent="0.2">
      <c r="A12" s="163"/>
      <c r="B12" s="164"/>
      <c r="C12" s="171"/>
      <c r="D12" s="166">
        <v>
25989</v>
      </c>
      <c r="E12" s="167"/>
      <c r="F12" s="168">
        <v>
20353</v>
      </c>
      <c r="G12" s="169"/>
      <c r="H12" s="170"/>
    </row>
    <row r="13" spans="1:8" x14ac:dyDescent="0.2">
      <c r="A13" s="151"/>
      <c r="B13" s="156"/>
      <c r="C13" s="172"/>
      <c r="D13" s="173">
        <v>
42877</v>
      </c>
      <c r="E13" s="174"/>
      <c r="F13" s="175">
        <v>
40559</v>
      </c>
      <c r="G13" s="176"/>
      <c r="H13" s="162"/>
    </row>
    <row r="14" spans="1:8" x14ac:dyDescent="0.2">
      <c r="A14" s="163"/>
      <c r="B14" s="164"/>
      <c r="C14" s="165"/>
      <c r="D14" s="166">
        <v>
23663</v>
      </c>
      <c r="E14" s="167"/>
      <c r="F14" s="168">
        <v>
24962</v>
      </c>
      <c r="G14" s="169"/>
      <c r="H14" s="170"/>
    </row>
    <row r="17" spans="1:11" x14ac:dyDescent="0.2">
      <c r="A17" s="147" t="s">
        <v>
53</v>
      </c>
    </row>
    <row r="18" spans="1:11" x14ac:dyDescent="0.2">
      <c r="A18" s="177"/>
      <c r="B18" s="177" t="str">
        <f>
実質収支比率等に係る経年分析!F$46</f>
        <v>
H26</v>
      </c>
      <c r="C18" s="177" t="str">
        <f>
実質収支比率等に係る経年分析!G$46</f>
        <v>
H27</v>
      </c>
      <c r="D18" s="177" t="str">
        <f>
実質収支比率等に係る経年分析!H$46</f>
        <v>
H28</v>
      </c>
      <c r="E18" s="177" t="str">
        <f>
実質収支比率等に係る経年分析!I$46</f>
        <v>
H29</v>
      </c>
      <c r="F18" s="177" t="str">
        <f>
実質収支比率等に係る経年分析!J$46</f>
        <v>
H30</v>
      </c>
    </row>
    <row r="19" spans="1:11" x14ac:dyDescent="0.2">
      <c r="A19" s="177" t="s">
        <v>
54</v>
      </c>
      <c r="B19" s="177">
        <f>
ROUND(VALUE(SUBSTITUTE(実質収支比率等に係る経年分析!F$48,"▲","-")),2)</f>
        <v>
6.6</v>
      </c>
      <c r="C19" s="177">
        <f>
ROUND(VALUE(SUBSTITUTE(実質収支比率等に係る経年分析!G$48,"▲","-")),2)</f>
        <v>
8.6300000000000008</v>
      </c>
      <c r="D19" s="177">
        <f>
ROUND(VALUE(SUBSTITUTE(実質収支比率等に係る経年分析!H$48,"▲","-")),2)</f>
        <v>
6.68</v>
      </c>
      <c r="E19" s="177">
        <f>
ROUND(VALUE(SUBSTITUTE(実質収支比率等に係る経年分析!I$48,"▲","-")),2)</f>
        <v>
8.49</v>
      </c>
      <c r="F19" s="177">
        <f>
ROUND(VALUE(SUBSTITUTE(実質収支比率等に係る経年分析!J$48,"▲","-")),2)</f>
        <v>
4.6900000000000004</v>
      </c>
    </row>
    <row r="20" spans="1:11" x14ac:dyDescent="0.2">
      <c r="A20" s="177" t="s">
        <v>
55</v>
      </c>
      <c r="B20" s="177">
        <f>
ROUND(VALUE(SUBSTITUTE(実質収支比率等に係る経年分析!F$47,"▲","-")),2)</f>
        <v>
15.37</v>
      </c>
      <c r="C20" s="177">
        <f>
ROUND(VALUE(SUBSTITUTE(実質収支比率等に係る経年分析!G$47,"▲","-")),2)</f>
        <v>
12.76</v>
      </c>
      <c r="D20" s="177">
        <f>
ROUND(VALUE(SUBSTITUTE(実質収支比率等に係る経年分析!H$47,"▲","-")),2)</f>
        <v>
12.33</v>
      </c>
      <c r="E20" s="177">
        <f>
ROUND(VALUE(SUBSTITUTE(実質収支比率等に係る経年分析!I$47,"▲","-")),2)</f>
        <v>
12.41</v>
      </c>
      <c r="F20" s="177">
        <f>
ROUND(VALUE(SUBSTITUTE(実質収支比率等に係る経年分析!J$47,"▲","-")),2)</f>
        <v>
12.42</v>
      </c>
    </row>
    <row r="21" spans="1:11" x14ac:dyDescent="0.2">
      <c r="A21" s="177" t="s">
        <v>
56</v>
      </c>
      <c r="B21" s="177">
        <f>
IF(ISNUMBER(VALUE(SUBSTITUTE(実質収支比率等に係る経年分析!F$49,"▲","-"))),ROUND(VALUE(SUBSTITUTE(実質収支比率等に係る経年分析!F$49,"▲","-")),2),NA())</f>
        <v>
6.44</v>
      </c>
      <c r="C21" s="177">
        <f>
IF(ISNUMBER(VALUE(SUBSTITUTE(実質収支比率等に係る経年分析!G$49,"▲","-"))),ROUND(VALUE(SUBSTITUTE(実質収支比率等に係る経年分析!G$49,"▲","-")),2),NA())</f>
        <v>
-7.0000000000000007E-2</v>
      </c>
      <c r="D21" s="177">
        <f>
IF(ISNUMBER(VALUE(SUBSTITUTE(実質収支比率等に係る経年分析!H$49,"▲","-"))),ROUND(VALUE(SUBSTITUTE(実質収支比率等に係る経年分析!H$49,"▲","-")),2),NA())</f>
        <v>
-1.86</v>
      </c>
      <c r="E21" s="177">
        <f>
IF(ISNUMBER(VALUE(SUBSTITUTE(実質収支比率等に係る経年分析!I$49,"▲","-"))),ROUND(VALUE(SUBSTITUTE(実質収支比率等に係る経年分析!I$49,"▲","-")),2),NA())</f>
        <v>
1.83</v>
      </c>
      <c r="F21" s="177">
        <f>
IF(ISNUMBER(VALUE(SUBSTITUTE(実質収支比率等に係る経年分析!J$49,"▲","-"))),ROUND(VALUE(SUBSTITUTE(実質収支比率等に係る経年分析!J$49,"▲","-")),2),NA())</f>
        <v>
-3.79</v>
      </c>
    </row>
    <row r="24" spans="1:11" x14ac:dyDescent="0.2">
      <c r="A24" s="147" t="s">
        <v>
57</v>
      </c>
    </row>
    <row r="25" spans="1:11" x14ac:dyDescent="0.2">
      <c r="A25" s="178"/>
      <c r="B25" s="178" t="str">
        <f>
連結実質赤字比率に係る赤字・黒字の構成分析!F$33</f>
        <v>
H26</v>
      </c>
      <c r="C25" s="178"/>
      <c r="D25" s="178" t="str">
        <f>
連結実質赤字比率に係る赤字・黒字の構成分析!G$33</f>
        <v>
H27</v>
      </c>
      <c r="E25" s="178"/>
      <c r="F25" s="178" t="str">
        <f>
連結実質赤字比率に係る赤字・黒字の構成分析!H$33</f>
        <v>
H28</v>
      </c>
      <c r="G25" s="178"/>
      <c r="H25" s="178" t="str">
        <f>
連結実質赤字比率に係る赤字・黒字の構成分析!I$33</f>
        <v>
H29</v>
      </c>
      <c r="I25" s="178"/>
      <c r="J25" s="178" t="str">
        <f>
連結実質赤字比率に係る赤字・黒字の構成分析!J$33</f>
        <v>
H30</v>
      </c>
      <c r="K25" s="178"/>
    </row>
    <row r="26" spans="1:11" x14ac:dyDescent="0.2">
      <c r="A26" s="178"/>
      <c r="B26" s="178" t="s">
        <v>
58</v>
      </c>
      <c r="C26" s="178" t="s">
        <v>
59</v>
      </c>
      <c r="D26" s="178" t="s">
        <v>
58</v>
      </c>
      <c r="E26" s="178" t="s">
        <v>
59</v>
      </c>
      <c r="F26" s="178" t="s">
        <v>
58</v>
      </c>
      <c r="G26" s="178" t="s">
        <v>
59</v>
      </c>
      <c r="H26" s="178" t="s">
        <v>
58</v>
      </c>
      <c r="I26" s="178" t="s">
        <v>
59</v>
      </c>
      <c r="J26" s="178" t="s">
        <v>
58</v>
      </c>
      <c r="K26" s="178" t="s">
        <v>
59</v>
      </c>
    </row>
    <row r="27" spans="1:11" x14ac:dyDescent="0.2">
      <c r="A27" s="178" t="str">
        <f>
IF(連結実質赤字比率に係る赤字・黒字の構成分析!C$43="",NA(),連結実質赤字比率に係る赤字・黒字の構成分析!C$43)</f>
        <v>
その他会計（黒字）</v>
      </c>
      <c r="B27" s="178" t="e">
        <f>
IF(ROUND(VALUE(SUBSTITUTE(連結実質赤字比率に係る赤字・黒字の構成分析!F$43,"▲", "-")), 2) &lt; 0, ABS(ROUND(VALUE(SUBSTITUTE(連結実質赤字比率に係る赤字・黒字の構成分析!F$43,"▲", "-")), 2)), NA())</f>
        <v>
#VALUE!</v>
      </c>
      <c r="C27" s="178" t="e">
        <f>
IF(ROUND(VALUE(SUBSTITUTE(連結実質赤字比率に係る赤字・黒字の構成分析!F$43,"▲", "-")), 2) &gt;= 0, ABS(ROUND(VALUE(SUBSTITUTE(連結実質赤字比率に係る赤字・黒字の構成分析!F$43,"▲", "-")), 2)), NA())</f>
        <v>
#VALUE!</v>
      </c>
      <c r="D27" s="178" t="e">
        <f>
IF(ROUND(VALUE(SUBSTITUTE(連結実質赤字比率に係る赤字・黒字の構成分析!G$43,"▲", "-")), 2) &lt; 0, ABS(ROUND(VALUE(SUBSTITUTE(連結実質赤字比率に係る赤字・黒字の構成分析!G$43,"▲", "-")), 2)), NA())</f>
        <v>
#VALUE!</v>
      </c>
      <c r="E27" s="178" t="e">
        <f>
IF(ROUND(VALUE(SUBSTITUTE(連結実質赤字比率に係る赤字・黒字の構成分析!G$43,"▲", "-")), 2) &gt;= 0, ABS(ROUND(VALUE(SUBSTITUTE(連結実質赤字比率に係る赤字・黒字の構成分析!G$43,"▲", "-")), 2)), NA())</f>
        <v>
#VALUE!</v>
      </c>
      <c r="F27" s="178" t="e">
        <f>
IF(ROUND(VALUE(SUBSTITUTE(連結実質赤字比率に係る赤字・黒字の構成分析!H$43,"▲", "-")), 2) &lt; 0, ABS(ROUND(VALUE(SUBSTITUTE(連結実質赤字比率に係る赤字・黒字の構成分析!H$43,"▲", "-")), 2)), NA())</f>
        <v>
#VALUE!</v>
      </c>
      <c r="G27" s="178" t="e">
        <f>
IF(ROUND(VALUE(SUBSTITUTE(連結実質赤字比率に係る赤字・黒字の構成分析!H$43,"▲", "-")), 2) &gt;= 0, ABS(ROUND(VALUE(SUBSTITUTE(連結実質赤字比率に係る赤字・黒字の構成分析!H$43,"▲", "-")), 2)), NA())</f>
        <v>
#VALUE!</v>
      </c>
      <c r="H27" s="178" t="e">
        <f>
IF(ROUND(VALUE(SUBSTITUTE(連結実質赤字比率に係る赤字・黒字の構成分析!I$43,"▲", "-")), 2) &lt; 0, ABS(ROUND(VALUE(SUBSTITUTE(連結実質赤字比率に係る赤字・黒字の構成分析!I$43,"▲", "-")), 2)), NA())</f>
        <v>
#VALUE!</v>
      </c>
      <c r="I27" s="178" t="e">
        <f>
IF(ROUND(VALUE(SUBSTITUTE(連結実質赤字比率に係る赤字・黒字の構成分析!I$43,"▲", "-")), 2) &gt;= 0, ABS(ROUND(VALUE(SUBSTITUTE(連結実質赤字比率に係る赤字・黒字の構成分析!I$43,"▲", "-")), 2)), NA())</f>
        <v>
#VALUE!</v>
      </c>
      <c r="J27" s="178" t="e">
        <f>
IF(ROUND(VALUE(SUBSTITUTE(連結実質赤字比率に係る赤字・黒字の構成分析!J$43,"▲", "-")), 2) &lt; 0, ABS(ROUND(VALUE(SUBSTITUTE(連結実質赤字比率に係る赤字・黒字の構成分析!J$43,"▲", "-")), 2)), NA())</f>
        <v>
#VALUE!</v>
      </c>
      <c r="K27" s="178" t="e">
        <f>
IF(ROUND(VALUE(SUBSTITUTE(連結実質赤字比率に係る赤字・黒字の構成分析!J$43,"▲", "-")), 2) &gt;= 0, ABS(ROUND(VALUE(SUBSTITUTE(連結実質赤字比率に係る赤字・黒字の構成分析!J$43,"▲", "-")), 2)), NA())</f>
        <v>
#VALUE!</v>
      </c>
    </row>
    <row r="28" spans="1:11" x14ac:dyDescent="0.2">
      <c r="A28" s="178" t="str">
        <f>
IF(連結実質赤字比率に係る赤字・黒字の構成分析!C$42="",NA(),連結実質赤字比率に係る赤字・黒字の構成分析!C$42)</f>
        <v>
その他会計（赤字）</v>
      </c>
      <c r="B28" s="178" t="e">
        <f>
IF(ROUND(VALUE(SUBSTITUTE(連結実質赤字比率に係る赤字・黒字の構成分析!F$42,"▲", "-")), 2) &lt; 0, ABS(ROUND(VALUE(SUBSTITUTE(連結実質赤字比率に係る赤字・黒字の構成分析!F$42,"▲", "-")), 2)), NA())</f>
        <v>
#VALUE!</v>
      </c>
      <c r="C28" s="178" t="e">
        <f>
IF(ROUND(VALUE(SUBSTITUTE(連結実質赤字比率に係る赤字・黒字の構成分析!F$42,"▲", "-")), 2) &gt;= 0, ABS(ROUND(VALUE(SUBSTITUTE(連結実質赤字比率に係る赤字・黒字の構成分析!F$42,"▲", "-")), 2)), NA())</f>
        <v>
#VALUE!</v>
      </c>
      <c r="D28" s="178" t="e">
        <f>
IF(ROUND(VALUE(SUBSTITUTE(連結実質赤字比率に係る赤字・黒字の構成分析!G$42,"▲", "-")), 2) &lt; 0, ABS(ROUND(VALUE(SUBSTITUTE(連結実質赤字比率に係る赤字・黒字の構成分析!G$42,"▲", "-")), 2)), NA())</f>
        <v>
#VALUE!</v>
      </c>
      <c r="E28" s="178" t="e">
        <f>
IF(ROUND(VALUE(SUBSTITUTE(連結実質赤字比率に係る赤字・黒字の構成分析!G$42,"▲", "-")), 2) &gt;= 0, ABS(ROUND(VALUE(SUBSTITUTE(連結実質赤字比率に係る赤字・黒字の構成分析!G$42,"▲", "-")), 2)), NA())</f>
        <v>
#VALUE!</v>
      </c>
      <c r="F28" s="178" t="e">
        <f>
IF(ROUND(VALUE(SUBSTITUTE(連結実質赤字比率に係る赤字・黒字の構成分析!H$42,"▲", "-")), 2) &lt; 0, ABS(ROUND(VALUE(SUBSTITUTE(連結実質赤字比率に係る赤字・黒字の構成分析!H$42,"▲", "-")), 2)), NA())</f>
        <v>
#VALUE!</v>
      </c>
      <c r="G28" s="178" t="e">
        <f>
IF(ROUND(VALUE(SUBSTITUTE(連結実質赤字比率に係る赤字・黒字の構成分析!H$42,"▲", "-")), 2) &gt;= 0, ABS(ROUND(VALUE(SUBSTITUTE(連結実質赤字比率に係る赤字・黒字の構成分析!H$42,"▲", "-")), 2)), NA())</f>
        <v>
#VALUE!</v>
      </c>
      <c r="H28" s="178" t="e">
        <f>
IF(ROUND(VALUE(SUBSTITUTE(連結実質赤字比率に係る赤字・黒字の構成分析!I$42,"▲", "-")), 2) &lt; 0, ABS(ROUND(VALUE(SUBSTITUTE(連結実質赤字比率に係る赤字・黒字の構成分析!I$42,"▲", "-")), 2)), NA())</f>
        <v>
#VALUE!</v>
      </c>
      <c r="I28" s="178" t="e">
        <f>
IF(ROUND(VALUE(SUBSTITUTE(連結実質赤字比率に係る赤字・黒字の構成分析!I$42,"▲", "-")), 2) &gt;= 0, ABS(ROUND(VALUE(SUBSTITUTE(連結実質赤字比率に係る赤字・黒字の構成分析!I$42,"▲", "-")), 2)), NA())</f>
        <v>
#VALUE!</v>
      </c>
      <c r="J28" s="178" t="e">
        <f>
IF(ROUND(VALUE(SUBSTITUTE(連結実質赤字比率に係る赤字・黒字の構成分析!J$42,"▲", "-")), 2) &lt; 0, ABS(ROUND(VALUE(SUBSTITUTE(連結実質赤字比率に係る赤字・黒字の構成分析!J$42,"▲", "-")), 2)), NA())</f>
        <v>
#VALUE!</v>
      </c>
      <c r="K28" s="178" t="e">
        <f>
IF(ROUND(VALUE(SUBSTITUTE(連結実質赤字比率に係る赤字・黒字の構成分析!J$42,"▲", "-")), 2) &gt;= 0, ABS(ROUND(VALUE(SUBSTITUTE(連結実質赤字比率に係る赤字・黒字の構成分析!J$42,"▲", "-")), 2)), NA())</f>
        <v>
#VALUE!</v>
      </c>
    </row>
    <row r="29" spans="1:11" x14ac:dyDescent="0.2">
      <c r="A29" s="178" t="e">
        <f>
IF(連結実質赤字比率に係る赤字・黒字の構成分析!C$41="",NA(),連結実質赤字比率に係る赤字・黒字の構成分析!C$41)</f>
        <v>
#N/A</v>
      </c>
      <c r="B29" s="178" t="e">
        <f>
IF(ROUND(VALUE(SUBSTITUTE(連結実質赤字比率に係る赤字・黒字の構成分析!F$41,"▲", "-")), 2) &lt; 0, ABS(ROUND(VALUE(SUBSTITUTE(連結実質赤字比率に係る赤字・黒字の構成分析!F$41,"▲", "-")), 2)), NA())</f>
        <v>
#VALUE!</v>
      </c>
      <c r="C29" s="178" t="e">
        <f>
IF(ROUND(VALUE(SUBSTITUTE(連結実質赤字比率に係る赤字・黒字の構成分析!F$41,"▲", "-")), 2) &gt;= 0, ABS(ROUND(VALUE(SUBSTITUTE(連結実質赤字比率に係る赤字・黒字の構成分析!F$41,"▲", "-")), 2)), NA())</f>
        <v>
#VALUE!</v>
      </c>
      <c r="D29" s="178" t="e">
        <f>
IF(ROUND(VALUE(SUBSTITUTE(連結実質赤字比率に係る赤字・黒字の構成分析!G$41,"▲", "-")), 2) &lt; 0, ABS(ROUND(VALUE(SUBSTITUTE(連結実質赤字比率に係る赤字・黒字の構成分析!G$41,"▲", "-")), 2)), NA())</f>
        <v>
#VALUE!</v>
      </c>
      <c r="E29" s="178" t="e">
        <f>
IF(ROUND(VALUE(SUBSTITUTE(連結実質赤字比率に係る赤字・黒字の構成分析!G$41,"▲", "-")), 2) &gt;= 0, ABS(ROUND(VALUE(SUBSTITUTE(連結実質赤字比率に係る赤字・黒字の構成分析!G$41,"▲", "-")), 2)), NA())</f>
        <v>
#VALUE!</v>
      </c>
      <c r="F29" s="178" t="e">
        <f>
IF(ROUND(VALUE(SUBSTITUTE(連結実質赤字比率に係る赤字・黒字の構成分析!H$41,"▲", "-")), 2) &lt; 0, ABS(ROUND(VALUE(SUBSTITUTE(連結実質赤字比率に係る赤字・黒字の構成分析!H$41,"▲", "-")), 2)), NA())</f>
        <v>
#VALUE!</v>
      </c>
      <c r="G29" s="178" t="e">
        <f>
IF(ROUND(VALUE(SUBSTITUTE(連結実質赤字比率に係る赤字・黒字の構成分析!H$41,"▲", "-")), 2) &gt;= 0, ABS(ROUND(VALUE(SUBSTITUTE(連結実質赤字比率に係る赤字・黒字の構成分析!H$41,"▲", "-")), 2)), NA())</f>
        <v>
#VALUE!</v>
      </c>
      <c r="H29" s="178" t="e">
        <f>
IF(ROUND(VALUE(SUBSTITUTE(連結実質赤字比率に係る赤字・黒字の構成分析!I$41,"▲", "-")), 2) &lt; 0, ABS(ROUND(VALUE(SUBSTITUTE(連結実質赤字比率に係る赤字・黒字の構成分析!I$41,"▲", "-")), 2)), NA())</f>
        <v>
#VALUE!</v>
      </c>
      <c r="I29" s="178" t="e">
        <f>
IF(ROUND(VALUE(SUBSTITUTE(連結実質赤字比率に係る赤字・黒字の構成分析!I$41,"▲", "-")), 2) &gt;= 0, ABS(ROUND(VALUE(SUBSTITUTE(連結実質赤字比率に係る赤字・黒字の構成分析!I$41,"▲", "-")), 2)), NA())</f>
        <v>
#VALUE!</v>
      </c>
      <c r="J29" s="178" t="e">
        <f>
IF(ROUND(VALUE(SUBSTITUTE(連結実質赤字比率に係る赤字・黒字の構成分析!J$41,"▲", "-")), 2) &lt; 0, ABS(ROUND(VALUE(SUBSTITUTE(連結実質赤字比率に係る赤字・黒字の構成分析!J$41,"▲", "-")), 2)), NA())</f>
        <v>
#VALUE!</v>
      </c>
      <c r="K29" s="178" t="e">
        <f>
IF(ROUND(VALUE(SUBSTITUTE(連結実質赤字比率に係る赤字・黒字の構成分析!J$41,"▲", "-")), 2) &gt;= 0, ABS(ROUND(VALUE(SUBSTITUTE(連結実質赤字比率に係る赤字・黒字の構成分析!J$41,"▲", "-")), 2)), NA())</f>
        <v>
#VALUE!</v>
      </c>
    </row>
    <row r="30" spans="1:11" x14ac:dyDescent="0.2">
      <c r="A30" s="178" t="str">
        <f>
IF(連結実質赤字比率に係る赤字・黒字の構成分析!C$40="",NA(),連結実質赤字比率に係る赤字・黒字の構成分析!C$40)</f>
        <v>
後期高齢者医療特別会計</v>
      </c>
      <c r="B30" s="178" t="e">
        <f>
IF(ROUND(VALUE(SUBSTITUTE(連結実質赤字比率に係る赤字・黒字の構成分析!F$40,"▲", "-")), 2) &lt; 0, ABS(ROUND(VALUE(SUBSTITUTE(連結実質赤字比率に係る赤字・黒字の構成分析!F$40,"▲", "-")), 2)), NA())</f>
        <v>
#N/A</v>
      </c>
      <c r="C30" s="178">
        <f>
IF(ROUND(VALUE(SUBSTITUTE(連結実質赤字比率に係る赤字・黒字の構成分析!F$40,"▲", "-")), 2) &gt;= 0, ABS(ROUND(VALUE(SUBSTITUTE(連結実質赤字比率に係る赤字・黒字の構成分析!F$40,"▲", "-")), 2)), NA())</f>
        <v>
0.27</v>
      </c>
      <c r="D30" s="178" t="e">
        <f>
IF(ROUND(VALUE(SUBSTITUTE(連結実質赤字比率に係る赤字・黒字の構成分析!G$40,"▲", "-")), 2) &lt; 0, ABS(ROUND(VALUE(SUBSTITUTE(連結実質赤字比率に係る赤字・黒字の構成分析!G$40,"▲", "-")), 2)), NA())</f>
        <v>
#N/A</v>
      </c>
      <c r="E30" s="178">
        <f>
IF(ROUND(VALUE(SUBSTITUTE(連結実質赤字比率に係る赤字・黒字の構成分析!G$40,"▲", "-")), 2) &gt;= 0, ABS(ROUND(VALUE(SUBSTITUTE(連結実質赤字比率に係る赤字・黒字の構成分析!G$40,"▲", "-")), 2)), NA())</f>
        <v>
0.04</v>
      </c>
      <c r="F30" s="178" t="e">
        <f>
IF(ROUND(VALUE(SUBSTITUTE(連結実質赤字比率に係る赤字・黒字の構成分析!H$40,"▲", "-")), 2) &lt; 0, ABS(ROUND(VALUE(SUBSTITUTE(連結実質赤字比率に係る赤字・黒字の構成分析!H$40,"▲", "-")), 2)), NA())</f>
        <v>
#N/A</v>
      </c>
      <c r="G30" s="178">
        <f>
IF(ROUND(VALUE(SUBSTITUTE(連結実質赤字比率に係る赤字・黒字の構成分析!H$40,"▲", "-")), 2) &gt;= 0, ABS(ROUND(VALUE(SUBSTITUTE(連結実質赤字比率に係る赤字・黒字の構成分析!H$40,"▲", "-")), 2)), NA())</f>
        <v>
0.2</v>
      </c>
      <c r="H30" s="178" t="e">
        <f>
IF(ROUND(VALUE(SUBSTITUTE(連結実質赤字比率に係る赤字・黒字の構成分析!I$40,"▲", "-")), 2) &lt; 0, ABS(ROUND(VALUE(SUBSTITUTE(連結実質赤字比率に係る赤字・黒字の構成分析!I$40,"▲", "-")), 2)), NA())</f>
        <v>
#N/A</v>
      </c>
      <c r="I30" s="178">
        <f>
IF(ROUND(VALUE(SUBSTITUTE(連結実質赤字比率に係る赤字・黒字の構成分析!I$40,"▲", "-")), 2) &gt;= 0, ABS(ROUND(VALUE(SUBSTITUTE(連結実質赤字比率に係る赤字・黒字の構成分析!I$40,"▲", "-")), 2)), NA())</f>
        <v>
0.24</v>
      </c>
      <c r="J30" s="178" t="e">
        <f>
IF(ROUND(VALUE(SUBSTITUTE(連結実質赤字比率に係る赤字・黒字の構成分析!J$40,"▲", "-")), 2) &lt; 0, ABS(ROUND(VALUE(SUBSTITUTE(連結実質赤字比率に係る赤字・黒字の構成分析!J$40,"▲", "-")), 2)), NA())</f>
        <v>
#N/A</v>
      </c>
      <c r="K30" s="178">
        <f>
IF(ROUND(VALUE(SUBSTITUTE(連結実質赤字比率に係る赤字・黒字の構成分析!J$40,"▲", "-")), 2) &gt;= 0, ABS(ROUND(VALUE(SUBSTITUTE(連結実質赤字比率に係る赤字・黒字の構成分析!J$40,"▲", "-")), 2)), NA())</f>
        <v>
7.0000000000000007E-2</v>
      </c>
    </row>
    <row r="31" spans="1:11" x14ac:dyDescent="0.2">
      <c r="A31" s="178" t="str">
        <f>
IF(連結実質赤字比率に係る赤字・黒字の構成分析!C$39="",NA(),連結実質赤字比率に係る赤字・黒字の構成分析!C$39)</f>
        <v>
下水道事業特別会計</v>
      </c>
      <c r="B31" s="178" t="e">
        <f>
IF(ROUND(VALUE(SUBSTITUTE(連結実質赤字比率に係る赤字・黒字の構成分析!F$39,"▲", "-")), 2) &lt; 0, ABS(ROUND(VALUE(SUBSTITUTE(連結実質赤字比率に係る赤字・黒字の構成分析!F$39,"▲", "-")), 2)), NA())</f>
        <v>
#N/A</v>
      </c>
      <c r="C31" s="178">
        <f>
IF(ROUND(VALUE(SUBSTITUTE(連結実質赤字比率に係る赤字・黒字の構成分析!F$39,"▲", "-")), 2) &gt;= 0, ABS(ROUND(VALUE(SUBSTITUTE(連結実質赤字比率に係る赤字・黒字の構成分析!F$39,"▲", "-")), 2)), NA())</f>
        <v>
0.23</v>
      </c>
      <c r="D31" s="178" t="e">
        <f>
IF(ROUND(VALUE(SUBSTITUTE(連結実質赤字比率に係る赤字・黒字の構成分析!G$39,"▲", "-")), 2) &lt; 0, ABS(ROUND(VALUE(SUBSTITUTE(連結実質赤字比率に係る赤字・黒字の構成分析!G$39,"▲", "-")), 2)), NA())</f>
        <v>
#N/A</v>
      </c>
      <c r="E31" s="178">
        <f>
IF(ROUND(VALUE(SUBSTITUTE(連結実質赤字比率に係る赤字・黒字の構成分析!G$39,"▲", "-")), 2) &gt;= 0, ABS(ROUND(VALUE(SUBSTITUTE(連結実質赤字比率に係る赤字・黒字の構成分析!G$39,"▲", "-")), 2)), NA())</f>
        <v>
0.3</v>
      </c>
      <c r="F31" s="178" t="e">
        <f>
IF(ROUND(VALUE(SUBSTITUTE(連結実質赤字比率に係る赤字・黒字の構成分析!H$39,"▲", "-")), 2) &lt; 0, ABS(ROUND(VALUE(SUBSTITUTE(連結実質赤字比率に係る赤字・黒字の構成分析!H$39,"▲", "-")), 2)), NA())</f>
        <v>
#N/A</v>
      </c>
      <c r="G31" s="178">
        <f>
IF(ROUND(VALUE(SUBSTITUTE(連結実質赤字比率に係る赤字・黒字の構成分析!H$39,"▲", "-")), 2) &gt;= 0, ABS(ROUND(VALUE(SUBSTITUTE(連結実質赤字比率に係る赤字・黒字の構成分析!H$39,"▲", "-")), 2)), NA())</f>
        <v>
0.28999999999999998</v>
      </c>
      <c r="H31" s="178" t="e">
        <f>
IF(ROUND(VALUE(SUBSTITUTE(連結実質赤字比率に係る赤字・黒字の構成分析!I$39,"▲", "-")), 2) &lt; 0, ABS(ROUND(VALUE(SUBSTITUTE(連結実質赤字比率に係る赤字・黒字の構成分析!I$39,"▲", "-")), 2)), NA())</f>
        <v>
#N/A</v>
      </c>
      <c r="I31" s="178">
        <f>
IF(ROUND(VALUE(SUBSTITUTE(連結実質赤字比率に係る赤字・黒字の構成分析!I$39,"▲", "-")), 2) &gt;= 0, ABS(ROUND(VALUE(SUBSTITUTE(連結実質赤字比率に係る赤字・黒字の構成分析!I$39,"▲", "-")), 2)), NA())</f>
        <v>
0.21</v>
      </c>
      <c r="J31" s="178" t="e">
        <f>
IF(ROUND(VALUE(SUBSTITUTE(連結実質赤字比率に係る赤字・黒字の構成分析!J$39,"▲", "-")), 2) &lt; 0, ABS(ROUND(VALUE(SUBSTITUTE(連結実質赤字比率に係る赤字・黒字の構成分析!J$39,"▲", "-")), 2)), NA())</f>
        <v>
#N/A</v>
      </c>
      <c r="K31" s="178">
        <f>
IF(ROUND(VALUE(SUBSTITUTE(連結実質赤字比率に係る赤字・黒字の構成分析!J$39,"▲", "-")), 2) &gt;= 0, ABS(ROUND(VALUE(SUBSTITUTE(連結実質赤字比率に係る赤字・黒字の構成分析!J$39,"▲", "-")), 2)), NA())</f>
        <v>
0.2</v>
      </c>
    </row>
    <row r="32" spans="1:11" x14ac:dyDescent="0.2">
      <c r="A32" s="178" t="str">
        <f>
IF(連結実質赤字比率に係る赤字・黒字の構成分析!C$38="",NA(),連結実質赤字比率に係る赤字・黒字の構成分析!C$38)</f>
        <v>
土地区画整理事業特別会計</v>
      </c>
      <c r="B32" s="178" t="e">
        <f>
IF(ROUND(VALUE(SUBSTITUTE(連結実質赤字比率に係る赤字・黒字の構成分析!F$38,"▲", "-")), 2) &lt; 0, ABS(ROUND(VALUE(SUBSTITUTE(連結実質赤字比率に係る赤字・黒字の構成分析!F$38,"▲", "-")), 2)), NA())</f>
        <v>
#N/A</v>
      </c>
      <c r="C32" s="178">
        <f>
IF(ROUND(VALUE(SUBSTITUTE(連結実質赤字比率に係る赤字・黒字の構成分析!F$38,"▲", "-")), 2) &gt;= 0, ABS(ROUND(VALUE(SUBSTITUTE(連結実質赤字比率に係る赤字・黒字の構成分析!F$38,"▲", "-")), 2)), NA())</f>
        <v>
1.01</v>
      </c>
      <c r="D32" s="178" t="e">
        <f>
IF(ROUND(VALUE(SUBSTITUTE(連結実質赤字比率に係る赤字・黒字の構成分析!G$38,"▲", "-")), 2) &lt; 0, ABS(ROUND(VALUE(SUBSTITUTE(連結実質赤字比率に係る赤字・黒字の構成分析!G$38,"▲", "-")), 2)), NA())</f>
        <v>
#N/A</v>
      </c>
      <c r="E32" s="178">
        <f>
IF(ROUND(VALUE(SUBSTITUTE(連結実質赤字比率に係る赤字・黒字の構成分析!G$38,"▲", "-")), 2) &gt;= 0, ABS(ROUND(VALUE(SUBSTITUTE(連結実質赤字比率に係る赤字・黒字の構成分析!G$38,"▲", "-")), 2)), NA())</f>
        <v>
0.4</v>
      </c>
      <c r="F32" s="178" t="e">
        <f>
IF(ROUND(VALUE(SUBSTITUTE(連結実質赤字比率に係る赤字・黒字の構成分析!H$38,"▲", "-")), 2) &lt; 0, ABS(ROUND(VALUE(SUBSTITUTE(連結実質赤字比率に係る赤字・黒字の構成分析!H$38,"▲", "-")), 2)), NA())</f>
        <v>
#N/A</v>
      </c>
      <c r="G32" s="178">
        <f>
IF(ROUND(VALUE(SUBSTITUTE(連結実質赤字比率に係る赤字・黒字の構成分析!H$38,"▲", "-")), 2) &gt;= 0, ABS(ROUND(VALUE(SUBSTITUTE(連結実質赤字比率に係る赤字・黒字の構成分析!H$38,"▲", "-")), 2)), NA())</f>
        <v>
0.61</v>
      </c>
      <c r="H32" s="178" t="e">
        <f>
IF(ROUND(VALUE(SUBSTITUTE(連結実質赤字比率に係る赤字・黒字の構成分析!I$38,"▲", "-")), 2) &lt; 0, ABS(ROUND(VALUE(SUBSTITUTE(連結実質赤字比率に係る赤字・黒字の構成分析!I$38,"▲", "-")), 2)), NA())</f>
        <v>
#N/A</v>
      </c>
      <c r="I32" s="178">
        <f>
IF(ROUND(VALUE(SUBSTITUTE(連結実質赤字比率に係る赤字・黒字の構成分析!I$38,"▲", "-")), 2) &gt;= 0, ABS(ROUND(VALUE(SUBSTITUTE(連結実質赤字比率に係る赤字・黒字の構成分析!I$38,"▲", "-")), 2)), NA())</f>
        <v>
0.45</v>
      </c>
      <c r="J32" s="178" t="e">
        <f>
IF(ROUND(VALUE(SUBSTITUTE(連結実質赤字比率に係る赤字・黒字の構成分析!J$38,"▲", "-")), 2) &lt; 0, ABS(ROUND(VALUE(SUBSTITUTE(連結実質赤字比率に係る赤字・黒字の構成分析!J$38,"▲", "-")), 2)), NA())</f>
        <v>
#N/A</v>
      </c>
      <c r="K32" s="178">
        <f>
IF(ROUND(VALUE(SUBSTITUTE(連結実質赤字比率に係る赤字・黒字の構成分析!J$38,"▲", "-")), 2) &gt;= 0, ABS(ROUND(VALUE(SUBSTITUTE(連結実質赤字比率に係る赤字・黒字の構成分析!J$38,"▲", "-")), 2)), NA())</f>
        <v>
0.23</v>
      </c>
    </row>
    <row r="33" spans="1:16" x14ac:dyDescent="0.2">
      <c r="A33" s="178" t="str">
        <f>
IF(連結実質赤字比率に係る赤字・黒字の構成分析!C$37="",NA(),連結実質赤字比率に係る赤字・黒字の構成分析!C$37)</f>
        <v>
国民健康保険特別会計</v>
      </c>
      <c r="B33" s="178" t="e">
        <f>
IF(ROUND(VALUE(SUBSTITUTE(連結実質赤字比率に係る赤字・黒字の構成分析!F$37,"▲", "-")), 2) &lt; 0, ABS(ROUND(VALUE(SUBSTITUTE(連結実質赤字比率に係る赤字・黒字の構成分析!F$37,"▲", "-")), 2)), NA())</f>
        <v>
#N/A</v>
      </c>
      <c r="C33" s="178">
        <f>
IF(ROUND(VALUE(SUBSTITUTE(連結実質赤字比率に係る赤字・黒字の構成分析!F$37,"▲", "-")), 2) &gt;= 0, ABS(ROUND(VALUE(SUBSTITUTE(連結実質赤字比率に係る赤字・黒字の構成分析!F$37,"▲", "-")), 2)), NA())</f>
        <v>
0.74</v>
      </c>
      <c r="D33" s="178" t="e">
        <f>
IF(ROUND(VALUE(SUBSTITUTE(連結実質赤字比率に係る赤字・黒字の構成分析!G$37,"▲", "-")), 2) &lt; 0, ABS(ROUND(VALUE(SUBSTITUTE(連結実質赤字比率に係る赤字・黒字の構成分析!G$37,"▲", "-")), 2)), NA())</f>
        <v>
#N/A</v>
      </c>
      <c r="E33" s="178">
        <f>
IF(ROUND(VALUE(SUBSTITUTE(連結実質赤字比率に係る赤字・黒字の構成分析!G$37,"▲", "-")), 2) &gt;= 0, ABS(ROUND(VALUE(SUBSTITUTE(連結実質赤字比率に係る赤字・黒字の構成分析!G$37,"▲", "-")), 2)), NA())</f>
        <v>
0.48</v>
      </c>
      <c r="F33" s="178" t="e">
        <f>
IF(ROUND(VALUE(SUBSTITUTE(連結実質赤字比率に係る赤字・黒字の構成分析!H$37,"▲", "-")), 2) &lt; 0, ABS(ROUND(VALUE(SUBSTITUTE(連結実質赤字比率に係る赤字・黒字の構成分析!H$37,"▲", "-")), 2)), NA())</f>
        <v>
#N/A</v>
      </c>
      <c r="G33" s="178">
        <f>
IF(ROUND(VALUE(SUBSTITUTE(連結実質赤字比率に係る赤字・黒字の構成分析!H$37,"▲", "-")), 2) &gt;= 0, ABS(ROUND(VALUE(SUBSTITUTE(連結実質赤字比率に係る赤字・黒字の構成分析!H$37,"▲", "-")), 2)), NA())</f>
        <v>
0.42</v>
      </c>
      <c r="H33" s="178" t="e">
        <f>
IF(ROUND(VALUE(SUBSTITUTE(連結実質赤字比率に係る赤字・黒字の構成分析!I$37,"▲", "-")), 2) &lt; 0, ABS(ROUND(VALUE(SUBSTITUTE(連結実質赤字比率に係る赤字・黒字の構成分析!I$37,"▲", "-")), 2)), NA())</f>
        <v>
#N/A</v>
      </c>
      <c r="I33" s="178">
        <f>
IF(ROUND(VALUE(SUBSTITUTE(連結実質赤字比率に係る赤字・黒字の構成分析!I$37,"▲", "-")), 2) &gt;= 0, ABS(ROUND(VALUE(SUBSTITUTE(連結実質赤字比率に係る赤字・黒字の構成分析!I$37,"▲", "-")), 2)), NA())</f>
        <v>
1.44</v>
      </c>
      <c r="J33" s="178" t="e">
        <f>
IF(ROUND(VALUE(SUBSTITUTE(連結実質赤字比率に係る赤字・黒字の構成分析!J$37,"▲", "-")), 2) &lt; 0, ABS(ROUND(VALUE(SUBSTITUTE(連結実質赤字比率に係る赤字・黒字の構成分析!J$37,"▲", "-")), 2)), NA())</f>
        <v>
#N/A</v>
      </c>
      <c r="K33" s="178">
        <f>
IF(ROUND(VALUE(SUBSTITUTE(連結実質赤字比率に係る赤字・黒字の構成分析!J$37,"▲", "-")), 2) &gt;= 0, ABS(ROUND(VALUE(SUBSTITUTE(連結実質赤字比率に係る赤字・黒字の構成分析!J$37,"▲", "-")), 2)), NA())</f>
        <v>
0.27</v>
      </c>
    </row>
    <row r="34" spans="1:16" x14ac:dyDescent="0.2">
      <c r="A34" s="178" t="str">
        <f>
IF(連結実質赤字比率に係る赤字・黒字の構成分析!C$36="",NA(),連結実質赤字比率に係る赤字・黒字の構成分析!C$36)</f>
        <v>
介護保険特別会計</v>
      </c>
      <c r="B34" s="178" t="e">
        <f>
IF(ROUND(VALUE(SUBSTITUTE(連結実質赤字比率に係る赤字・黒字の構成分析!F$36,"▲", "-")), 2) &lt; 0, ABS(ROUND(VALUE(SUBSTITUTE(連結実質赤字比率に係る赤字・黒字の構成分析!F$36,"▲", "-")), 2)), NA())</f>
        <v>
#N/A</v>
      </c>
      <c r="C34" s="178">
        <f>
IF(ROUND(VALUE(SUBSTITUTE(連結実質赤字比率に係る赤字・黒字の構成分析!F$36,"▲", "-")), 2) &gt;= 0, ABS(ROUND(VALUE(SUBSTITUTE(連結実質赤字比率に係る赤字・黒字の構成分析!F$36,"▲", "-")), 2)), NA())</f>
        <v>
0.06</v>
      </c>
      <c r="D34" s="178" t="e">
        <f>
IF(ROUND(VALUE(SUBSTITUTE(連結実質赤字比率に係る赤字・黒字の構成分析!G$36,"▲", "-")), 2) &lt; 0, ABS(ROUND(VALUE(SUBSTITUTE(連結実質赤字比率に係る赤字・黒字の構成分析!G$36,"▲", "-")), 2)), NA())</f>
        <v>
#N/A</v>
      </c>
      <c r="E34" s="178">
        <f>
IF(ROUND(VALUE(SUBSTITUTE(連結実質赤字比率に係る赤字・黒字の構成分析!G$36,"▲", "-")), 2) &gt;= 0, ABS(ROUND(VALUE(SUBSTITUTE(連結実質赤字比率に係る赤字・黒字の構成分析!G$36,"▲", "-")), 2)), NA())</f>
        <v>
0.01</v>
      </c>
      <c r="F34" s="178" t="e">
        <f>
IF(ROUND(VALUE(SUBSTITUTE(連結実質赤字比率に係る赤字・黒字の構成分析!H$36,"▲", "-")), 2) &lt; 0, ABS(ROUND(VALUE(SUBSTITUTE(連結実質赤字比率に係る赤字・黒字の構成分析!H$36,"▲", "-")), 2)), NA())</f>
        <v>
#N/A</v>
      </c>
      <c r="G34" s="178">
        <f>
IF(ROUND(VALUE(SUBSTITUTE(連結実質赤字比率に係る赤字・黒字の構成分析!H$36,"▲", "-")), 2) &gt;= 0, ABS(ROUND(VALUE(SUBSTITUTE(連結実質赤字比率に係る赤字・黒字の構成分析!H$36,"▲", "-")), 2)), NA())</f>
        <v>
0.61</v>
      </c>
      <c r="H34" s="178" t="e">
        <f>
IF(ROUND(VALUE(SUBSTITUTE(連結実質赤字比率に係る赤字・黒字の構成分析!I$36,"▲", "-")), 2) &lt; 0, ABS(ROUND(VALUE(SUBSTITUTE(連結実質赤字比率に係る赤字・黒字の構成分析!I$36,"▲", "-")), 2)), NA())</f>
        <v>
#N/A</v>
      </c>
      <c r="I34" s="178">
        <f>
IF(ROUND(VALUE(SUBSTITUTE(連結実質赤字比率に係る赤字・黒字の構成分析!I$36,"▲", "-")), 2) &gt;= 0, ABS(ROUND(VALUE(SUBSTITUTE(連結実質赤字比率に係る赤字・黒字の構成分析!I$36,"▲", "-")), 2)), NA())</f>
        <v>
0.37</v>
      </c>
      <c r="J34" s="178" t="e">
        <f>
IF(ROUND(VALUE(SUBSTITUTE(連結実質赤字比率に係る赤字・黒字の構成分析!J$36,"▲", "-")), 2) &lt; 0, ABS(ROUND(VALUE(SUBSTITUTE(連結実質赤字比率に係る赤字・黒字の構成分析!J$36,"▲", "-")), 2)), NA())</f>
        <v>
#N/A</v>
      </c>
      <c r="K34" s="178">
        <f>
IF(ROUND(VALUE(SUBSTITUTE(連結実質赤字比率に係る赤字・黒字の構成分析!J$36,"▲", "-")), 2) &gt;= 0, ABS(ROUND(VALUE(SUBSTITUTE(連結実質赤字比率に係る赤字・黒字の構成分析!J$36,"▲", "-")), 2)), NA())</f>
        <v>
0.56000000000000005</v>
      </c>
    </row>
    <row r="35" spans="1:16" x14ac:dyDescent="0.2">
      <c r="A35" s="178" t="str">
        <f>
IF(連結実質赤字比率に係る赤字・黒字の構成分析!C$35="",NA(),連結実質赤字比率に係る赤字・黒字の構成分析!C$35)</f>
        <v>
市立病院事業会計</v>
      </c>
      <c r="B35" s="178" t="e">
        <f>
IF(ROUND(VALUE(SUBSTITUTE(連結実質赤字比率に係る赤字・黒字の構成分析!F$35,"▲", "-")), 2) &lt; 0, ABS(ROUND(VALUE(SUBSTITUTE(連結実質赤字比率に係る赤字・黒字の構成分析!F$35,"▲", "-")), 2)), NA())</f>
        <v>
#N/A</v>
      </c>
      <c r="C35" s="178">
        <f>
IF(ROUND(VALUE(SUBSTITUTE(連結実質赤字比率に係る赤字・黒字の構成分析!F$35,"▲", "-")), 2) &gt;= 0, ABS(ROUND(VALUE(SUBSTITUTE(連結実質赤字比率に係る赤字・黒字の構成分析!F$35,"▲", "-")), 2)), NA())</f>
        <v>
3.3</v>
      </c>
      <c r="D35" s="178" t="e">
        <f>
IF(ROUND(VALUE(SUBSTITUTE(連結実質赤字比率に係る赤字・黒字の構成分析!G$35,"▲", "-")), 2) &lt; 0, ABS(ROUND(VALUE(SUBSTITUTE(連結実質赤字比率に係る赤字・黒字の構成分析!G$35,"▲", "-")), 2)), NA())</f>
        <v>
#N/A</v>
      </c>
      <c r="E35" s="178">
        <f>
IF(ROUND(VALUE(SUBSTITUTE(連結実質赤字比率に係る赤字・黒字の構成分析!G$35,"▲", "-")), 2) &gt;= 0, ABS(ROUND(VALUE(SUBSTITUTE(連結実質赤字比率に係る赤字・黒字の構成分析!G$35,"▲", "-")), 2)), NA())</f>
        <v>
3.92</v>
      </c>
      <c r="F35" s="178" t="e">
        <f>
IF(ROUND(VALUE(SUBSTITUTE(連結実質赤字比率に係る赤字・黒字の構成分析!H$35,"▲", "-")), 2) &lt; 0, ABS(ROUND(VALUE(SUBSTITUTE(連結実質赤字比率に係る赤字・黒字の構成分析!H$35,"▲", "-")), 2)), NA())</f>
        <v>
#N/A</v>
      </c>
      <c r="G35" s="178">
        <f>
IF(ROUND(VALUE(SUBSTITUTE(連結実質赤字比率に係る赤字・黒字の構成分析!H$35,"▲", "-")), 2) &gt;= 0, ABS(ROUND(VALUE(SUBSTITUTE(連結実質赤字比率に係る赤字・黒字の構成分析!H$35,"▲", "-")), 2)), NA())</f>
        <v>
3.77</v>
      </c>
      <c r="H35" s="178" t="e">
        <f>
IF(ROUND(VALUE(SUBSTITUTE(連結実質赤字比率に係る赤字・黒字の構成分析!I$35,"▲", "-")), 2) &lt; 0, ABS(ROUND(VALUE(SUBSTITUTE(連結実質赤字比率に係る赤字・黒字の構成分析!I$35,"▲", "-")), 2)), NA())</f>
        <v>
#N/A</v>
      </c>
      <c r="I35" s="178">
        <f>
IF(ROUND(VALUE(SUBSTITUTE(連結実質赤字比率に係る赤字・黒字の構成分析!I$35,"▲", "-")), 2) &gt;= 0, ABS(ROUND(VALUE(SUBSTITUTE(連結実質赤字比率に係る赤字・黒字の構成分析!I$35,"▲", "-")), 2)), NA())</f>
        <v>
2.58</v>
      </c>
      <c r="J35" s="178" t="e">
        <f>
IF(ROUND(VALUE(SUBSTITUTE(連結実質赤字比率に係る赤字・黒字の構成分析!J$35,"▲", "-")), 2) &lt; 0, ABS(ROUND(VALUE(SUBSTITUTE(連結実質赤字比率に係る赤字・黒字の構成分析!J$35,"▲", "-")), 2)), NA())</f>
        <v>
#N/A</v>
      </c>
      <c r="K35" s="178">
        <f>
IF(ROUND(VALUE(SUBSTITUTE(連結実質赤字比率に係る赤字・黒字の構成分析!J$35,"▲", "-")), 2) &gt;= 0, ABS(ROUND(VALUE(SUBSTITUTE(連結実質赤字比率に係る赤字・黒字の構成分析!J$35,"▲", "-")), 2)), NA())</f>
        <v>
3.07</v>
      </c>
    </row>
    <row r="36" spans="1:16" x14ac:dyDescent="0.2">
      <c r="A36" s="178" t="str">
        <f>
IF(連結実質赤字比率に係る赤字・黒字の構成分析!C$34="",NA(),連結実質赤字比率に係る赤字・黒字の構成分析!C$34)</f>
        <v>
一般会計</v>
      </c>
      <c r="B36" s="178" t="e">
        <f>
IF(ROUND(VALUE(SUBSTITUTE(連結実質赤字比率に係る赤字・黒字の構成分析!F$34,"▲", "-")), 2) &lt; 0, ABS(ROUND(VALUE(SUBSTITUTE(連結実質赤字比率に係る赤字・黒字の構成分析!F$34,"▲", "-")), 2)), NA())</f>
        <v>
#N/A</v>
      </c>
      <c r="C36" s="178">
        <f>
IF(ROUND(VALUE(SUBSTITUTE(連結実質赤字比率に係る赤字・黒字の構成分析!F$34,"▲", "-")), 2) &gt;= 0, ABS(ROUND(VALUE(SUBSTITUTE(連結実質赤字比率に係る赤字・黒字の構成分析!F$34,"▲", "-")), 2)), NA())</f>
        <v>
5.58</v>
      </c>
      <c r="D36" s="178" t="e">
        <f>
IF(ROUND(VALUE(SUBSTITUTE(連結実質赤字比率に係る赤字・黒字の構成分析!G$34,"▲", "-")), 2) &lt; 0, ABS(ROUND(VALUE(SUBSTITUTE(連結実質赤字比率に係る赤字・黒字の構成分析!G$34,"▲", "-")), 2)), NA())</f>
        <v>
#N/A</v>
      </c>
      <c r="E36" s="178">
        <f>
IF(ROUND(VALUE(SUBSTITUTE(連結実質赤字比率に係る赤字・黒字の構成分析!G$34,"▲", "-")), 2) &gt;= 0, ABS(ROUND(VALUE(SUBSTITUTE(連結実質赤字比率に係る赤字・黒字の構成分析!G$34,"▲", "-")), 2)), NA())</f>
        <v>
8.2200000000000006</v>
      </c>
      <c r="F36" s="178" t="e">
        <f>
IF(ROUND(VALUE(SUBSTITUTE(連結実質赤字比率に係る赤字・黒字の構成分析!H$34,"▲", "-")), 2) &lt; 0, ABS(ROUND(VALUE(SUBSTITUTE(連結実質赤字比率に係る赤字・黒字の構成分析!H$34,"▲", "-")), 2)), NA())</f>
        <v>
#N/A</v>
      </c>
      <c r="G36" s="178">
        <f>
IF(ROUND(VALUE(SUBSTITUTE(連結実質赤字比率に係る赤字・黒字の構成分析!H$34,"▲", "-")), 2) &gt;= 0, ABS(ROUND(VALUE(SUBSTITUTE(連結実質赤字比率に係る赤字・黒字の構成分析!H$34,"▲", "-")), 2)), NA())</f>
        <v>
6.06</v>
      </c>
      <c r="H36" s="178" t="e">
        <f>
IF(ROUND(VALUE(SUBSTITUTE(連結実質赤字比率に係る赤字・黒字の構成分析!I$34,"▲", "-")), 2) &lt; 0, ABS(ROUND(VALUE(SUBSTITUTE(連結実質赤字比率に係る赤字・黒字の構成分析!I$34,"▲", "-")), 2)), NA())</f>
        <v>
#N/A</v>
      </c>
      <c r="I36" s="178">
        <f>
IF(ROUND(VALUE(SUBSTITUTE(連結実質赤字比率に係る赤字・黒字の構成分析!I$34,"▲", "-")), 2) &gt;= 0, ABS(ROUND(VALUE(SUBSTITUTE(連結実質赤字比率に係る赤字・黒字の構成分析!I$34,"▲", "-")), 2)), NA())</f>
        <v>
8.0299999999999994</v>
      </c>
      <c r="J36" s="178" t="e">
        <f>
IF(ROUND(VALUE(SUBSTITUTE(連結実質赤字比率に係る赤字・黒字の構成分析!J$34,"▲", "-")), 2) &lt; 0, ABS(ROUND(VALUE(SUBSTITUTE(連結実質赤字比率に係る赤字・黒字の構成分析!J$34,"▲", "-")), 2)), NA())</f>
        <v>
#N/A</v>
      </c>
      <c r="K36" s="178">
        <f>
IF(ROUND(VALUE(SUBSTITUTE(連結実質赤字比率に係る赤字・黒字の構成分析!J$34,"▲", "-")), 2) &gt;= 0, ABS(ROUND(VALUE(SUBSTITUTE(連結実質赤字比率に係る赤字・黒字の構成分析!J$34,"▲", "-")), 2)), NA())</f>
        <v>
4.45</v>
      </c>
    </row>
    <row r="39" spans="1:16" x14ac:dyDescent="0.2">
      <c r="A39" s="147" t="s">
        <v>
60</v>
      </c>
    </row>
    <row r="40" spans="1:16" x14ac:dyDescent="0.2">
      <c r="A40" s="179"/>
      <c r="B40" s="179" t="str">
        <f>
'実質公債費比率（分子）の構造'!K$44</f>
        <v>
H26</v>
      </c>
      <c r="C40" s="179"/>
      <c r="D40" s="179"/>
      <c r="E40" s="179" t="str">
        <f>
'実質公債費比率（分子）の構造'!L$44</f>
        <v>
H27</v>
      </c>
      <c r="F40" s="179"/>
      <c r="G40" s="179"/>
      <c r="H40" s="179" t="str">
        <f>
'実質公債費比率（分子）の構造'!M$44</f>
        <v>
H28</v>
      </c>
      <c r="I40" s="179"/>
      <c r="J40" s="179"/>
      <c r="K40" s="179" t="str">
        <f>
'実質公債費比率（分子）の構造'!N$44</f>
        <v>
H29</v>
      </c>
      <c r="L40" s="179"/>
      <c r="M40" s="179"/>
      <c r="N40" s="179" t="str">
        <f>
'実質公債費比率（分子）の構造'!O$44</f>
        <v>
H30</v>
      </c>
      <c r="O40" s="179"/>
      <c r="P40" s="179"/>
    </row>
    <row r="41" spans="1:16" x14ac:dyDescent="0.2">
      <c r="A41" s="179"/>
      <c r="B41" s="179" t="s">
        <v>
61</v>
      </c>
      <c r="C41" s="179"/>
      <c r="D41" s="179" t="s">
        <v>
62</v>
      </c>
      <c r="E41" s="179" t="s">
        <v>
61</v>
      </c>
      <c r="F41" s="179"/>
      <c r="G41" s="179" t="s">
        <v>
62</v>
      </c>
      <c r="H41" s="179" t="s">
        <v>
61</v>
      </c>
      <c r="I41" s="179"/>
      <c r="J41" s="179" t="s">
        <v>
62</v>
      </c>
      <c r="K41" s="179" t="s">
        <v>
61</v>
      </c>
      <c r="L41" s="179"/>
      <c r="M41" s="179" t="s">
        <v>
62</v>
      </c>
      <c r="N41" s="179" t="s">
        <v>
61</v>
      </c>
      <c r="O41" s="179"/>
      <c r="P41" s="179" t="s">
        <v>
62</v>
      </c>
    </row>
    <row r="42" spans="1:16" x14ac:dyDescent="0.2">
      <c r="A42" s="179" t="s">
        <v>
63</v>
      </c>
      <c r="B42" s="179"/>
      <c r="C42" s="179"/>
      <c r="D42" s="179">
        <f>
'実質公債費比率（分子）の構造'!K$52</f>
        <v>
5746</v>
      </c>
      <c r="E42" s="179"/>
      <c r="F42" s="179"/>
      <c r="G42" s="179">
        <f>
'実質公債費比率（分子）の構造'!L$52</f>
        <v>
5384</v>
      </c>
      <c r="H42" s="179"/>
      <c r="I42" s="179"/>
      <c r="J42" s="179">
        <f>
'実質公債費比率（分子）の構造'!M$52</f>
        <v>
5663</v>
      </c>
      <c r="K42" s="179"/>
      <c r="L42" s="179"/>
      <c r="M42" s="179">
        <f>
'実質公債費比率（分子）の構造'!N$52</f>
        <v>
5535</v>
      </c>
      <c r="N42" s="179"/>
      <c r="O42" s="179"/>
      <c r="P42" s="179">
        <f>
'実質公債費比率（分子）の構造'!O$52</f>
        <v>
5650</v>
      </c>
    </row>
    <row r="43" spans="1:16" x14ac:dyDescent="0.2">
      <c r="A43" s="179" t="s">
        <v>
64</v>
      </c>
      <c r="B43" s="179" t="str">
        <f>
'実質公債費比率（分子）の構造'!K$51</f>
        <v>
-</v>
      </c>
      <c r="C43" s="179"/>
      <c r="D43" s="179"/>
      <c r="E43" s="179" t="str">
        <f>
'実質公債費比率（分子）の構造'!L$51</f>
        <v>
-</v>
      </c>
      <c r="F43" s="179"/>
      <c r="G43" s="179"/>
      <c r="H43" s="179" t="str">
        <f>
'実質公債費比率（分子）の構造'!M$51</f>
        <v>
-</v>
      </c>
      <c r="I43" s="179"/>
      <c r="J43" s="179"/>
      <c r="K43" s="179" t="str">
        <f>
'実質公債費比率（分子）の構造'!N$51</f>
        <v>
-</v>
      </c>
      <c r="L43" s="179"/>
      <c r="M43" s="179"/>
      <c r="N43" s="179" t="str">
        <f>
'実質公債費比率（分子）の構造'!O$51</f>
        <v>
-</v>
      </c>
      <c r="O43" s="179"/>
      <c r="P43" s="179"/>
    </row>
    <row r="44" spans="1:16" x14ac:dyDescent="0.2">
      <c r="A44" s="179" t="s">
        <v>
65</v>
      </c>
      <c r="B44" s="179">
        <f>
'実質公債費比率（分子）の構造'!K$50</f>
        <v>
150</v>
      </c>
      <c r="C44" s="179"/>
      <c r="D44" s="179"/>
      <c r="E44" s="179">
        <f>
'実質公債費比率（分子）の構造'!L$50</f>
        <v>
178</v>
      </c>
      <c r="F44" s="179"/>
      <c r="G44" s="179"/>
      <c r="H44" s="179">
        <f>
'実質公債費比率（分子）の構造'!M$50</f>
        <v>
178</v>
      </c>
      <c r="I44" s="179"/>
      <c r="J44" s="179"/>
      <c r="K44" s="179">
        <f>
'実質公債費比率（分子）の構造'!N$50</f>
        <v>
177</v>
      </c>
      <c r="L44" s="179"/>
      <c r="M44" s="179"/>
      <c r="N44" s="179">
        <f>
'実質公債費比率（分子）の構造'!O$50</f>
        <v>
109</v>
      </c>
      <c r="O44" s="179"/>
      <c r="P44" s="179"/>
    </row>
    <row r="45" spans="1:16" x14ac:dyDescent="0.2">
      <c r="A45" s="179" t="s">
        <v>
66</v>
      </c>
      <c r="B45" s="179">
        <f>
'実質公債費比率（分子）の構造'!K$49</f>
        <v>
81</v>
      </c>
      <c r="C45" s="179"/>
      <c r="D45" s="179"/>
      <c r="E45" s="179">
        <f>
'実質公債費比率（分子）の構造'!L$49</f>
        <v>
83</v>
      </c>
      <c r="F45" s="179"/>
      <c r="G45" s="179"/>
      <c r="H45" s="179">
        <f>
'実質公債費比率（分子）の構造'!M$49</f>
        <v>
83</v>
      </c>
      <c r="I45" s="179"/>
      <c r="J45" s="179"/>
      <c r="K45" s="179">
        <f>
'実質公債費比率（分子）の構造'!N$49</f>
        <v>
76</v>
      </c>
      <c r="L45" s="179"/>
      <c r="M45" s="179"/>
      <c r="N45" s="179">
        <f>
'実質公債費比率（分子）の構造'!O$49</f>
        <v>
65</v>
      </c>
      <c r="O45" s="179"/>
      <c r="P45" s="179"/>
    </row>
    <row r="46" spans="1:16" x14ac:dyDescent="0.2">
      <c r="A46" s="179" t="s">
        <v>
67</v>
      </c>
      <c r="B46" s="179">
        <f>
'実質公債費比率（分子）の構造'!K$48</f>
        <v>
1780</v>
      </c>
      <c r="C46" s="179"/>
      <c r="D46" s="179"/>
      <c r="E46" s="179">
        <f>
'実質公債費比率（分子）の構造'!L$48</f>
        <v>
1804</v>
      </c>
      <c r="F46" s="179"/>
      <c r="G46" s="179"/>
      <c r="H46" s="179">
        <f>
'実質公債費比率（分子）の構造'!M$48</f>
        <v>
1779</v>
      </c>
      <c r="I46" s="179"/>
      <c r="J46" s="179"/>
      <c r="K46" s="179">
        <f>
'実質公債費比率（分子）の構造'!N$48</f>
        <v>
1385</v>
      </c>
      <c r="L46" s="179"/>
      <c r="M46" s="179"/>
      <c r="N46" s="179">
        <f>
'実質公債費比率（分子）の構造'!O$48</f>
        <v>
1486</v>
      </c>
      <c r="O46" s="179"/>
      <c r="P46" s="179"/>
    </row>
    <row r="47" spans="1:16" x14ac:dyDescent="0.2">
      <c r="A47" s="179" t="s">
        <v>
68</v>
      </c>
      <c r="B47" s="179" t="str">
        <f>
'実質公債費比率（分子）の構造'!K$47</f>
        <v>
-</v>
      </c>
      <c r="C47" s="179"/>
      <c r="D47" s="179"/>
      <c r="E47" s="179" t="str">
        <f>
'実質公債費比率（分子）の構造'!L$47</f>
        <v>
-</v>
      </c>
      <c r="F47" s="179"/>
      <c r="G47" s="179"/>
      <c r="H47" s="179" t="str">
        <f>
'実質公債費比率（分子）の構造'!M$47</f>
        <v>
-</v>
      </c>
      <c r="I47" s="179"/>
      <c r="J47" s="179"/>
      <c r="K47" s="179" t="str">
        <f>
'実質公債費比率（分子）の構造'!N$47</f>
        <v>
-</v>
      </c>
      <c r="L47" s="179"/>
      <c r="M47" s="179"/>
      <c r="N47" s="179" t="str">
        <f>
'実質公債費比率（分子）の構造'!O$47</f>
        <v>
-</v>
      </c>
      <c r="O47" s="179"/>
      <c r="P47" s="179"/>
    </row>
    <row r="48" spans="1:16" x14ac:dyDescent="0.2">
      <c r="A48" s="179" t="s">
        <v>
69</v>
      </c>
      <c r="B48" s="179" t="str">
        <f>
'実質公債費比率（分子）の構造'!K$46</f>
        <v>
-</v>
      </c>
      <c r="C48" s="179"/>
      <c r="D48" s="179"/>
      <c r="E48" s="179" t="str">
        <f>
'実質公債費比率（分子）の構造'!L$46</f>
        <v>
-</v>
      </c>
      <c r="F48" s="179"/>
      <c r="G48" s="179"/>
      <c r="H48" s="179" t="str">
        <f>
'実質公債費比率（分子）の構造'!M$46</f>
        <v>
-</v>
      </c>
      <c r="I48" s="179"/>
      <c r="J48" s="179"/>
      <c r="K48" s="179" t="str">
        <f>
'実質公債費比率（分子）の構造'!N$46</f>
        <v>
-</v>
      </c>
      <c r="L48" s="179"/>
      <c r="M48" s="179"/>
      <c r="N48" s="179" t="str">
        <f>
'実質公債費比率（分子）の構造'!O$46</f>
        <v>
-</v>
      </c>
      <c r="O48" s="179"/>
      <c r="P48" s="179"/>
    </row>
    <row r="49" spans="1:16" x14ac:dyDescent="0.2">
      <c r="A49" s="179" t="s">
        <v>
70</v>
      </c>
      <c r="B49" s="179">
        <f>
'実質公債費比率（分子）の構造'!K$45</f>
        <v>
3487</v>
      </c>
      <c r="C49" s="179"/>
      <c r="D49" s="179"/>
      <c r="E49" s="179">
        <f>
'実質公債費比率（分子）の構造'!L$45</f>
        <v>
3094</v>
      </c>
      <c r="F49" s="179"/>
      <c r="G49" s="179"/>
      <c r="H49" s="179">
        <f>
'実質公債費比率（分子）の構造'!M$45</f>
        <v>
3035</v>
      </c>
      <c r="I49" s="179"/>
      <c r="J49" s="179"/>
      <c r="K49" s="179">
        <f>
'実質公債費比率（分子）の構造'!N$45</f>
        <v>
3132</v>
      </c>
      <c r="L49" s="179"/>
      <c r="M49" s="179"/>
      <c r="N49" s="179">
        <f>
'実質公債費比率（分子）の構造'!O$45</f>
        <v>
3180</v>
      </c>
      <c r="O49" s="179"/>
      <c r="P49" s="179"/>
    </row>
    <row r="50" spans="1:16" x14ac:dyDescent="0.2">
      <c r="A50" s="179" t="s">
        <v>
71</v>
      </c>
      <c r="B50" s="179" t="e">
        <f>
NA()</f>
        <v>
#N/A</v>
      </c>
      <c r="C50" s="179">
        <f>
IF(ISNUMBER('実質公債費比率（分子）の構造'!K$53),'実質公債費比率（分子）の構造'!K$53,NA())</f>
        <v>
-248</v>
      </c>
      <c r="D50" s="179" t="e">
        <f>
NA()</f>
        <v>
#N/A</v>
      </c>
      <c r="E50" s="179" t="e">
        <f>
NA()</f>
        <v>
#N/A</v>
      </c>
      <c r="F50" s="179">
        <f>
IF(ISNUMBER('実質公債費比率（分子）の構造'!L$53),'実質公債費比率（分子）の構造'!L$53,NA())</f>
        <v>
-225</v>
      </c>
      <c r="G50" s="179" t="e">
        <f>
NA()</f>
        <v>
#N/A</v>
      </c>
      <c r="H50" s="179" t="e">
        <f>
NA()</f>
        <v>
#N/A</v>
      </c>
      <c r="I50" s="179">
        <f>
IF(ISNUMBER('実質公債費比率（分子）の構造'!M$53),'実質公債費比率（分子）の構造'!M$53,NA())</f>
        <v>
-588</v>
      </c>
      <c r="J50" s="179" t="e">
        <f>
NA()</f>
        <v>
#N/A</v>
      </c>
      <c r="K50" s="179" t="e">
        <f>
NA()</f>
        <v>
#N/A</v>
      </c>
      <c r="L50" s="179">
        <f>
IF(ISNUMBER('実質公債費比率（分子）の構造'!N$53),'実質公債費比率（分子）の構造'!N$53,NA())</f>
        <v>
-765</v>
      </c>
      <c r="M50" s="179" t="e">
        <f>
NA()</f>
        <v>
#N/A</v>
      </c>
      <c r="N50" s="179" t="e">
        <f>
NA()</f>
        <v>
#N/A</v>
      </c>
      <c r="O50" s="179">
        <f>
IF(ISNUMBER('実質公債費比率（分子）の構造'!O$53),'実質公債費比率（分子）の構造'!O$53,NA())</f>
        <v>
-810</v>
      </c>
      <c r="P50" s="179" t="e">
        <f>
NA()</f>
        <v>
#N/A</v>
      </c>
    </row>
    <row r="53" spans="1:16" x14ac:dyDescent="0.2">
      <c r="A53" s="147" t="s">
        <v>
72</v>
      </c>
    </row>
    <row r="54" spans="1:16" x14ac:dyDescent="0.2">
      <c r="A54" s="178"/>
      <c r="B54" s="178" t="str">
        <f>
'将来負担比率（分子）の構造'!I$40</f>
        <v>
H26</v>
      </c>
      <c r="C54" s="178"/>
      <c r="D54" s="178"/>
      <c r="E54" s="178" t="str">
        <f>
'将来負担比率（分子）の構造'!J$40</f>
        <v>
H27</v>
      </c>
      <c r="F54" s="178"/>
      <c r="G54" s="178"/>
      <c r="H54" s="178" t="str">
        <f>
'将来負担比率（分子）の構造'!K$40</f>
        <v>
H28</v>
      </c>
      <c r="I54" s="178"/>
      <c r="J54" s="178"/>
      <c r="K54" s="178" t="str">
        <f>
'将来負担比率（分子）の構造'!L$40</f>
        <v>
H29</v>
      </c>
      <c r="L54" s="178"/>
      <c r="M54" s="178"/>
      <c r="N54" s="178" t="str">
        <f>
'将来負担比率（分子）の構造'!M$40</f>
        <v>
H30</v>
      </c>
      <c r="O54" s="178"/>
      <c r="P54" s="178"/>
    </row>
    <row r="55" spans="1:16" x14ac:dyDescent="0.2">
      <c r="A55" s="178"/>
      <c r="B55" s="178" t="s">
        <v>
73</v>
      </c>
      <c r="C55" s="178"/>
      <c r="D55" s="178" t="s">
        <v>
74</v>
      </c>
      <c r="E55" s="178" t="s">
        <v>
73</v>
      </c>
      <c r="F55" s="178"/>
      <c r="G55" s="178" t="s">
        <v>
74</v>
      </c>
      <c r="H55" s="178" t="s">
        <v>
73</v>
      </c>
      <c r="I55" s="178"/>
      <c r="J55" s="178" t="s">
        <v>
74</v>
      </c>
      <c r="K55" s="178" t="s">
        <v>
73</v>
      </c>
      <c r="L55" s="178"/>
      <c r="M55" s="178" t="s">
        <v>
74</v>
      </c>
      <c r="N55" s="178" t="s">
        <v>
73</v>
      </c>
      <c r="O55" s="178"/>
      <c r="P55" s="178" t="s">
        <v>
74</v>
      </c>
    </row>
    <row r="56" spans="1:16" x14ac:dyDescent="0.2">
      <c r="A56" s="178" t="s">
        <v>
43</v>
      </c>
      <c r="B56" s="178"/>
      <c r="C56" s="178"/>
      <c r="D56" s="178">
        <f>
'将来負担比率（分子）の構造'!I$52</f>
        <v>
39333</v>
      </c>
      <c r="E56" s="178"/>
      <c r="F56" s="178"/>
      <c r="G56" s="178">
        <f>
'将来負担比率（分子）の構造'!J$52</f>
        <v>
37973</v>
      </c>
      <c r="H56" s="178"/>
      <c r="I56" s="178"/>
      <c r="J56" s="178">
        <f>
'将来負担比率（分子）の構造'!K$52</f>
        <v>
36273</v>
      </c>
      <c r="K56" s="178"/>
      <c r="L56" s="178"/>
      <c r="M56" s="178">
        <f>
'将来負担比率（分子）の構造'!L$52</f>
        <v>
34770</v>
      </c>
      <c r="N56" s="178"/>
      <c r="O56" s="178"/>
      <c r="P56" s="178">
        <f>
'将来負担比率（分子）の構造'!M$52</f>
        <v>
33883</v>
      </c>
    </row>
    <row r="57" spans="1:16" x14ac:dyDescent="0.2">
      <c r="A57" s="178" t="s">
        <v>
42</v>
      </c>
      <c r="B57" s="178"/>
      <c r="C57" s="178"/>
      <c r="D57" s="178">
        <f>
'将来負担比率（分子）の構造'!I$51</f>
        <v>
18288</v>
      </c>
      <c r="E57" s="178"/>
      <c r="F57" s="178"/>
      <c r="G57" s="178">
        <f>
'将来負担比率（分子）の構造'!J$51</f>
        <v>
17869</v>
      </c>
      <c r="H57" s="178"/>
      <c r="I57" s="178"/>
      <c r="J57" s="178">
        <f>
'将来負担比率（分子）の構造'!K$51</f>
        <v>
16246</v>
      </c>
      <c r="K57" s="178"/>
      <c r="L57" s="178"/>
      <c r="M57" s="178">
        <f>
'将来負担比率（分子）の構造'!L$51</f>
        <v>
17169</v>
      </c>
      <c r="N57" s="178"/>
      <c r="O57" s="178"/>
      <c r="P57" s="178">
        <f>
'将来負担比率（分子）の構造'!M$51</f>
        <v>
17307</v>
      </c>
    </row>
    <row r="58" spans="1:16" x14ac:dyDescent="0.2">
      <c r="A58" s="178" t="s">
        <v>
41</v>
      </c>
      <c r="B58" s="178"/>
      <c r="C58" s="178"/>
      <c r="D58" s="178">
        <f>
'将来負担比率（分子）の構造'!I$50</f>
        <v>
14200</v>
      </c>
      <c r="E58" s="178"/>
      <c r="F58" s="178"/>
      <c r="G58" s="178">
        <f>
'将来負担比率（分子）の構造'!J$50</f>
        <v>
14819</v>
      </c>
      <c r="H58" s="178"/>
      <c r="I58" s="178"/>
      <c r="J58" s="178">
        <f>
'将来負担比率（分子）の構造'!K$50</f>
        <v>
14427</v>
      </c>
      <c r="K58" s="178"/>
      <c r="L58" s="178"/>
      <c r="M58" s="178">
        <f>
'将来負担比率（分子）の構造'!L$50</f>
        <v>
14595</v>
      </c>
      <c r="N58" s="178"/>
      <c r="O58" s="178"/>
      <c r="P58" s="178">
        <f>
'将来負担比率（分子）の構造'!M$50</f>
        <v>
14275</v>
      </c>
    </row>
    <row r="59" spans="1:16" x14ac:dyDescent="0.2">
      <c r="A59" s="178" t="s">
        <v>
39</v>
      </c>
      <c r="B59" s="178" t="str">
        <f>
'将来負担比率（分子）の構造'!I$49</f>
        <v>
-</v>
      </c>
      <c r="C59" s="178"/>
      <c r="D59" s="178"/>
      <c r="E59" s="178" t="str">
        <f>
'将来負担比率（分子）の構造'!J$49</f>
        <v>
-</v>
      </c>
      <c r="F59" s="178"/>
      <c r="G59" s="178"/>
      <c r="H59" s="178" t="str">
        <f>
'将来負担比率（分子）の構造'!K$49</f>
        <v>
-</v>
      </c>
      <c r="I59" s="178"/>
      <c r="J59" s="178"/>
      <c r="K59" s="178" t="str">
        <f>
'将来負担比率（分子）の構造'!L$49</f>
        <v>
-</v>
      </c>
      <c r="L59" s="178"/>
      <c r="M59" s="178"/>
      <c r="N59" s="178" t="str">
        <f>
'将来負担比率（分子）の構造'!M$49</f>
        <v>
-</v>
      </c>
      <c r="O59" s="178"/>
      <c r="P59" s="178"/>
    </row>
    <row r="60" spans="1:16" x14ac:dyDescent="0.2">
      <c r="A60" s="178" t="s">
        <v>
38</v>
      </c>
      <c r="B60" s="178" t="str">
        <f>
'将来負担比率（分子）の構造'!I$48</f>
        <v>
-</v>
      </c>
      <c r="C60" s="178"/>
      <c r="D60" s="178"/>
      <c r="E60" s="178" t="str">
        <f>
'将来負担比率（分子）の構造'!J$48</f>
        <v>
-</v>
      </c>
      <c r="F60" s="178"/>
      <c r="G60" s="178"/>
      <c r="H60" s="178" t="str">
        <f>
'将来負担比率（分子）の構造'!K$48</f>
        <v>
-</v>
      </c>
      <c r="I60" s="178"/>
      <c r="J60" s="178"/>
      <c r="K60" s="178" t="str">
        <f>
'将来負担比率（分子）の構造'!L$48</f>
        <v>
-</v>
      </c>
      <c r="L60" s="178"/>
      <c r="M60" s="178"/>
      <c r="N60" s="178" t="str">
        <f>
'将来負担比率（分子）の構造'!M$48</f>
        <v>
-</v>
      </c>
      <c r="O60" s="178"/>
      <c r="P60" s="178"/>
    </row>
    <row r="61" spans="1:16" x14ac:dyDescent="0.2">
      <c r="A61" s="178" t="s">
        <v>
36</v>
      </c>
      <c r="B61" s="178">
        <f>
'将来負担比率（分子）の構造'!I$46</f>
        <v>
457</v>
      </c>
      <c r="C61" s="178"/>
      <c r="D61" s="178"/>
      <c r="E61" s="178">
        <f>
'将来負担比率（分子）の構造'!J$46</f>
        <v>
313</v>
      </c>
      <c r="F61" s="178"/>
      <c r="G61" s="178"/>
      <c r="H61" s="178">
        <f>
'将来負担比率（分子）の構造'!K$46</f>
        <v>
266</v>
      </c>
      <c r="I61" s="178"/>
      <c r="J61" s="178"/>
      <c r="K61" s="178">
        <f>
'将来負担比率（分子）の構造'!L$46</f>
        <v>
443</v>
      </c>
      <c r="L61" s="178"/>
      <c r="M61" s="178"/>
      <c r="N61" s="178">
        <f>
'将来負担比率（分子）の構造'!M$46</f>
        <v>
990</v>
      </c>
      <c r="O61" s="178"/>
      <c r="P61" s="178"/>
    </row>
    <row r="62" spans="1:16" x14ac:dyDescent="0.2">
      <c r="A62" s="178" t="s">
        <v>
35</v>
      </c>
      <c r="B62" s="178">
        <f>
'将来負担比率（分子）の構造'!I$45</f>
        <v>
9175</v>
      </c>
      <c r="C62" s="178"/>
      <c r="D62" s="178"/>
      <c r="E62" s="178">
        <f>
'将来負担比率（分子）の構造'!J$45</f>
        <v>
8982</v>
      </c>
      <c r="F62" s="178"/>
      <c r="G62" s="178"/>
      <c r="H62" s="178">
        <f>
'将来負担比率（分子）の構造'!K$45</f>
        <v>
9072</v>
      </c>
      <c r="I62" s="178"/>
      <c r="J62" s="178"/>
      <c r="K62" s="178">
        <f>
'将来負担比率（分子）の構造'!L$45</f>
        <v>
9305</v>
      </c>
      <c r="L62" s="178"/>
      <c r="M62" s="178"/>
      <c r="N62" s="178">
        <f>
'将来負担比率（分子）の構造'!M$45</f>
        <v>
9493</v>
      </c>
      <c r="O62" s="178"/>
      <c r="P62" s="178"/>
    </row>
    <row r="63" spans="1:16" x14ac:dyDescent="0.2">
      <c r="A63" s="178" t="s">
        <v>
34</v>
      </c>
      <c r="B63" s="178">
        <f>
'将来負担比率（分子）の構造'!I$44</f>
        <v>
425</v>
      </c>
      <c r="C63" s="178"/>
      <c r="D63" s="178"/>
      <c r="E63" s="178">
        <f>
'将来負担比率（分子）の構造'!J$44</f>
        <v>
330</v>
      </c>
      <c r="F63" s="178"/>
      <c r="G63" s="178"/>
      <c r="H63" s="178">
        <f>
'将来負担比率（分子）の構造'!K$44</f>
        <v>
244</v>
      </c>
      <c r="I63" s="178"/>
      <c r="J63" s="178"/>
      <c r="K63" s="178">
        <f>
'将来負担比率（分子）の構造'!L$44</f>
        <v>
258</v>
      </c>
      <c r="L63" s="178"/>
      <c r="M63" s="178"/>
      <c r="N63" s="178">
        <f>
'将来負担比率（分子）の構造'!M$44</f>
        <v>
1008</v>
      </c>
      <c r="O63" s="178"/>
      <c r="P63" s="178"/>
    </row>
    <row r="64" spans="1:16" x14ac:dyDescent="0.2">
      <c r="A64" s="178" t="s">
        <v>
33</v>
      </c>
      <c r="B64" s="178">
        <f>
'将来負担比率（分子）の構造'!I$43</f>
        <v>
19531</v>
      </c>
      <c r="C64" s="178"/>
      <c r="D64" s="178"/>
      <c r="E64" s="178">
        <f>
'将来負担比率（分子）の構造'!J$43</f>
        <v>
18238</v>
      </c>
      <c r="F64" s="178"/>
      <c r="G64" s="178"/>
      <c r="H64" s="178">
        <f>
'将来負担比率（分子）の構造'!K$43</f>
        <v>
17151</v>
      </c>
      <c r="I64" s="178"/>
      <c r="J64" s="178"/>
      <c r="K64" s="178">
        <f>
'将来負担比率（分子）の構造'!L$43</f>
        <v>
15299</v>
      </c>
      <c r="L64" s="178"/>
      <c r="M64" s="178"/>
      <c r="N64" s="178">
        <f>
'将来負担比率（分子）の構造'!M$43</f>
        <v>
11567</v>
      </c>
      <c r="O64" s="178"/>
      <c r="P64" s="178"/>
    </row>
    <row r="65" spans="1:16" x14ac:dyDescent="0.2">
      <c r="A65" s="178" t="s">
        <v>
32</v>
      </c>
      <c r="B65" s="178">
        <f>
'将来負担比率（分子）の構造'!I$42</f>
        <v>
11812</v>
      </c>
      <c r="C65" s="178"/>
      <c r="D65" s="178"/>
      <c r="E65" s="178">
        <f>
'将来負担比率（分子）の構造'!J$42</f>
        <v>
11484</v>
      </c>
      <c r="F65" s="178"/>
      <c r="G65" s="178"/>
      <c r="H65" s="178">
        <f>
'将来負担比率（分子）の構造'!K$42</f>
        <v>
11152</v>
      </c>
      <c r="I65" s="178"/>
      <c r="J65" s="178"/>
      <c r="K65" s="178">
        <f>
'将来負担比率（分子）の構造'!L$42</f>
        <v>
10374</v>
      </c>
      <c r="L65" s="178"/>
      <c r="M65" s="178"/>
      <c r="N65" s="178">
        <f>
'将来負担比率（分子）の構造'!M$42</f>
        <v>
8297</v>
      </c>
      <c r="O65" s="178"/>
      <c r="P65" s="178"/>
    </row>
    <row r="66" spans="1:16" x14ac:dyDescent="0.2">
      <c r="A66" s="178" t="s">
        <v>
31</v>
      </c>
      <c r="B66" s="178">
        <f>
'将来負担比率（分子）の構造'!I$41</f>
        <v>
33853</v>
      </c>
      <c r="C66" s="178"/>
      <c r="D66" s="178"/>
      <c r="E66" s="178">
        <f>
'将来負担比率（分子）の構造'!J$41</f>
        <v>
33806</v>
      </c>
      <c r="F66" s="178"/>
      <c r="G66" s="178"/>
      <c r="H66" s="178">
        <f>
'将来負担比率（分子）の構造'!K$41</f>
        <v>
34426</v>
      </c>
      <c r="I66" s="178"/>
      <c r="J66" s="178"/>
      <c r="K66" s="178">
        <f>
'将来負担比率（分子）の構造'!L$41</f>
        <v>
34154</v>
      </c>
      <c r="L66" s="178"/>
      <c r="M66" s="178"/>
      <c r="N66" s="178">
        <f>
'将来負担比率（分子）の構造'!M$41</f>
        <v>
34447</v>
      </c>
      <c r="O66" s="178"/>
      <c r="P66" s="178"/>
    </row>
    <row r="67" spans="1:16" x14ac:dyDescent="0.2">
      <c r="A67" s="178" t="s">
        <v>
75</v>
      </c>
      <c r="B67" s="178" t="e">
        <f>
NA()</f>
        <v>
#N/A</v>
      </c>
      <c r="C67" s="178">
        <f>
IF(ISNUMBER('将来負担比率（分子）の構造'!I$53), IF('将来負担比率（分子）の構造'!I$53 &lt; 0, 0, '将来負担比率（分子）の構造'!I$53), NA())</f>
        <v>
3432</v>
      </c>
      <c r="D67" s="178" t="e">
        <f>
NA()</f>
        <v>
#N/A</v>
      </c>
      <c r="E67" s="178" t="e">
        <f>
NA()</f>
        <v>
#N/A</v>
      </c>
      <c r="F67" s="178">
        <f>
IF(ISNUMBER('将来負担比率（分子）の構造'!J$53), IF('将来負担比率（分子）の構造'!J$53 &lt; 0, 0, '将来負担比率（分子）の構造'!J$53), NA())</f>
        <v>
2490</v>
      </c>
      <c r="G67" s="178" t="e">
        <f>
NA()</f>
        <v>
#N/A</v>
      </c>
      <c r="H67" s="178" t="e">
        <f>
NA()</f>
        <v>
#N/A</v>
      </c>
      <c r="I67" s="178">
        <f>
IF(ISNUMBER('将来負担比率（分子）の構造'!K$53), IF('将来負担比率（分子）の構造'!K$53 &lt; 0, 0, '将来負担比率（分子）の構造'!K$53), NA())</f>
        <v>
5366</v>
      </c>
      <c r="J67" s="178" t="e">
        <f>
NA()</f>
        <v>
#N/A</v>
      </c>
      <c r="K67" s="178" t="e">
        <f>
NA()</f>
        <v>
#N/A</v>
      </c>
      <c r="L67" s="178">
        <f>
IF(ISNUMBER('将来負担比率（分子）の構造'!L$53), IF('将来負担比率（分子）の構造'!L$53 &lt; 0, 0, '将来負担比率（分子）の構造'!L$53), NA())</f>
        <v>
3299</v>
      </c>
      <c r="M67" s="178" t="e">
        <f>
NA()</f>
        <v>
#N/A</v>
      </c>
      <c r="N67" s="178" t="e">
        <f>
NA()</f>
        <v>
#N/A</v>
      </c>
      <c r="O67" s="178">
        <f>
IF(ISNUMBER('将来負担比率（分子）の構造'!M$53), IF('将来負担比率（分子）の構造'!M$53 &lt; 0, 0, '将来負担比率（分子）の構造'!M$53), NA())</f>
        <v>
337</v>
      </c>
      <c r="P67" s="178" t="e">
        <f>
NA()</f>
        <v>
#N/A</v>
      </c>
    </row>
    <row r="70" spans="1:16" x14ac:dyDescent="0.2">
      <c r="A70" s="180" t="s">
        <v>
76</v>
      </c>
      <c r="B70" s="180"/>
      <c r="C70" s="180"/>
      <c r="D70" s="180"/>
      <c r="E70" s="180"/>
      <c r="F70" s="180"/>
    </row>
    <row r="71" spans="1:16" x14ac:dyDescent="0.2">
      <c r="A71" s="181"/>
      <c r="B71" s="181" t="str">
        <f>
基金残高に係る経年分析!F54</f>
        <v>
H28</v>
      </c>
      <c r="C71" s="181" t="str">
        <f>
基金残高に係る経年分析!G54</f>
        <v>
H29</v>
      </c>
      <c r="D71" s="181" t="str">
        <f>
基金残高に係る経年分析!H54</f>
        <v>
H30</v>
      </c>
    </row>
    <row r="72" spans="1:16" x14ac:dyDescent="0.2">
      <c r="A72" s="181" t="s">
        <v>
77</v>
      </c>
      <c r="B72" s="182">
        <f>
基金残高に係る経年分析!F55</f>
        <v>
4252</v>
      </c>
      <c r="C72" s="182">
        <f>
基金残高に係る経年分析!G55</f>
        <v>
4267</v>
      </c>
      <c r="D72" s="182">
        <f>
基金残高に係る経年分析!H55</f>
        <v>
4271</v>
      </c>
    </row>
    <row r="73" spans="1:16" x14ac:dyDescent="0.2">
      <c r="A73" s="181" t="s">
        <v>
78</v>
      </c>
      <c r="B73" s="182">
        <f>
基金残高に係る経年分析!F56</f>
        <v>
327</v>
      </c>
      <c r="C73" s="182">
        <f>
基金残高に係る経年分析!G56</f>
        <v>
327</v>
      </c>
      <c r="D73" s="182">
        <f>
基金残高に係る経年分析!H56</f>
        <v>
327</v>
      </c>
    </row>
    <row r="74" spans="1:16" x14ac:dyDescent="0.2">
      <c r="A74" s="181" t="s">
        <v>
79</v>
      </c>
      <c r="B74" s="182">
        <f>
基金残高に係る経年分析!F57</f>
        <v>
9847</v>
      </c>
      <c r="C74" s="182">
        <f>
基金残高に係る経年分析!G57</f>
        <v>
10000</v>
      </c>
      <c r="D74" s="182">
        <f>
基金残高に係る経年分析!H57</f>
        <v>
9677</v>
      </c>
    </row>
  </sheetData>
  <sheetProtection algorithmName="SHA-512" hashValue="5dqfnMwE5ZqJJQ3HvAjUUzmwg/PWxXdEV4kICuYJEL4q0VRKWA3nBc7kEBvk9mUuNgP8qc48Nti1Sr6/4Ca54g==" saltValue="5yufneSS/pXFboQd02Fp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2"/>
  <cols>
    <col min="1" max="95" width="1.6640625" style="223" customWidth="1"/>
    <col min="96" max="133" width="1.6640625" style="239" customWidth="1"/>
    <col min="134" max="143" width="1.66406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
212</v>
      </c>
      <c r="DI1" s="792"/>
      <c r="DJ1" s="792"/>
      <c r="DK1" s="792"/>
      <c r="DL1" s="792"/>
      <c r="DM1" s="792"/>
      <c r="DN1" s="793"/>
      <c r="DO1" s="223"/>
      <c r="DP1" s="791" t="s">
        <v>
213</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x14ac:dyDescent="0.2">
      <c r="B2" s="224" t="s">
        <v>
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733" t="s">
        <v>
215</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
216</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
217</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x14ac:dyDescent="0.2">
      <c r="B4" s="733" t="s">
        <v>
1</v>
      </c>
      <c r="C4" s="734"/>
      <c r="D4" s="734"/>
      <c r="E4" s="734"/>
      <c r="F4" s="734"/>
      <c r="G4" s="734"/>
      <c r="H4" s="734"/>
      <c r="I4" s="734"/>
      <c r="J4" s="734"/>
      <c r="K4" s="734"/>
      <c r="L4" s="734"/>
      <c r="M4" s="734"/>
      <c r="N4" s="734"/>
      <c r="O4" s="734"/>
      <c r="P4" s="734"/>
      <c r="Q4" s="735"/>
      <c r="R4" s="733" t="s">
        <v>
218</v>
      </c>
      <c r="S4" s="734"/>
      <c r="T4" s="734"/>
      <c r="U4" s="734"/>
      <c r="V4" s="734"/>
      <c r="W4" s="734"/>
      <c r="X4" s="734"/>
      <c r="Y4" s="735"/>
      <c r="Z4" s="733" t="s">
        <v>
219</v>
      </c>
      <c r="AA4" s="734"/>
      <c r="AB4" s="734"/>
      <c r="AC4" s="735"/>
      <c r="AD4" s="733" t="s">
        <v>
220</v>
      </c>
      <c r="AE4" s="734"/>
      <c r="AF4" s="734"/>
      <c r="AG4" s="734"/>
      <c r="AH4" s="734"/>
      <c r="AI4" s="734"/>
      <c r="AJ4" s="734"/>
      <c r="AK4" s="735"/>
      <c r="AL4" s="733" t="s">
        <v>
219</v>
      </c>
      <c r="AM4" s="734"/>
      <c r="AN4" s="734"/>
      <c r="AO4" s="735"/>
      <c r="AP4" s="794" t="s">
        <v>
221</v>
      </c>
      <c r="AQ4" s="794"/>
      <c r="AR4" s="794"/>
      <c r="AS4" s="794"/>
      <c r="AT4" s="794"/>
      <c r="AU4" s="794"/>
      <c r="AV4" s="794"/>
      <c r="AW4" s="794"/>
      <c r="AX4" s="794"/>
      <c r="AY4" s="794"/>
      <c r="AZ4" s="794"/>
      <c r="BA4" s="794"/>
      <c r="BB4" s="794"/>
      <c r="BC4" s="794"/>
      <c r="BD4" s="794"/>
      <c r="BE4" s="794"/>
      <c r="BF4" s="794"/>
      <c r="BG4" s="794" t="s">
        <v>
222</v>
      </c>
      <c r="BH4" s="794"/>
      <c r="BI4" s="794"/>
      <c r="BJ4" s="794"/>
      <c r="BK4" s="794"/>
      <c r="BL4" s="794"/>
      <c r="BM4" s="794"/>
      <c r="BN4" s="794"/>
      <c r="BO4" s="794" t="s">
        <v>
219</v>
      </c>
      <c r="BP4" s="794"/>
      <c r="BQ4" s="794"/>
      <c r="BR4" s="794"/>
      <c r="BS4" s="794" t="s">
        <v>
223</v>
      </c>
      <c r="BT4" s="794"/>
      <c r="BU4" s="794"/>
      <c r="BV4" s="794"/>
      <c r="BW4" s="794"/>
      <c r="BX4" s="794"/>
      <c r="BY4" s="794"/>
      <c r="BZ4" s="794"/>
      <c r="CA4" s="794"/>
      <c r="CB4" s="794"/>
      <c r="CD4" s="776" t="s">
        <v>
224</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x14ac:dyDescent="0.2">
      <c r="B5" s="758" t="s">
        <v>
225</v>
      </c>
      <c r="C5" s="759"/>
      <c r="D5" s="759"/>
      <c r="E5" s="759"/>
      <c r="F5" s="759"/>
      <c r="G5" s="759"/>
      <c r="H5" s="759"/>
      <c r="I5" s="759"/>
      <c r="J5" s="759"/>
      <c r="K5" s="759"/>
      <c r="L5" s="759"/>
      <c r="M5" s="759"/>
      <c r="N5" s="759"/>
      <c r="O5" s="759"/>
      <c r="P5" s="759"/>
      <c r="Q5" s="760"/>
      <c r="R5" s="724">
        <v>
30880647</v>
      </c>
      <c r="S5" s="725"/>
      <c r="T5" s="725"/>
      <c r="U5" s="725"/>
      <c r="V5" s="725"/>
      <c r="W5" s="725"/>
      <c r="X5" s="725"/>
      <c r="Y5" s="771"/>
      <c r="Z5" s="789">
        <v>
43.8</v>
      </c>
      <c r="AA5" s="789"/>
      <c r="AB5" s="789"/>
      <c r="AC5" s="789"/>
      <c r="AD5" s="790">
        <v>
28371747</v>
      </c>
      <c r="AE5" s="790"/>
      <c r="AF5" s="790"/>
      <c r="AG5" s="790"/>
      <c r="AH5" s="790"/>
      <c r="AI5" s="790"/>
      <c r="AJ5" s="790"/>
      <c r="AK5" s="790"/>
      <c r="AL5" s="772">
        <v>
84.8</v>
      </c>
      <c r="AM5" s="741"/>
      <c r="AN5" s="741"/>
      <c r="AO5" s="773"/>
      <c r="AP5" s="758" t="s">
        <v>
226</v>
      </c>
      <c r="AQ5" s="759"/>
      <c r="AR5" s="759"/>
      <c r="AS5" s="759"/>
      <c r="AT5" s="759"/>
      <c r="AU5" s="759"/>
      <c r="AV5" s="759"/>
      <c r="AW5" s="759"/>
      <c r="AX5" s="759"/>
      <c r="AY5" s="759"/>
      <c r="AZ5" s="759"/>
      <c r="BA5" s="759"/>
      <c r="BB5" s="759"/>
      <c r="BC5" s="759"/>
      <c r="BD5" s="759"/>
      <c r="BE5" s="759"/>
      <c r="BF5" s="760"/>
      <c r="BG5" s="659">
        <v>
28371747</v>
      </c>
      <c r="BH5" s="662"/>
      <c r="BI5" s="662"/>
      <c r="BJ5" s="662"/>
      <c r="BK5" s="662"/>
      <c r="BL5" s="662"/>
      <c r="BM5" s="662"/>
      <c r="BN5" s="663"/>
      <c r="BO5" s="721">
        <v>
91.9</v>
      </c>
      <c r="BP5" s="721"/>
      <c r="BQ5" s="721"/>
      <c r="BR5" s="721"/>
      <c r="BS5" s="722">
        <v>
302628</v>
      </c>
      <c r="BT5" s="722"/>
      <c r="BU5" s="722"/>
      <c r="BV5" s="722"/>
      <c r="BW5" s="722"/>
      <c r="BX5" s="722"/>
      <c r="BY5" s="722"/>
      <c r="BZ5" s="722"/>
      <c r="CA5" s="722"/>
      <c r="CB5" s="763"/>
      <c r="CD5" s="776" t="s">
        <v>
221</v>
      </c>
      <c r="CE5" s="777"/>
      <c r="CF5" s="777"/>
      <c r="CG5" s="777"/>
      <c r="CH5" s="777"/>
      <c r="CI5" s="777"/>
      <c r="CJ5" s="777"/>
      <c r="CK5" s="777"/>
      <c r="CL5" s="777"/>
      <c r="CM5" s="777"/>
      <c r="CN5" s="777"/>
      <c r="CO5" s="777"/>
      <c r="CP5" s="777"/>
      <c r="CQ5" s="778"/>
      <c r="CR5" s="776" t="s">
        <v>
227</v>
      </c>
      <c r="CS5" s="777"/>
      <c r="CT5" s="777"/>
      <c r="CU5" s="777"/>
      <c r="CV5" s="777"/>
      <c r="CW5" s="777"/>
      <c r="CX5" s="777"/>
      <c r="CY5" s="778"/>
      <c r="CZ5" s="776" t="s">
        <v>
219</v>
      </c>
      <c r="DA5" s="777"/>
      <c r="DB5" s="777"/>
      <c r="DC5" s="778"/>
      <c r="DD5" s="776" t="s">
        <v>
228</v>
      </c>
      <c r="DE5" s="777"/>
      <c r="DF5" s="777"/>
      <c r="DG5" s="777"/>
      <c r="DH5" s="777"/>
      <c r="DI5" s="777"/>
      <c r="DJ5" s="777"/>
      <c r="DK5" s="777"/>
      <c r="DL5" s="777"/>
      <c r="DM5" s="777"/>
      <c r="DN5" s="777"/>
      <c r="DO5" s="777"/>
      <c r="DP5" s="778"/>
      <c r="DQ5" s="776" t="s">
        <v>
229</v>
      </c>
      <c r="DR5" s="777"/>
      <c r="DS5" s="777"/>
      <c r="DT5" s="777"/>
      <c r="DU5" s="777"/>
      <c r="DV5" s="777"/>
      <c r="DW5" s="777"/>
      <c r="DX5" s="777"/>
      <c r="DY5" s="777"/>
      <c r="DZ5" s="777"/>
      <c r="EA5" s="777"/>
      <c r="EB5" s="777"/>
      <c r="EC5" s="778"/>
    </row>
    <row r="6" spans="2:143" ht="11.25" customHeight="1" x14ac:dyDescent="0.2">
      <c r="B6" s="656" t="s">
        <v>
230</v>
      </c>
      <c r="C6" s="657"/>
      <c r="D6" s="657"/>
      <c r="E6" s="657"/>
      <c r="F6" s="657"/>
      <c r="G6" s="657"/>
      <c r="H6" s="657"/>
      <c r="I6" s="657"/>
      <c r="J6" s="657"/>
      <c r="K6" s="657"/>
      <c r="L6" s="657"/>
      <c r="M6" s="657"/>
      <c r="N6" s="657"/>
      <c r="O6" s="657"/>
      <c r="P6" s="657"/>
      <c r="Q6" s="658"/>
      <c r="R6" s="659">
        <v>
298564</v>
      </c>
      <c r="S6" s="662"/>
      <c r="T6" s="662"/>
      <c r="U6" s="662"/>
      <c r="V6" s="662"/>
      <c r="W6" s="662"/>
      <c r="X6" s="662"/>
      <c r="Y6" s="663"/>
      <c r="Z6" s="721">
        <v>
0.4</v>
      </c>
      <c r="AA6" s="721"/>
      <c r="AB6" s="721"/>
      <c r="AC6" s="721"/>
      <c r="AD6" s="722">
        <v>
298564</v>
      </c>
      <c r="AE6" s="722"/>
      <c r="AF6" s="722"/>
      <c r="AG6" s="722"/>
      <c r="AH6" s="722"/>
      <c r="AI6" s="722"/>
      <c r="AJ6" s="722"/>
      <c r="AK6" s="722"/>
      <c r="AL6" s="664">
        <v>
0.9</v>
      </c>
      <c r="AM6" s="665"/>
      <c r="AN6" s="665"/>
      <c r="AO6" s="723"/>
      <c r="AP6" s="656" t="s">
        <v>
231</v>
      </c>
      <c r="AQ6" s="657"/>
      <c r="AR6" s="657"/>
      <c r="AS6" s="657"/>
      <c r="AT6" s="657"/>
      <c r="AU6" s="657"/>
      <c r="AV6" s="657"/>
      <c r="AW6" s="657"/>
      <c r="AX6" s="657"/>
      <c r="AY6" s="657"/>
      <c r="AZ6" s="657"/>
      <c r="BA6" s="657"/>
      <c r="BB6" s="657"/>
      <c r="BC6" s="657"/>
      <c r="BD6" s="657"/>
      <c r="BE6" s="657"/>
      <c r="BF6" s="658"/>
      <c r="BG6" s="659">
        <v>
28371747</v>
      </c>
      <c r="BH6" s="662"/>
      <c r="BI6" s="662"/>
      <c r="BJ6" s="662"/>
      <c r="BK6" s="662"/>
      <c r="BL6" s="662"/>
      <c r="BM6" s="662"/>
      <c r="BN6" s="663"/>
      <c r="BO6" s="721">
        <v>
91.9</v>
      </c>
      <c r="BP6" s="721"/>
      <c r="BQ6" s="721"/>
      <c r="BR6" s="721"/>
      <c r="BS6" s="722">
        <v>
302628</v>
      </c>
      <c r="BT6" s="722"/>
      <c r="BU6" s="722"/>
      <c r="BV6" s="722"/>
      <c r="BW6" s="722"/>
      <c r="BX6" s="722"/>
      <c r="BY6" s="722"/>
      <c r="BZ6" s="722"/>
      <c r="CA6" s="722"/>
      <c r="CB6" s="763"/>
      <c r="CD6" s="730" t="s">
        <v>
232</v>
      </c>
      <c r="CE6" s="731"/>
      <c r="CF6" s="731"/>
      <c r="CG6" s="731"/>
      <c r="CH6" s="731"/>
      <c r="CI6" s="731"/>
      <c r="CJ6" s="731"/>
      <c r="CK6" s="731"/>
      <c r="CL6" s="731"/>
      <c r="CM6" s="731"/>
      <c r="CN6" s="731"/>
      <c r="CO6" s="731"/>
      <c r="CP6" s="731"/>
      <c r="CQ6" s="732"/>
      <c r="CR6" s="659">
        <v>
389439</v>
      </c>
      <c r="CS6" s="662"/>
      <c r="CT6" s="662"/>
      <c r="CU6" s="662"/>
      <c r="CV6" s="662"/>
      <c r="CW6" s="662"/>
      <c r="CX6" s="662"/>
      <c r="CY6" s="663"/>
      <c r="CZ6" s="772">
        <v>
0.6</v>
      </c>
      <c r="DA6" s="741"/>
      <c r="DB6" s="741"/>
      <c r="DC6" s="775"/>
      <c r="DD6" s="667" t="s">
        <v>
127</v>
      </c>
      <c r="DE6" s="662"/>
      <c r="DF6" s="662"/>
      <c r="DG6" s="662"/>
      <c r="DH6" s="662"/>
      <c r="DI6" s="662"/>
      <c r="DJ6" s="662"/>
      <c r="DK6" s="662"/>
      <c r="DL6" s="662"/>
      <c r="DM6" s="662"/>
      <c r="DN6" s="662"/>
      <c r="DO6" s="662"/>
      <c r="DP6" s="663"/>
      <c r="DQ6" s="667">
        <v>
389439</v>
      </c>
      <c r="DR6" s="662"/>
      <c r="DS6" s="662"/>
      <c r="DT6" s="662"/>
      <c r="DU6" s="662"/>
      <c r="DV6" s="662"/>
      <c r="DW6" s="662"/>
      <c r="DX6" s="662"/>
      <c r="DY6" s="662"/>
      <c r="DZ6" s="662"/>
      <c r="EA6" s="662"/>
      <c r="EB6" s="662"/>
      <c r="EC6" s="702"/>
    </row>
    <row r="7" spans="2:143" ht="11.25" customHeight="1" x14ac:dyDescent="0.2">
      <c r="B7" s="656" t="s">
        <v>
233</v>
      </c>
      <c r="C7" s="657"/>
      <c r="D7" s="657"/>
      <c r="E7" s="657"/>
      <c r="F7" s="657"/>
      <c r="G7" s="657"/>
      <c r="H7" s="657"/>
      <c r="I7" s="657"/>
      <c r="J7" s="657"/>
      <c r="K7" s="657"/>
      <c r="L7" s="657"/>
      <c r="M7" s="657"/>
      <c r="N7" s="657"/>
      <c r="O7" s="657"/>
      <c r="P7" s="657"/>
      <c r="Q7" s="658"/>
      <c r="R7" s="659">
        <v>
58308</v>
      </c>
      <c r="S7" s="662"/>
      <c r="T7" s="662"/>
      <c r="U7" s="662"/>
      <c r="V7" s="662"/>
      <c r="W7" s="662"/>
      <c r="X7" s="662"/>
      <c r="Y7" s="663"/>
      <c r="Z7" s="721">
        <v>
0.1</v>
      </c>
      <c r="AA7" s="721"/>
      <c r="AB7" s="721"/>
      <c r="AC7" s="721"/>
      <c r="AD7" s="722">
        <v>
58308</v>
      </c>
      <c r="AE7" s="722"/>
      <c r="AF7" s="722"/>
      <c r="AG7" s="722"/>
      <c r="AH7" s="722"/>
      <c r="AI7" s="722"/>
      <c r="AJ7" s="722"/>
      <c r="AK7" s="722"/>
      <c r="AL7" s="664">
        <v>
0.2</v>
      </c>
      <c r="AM7" s="665"/>
      <c r="AN7" s="665"/>
      <c r="AO7" s="723"/>
      <c r="AP7" s="656" t="s">
        <v>
234</v>
      </c>
      <c r="AQ7" s="657"/>
      <c r="AR7" s="657"/>
      <c r="AS7" s="657"/>
      <c r="AT7" s="657"/>
      <c r="AU7" s="657"/>
      <c r="AV7" s="657"/>
      <c r="AW7" s="657"/>
      <c r="AX7" s="657"/>
      <c r="AY7" s="657"/>
      <c r="AZ7" s="657"/>
      <c r="BA7" s="657"/>
      <c r="BB7" s="657"/>
      <c r="BC7" s="657"/>
      <c r="BD7" s="657"/>
      <c r="BE7" s="657"/>
      <c r="BF7" s="658"/>
      <c r="BG7" s="659">
        <v>
15495800</v>
      </c>
      <c r="BH7" s="662"/>
      <c r="BI7" s="662"/>
      <c r="BJ7" s="662"/>
      <c r="BK7" s="662"/>
      <c r="BL7" s="662"/>
      <c r="BM7" s="662"/>
      <c r="BN7" s="663"/>
      <c r="BO7" s="721">
        <v>
50.2</v>
      </c>
      <c r="BP7" s="721"/>
      <c r="BQ7" s="721"/>
      <c r="BR7" s="721"/>
      <c r="BS7" s="722">
        <v>
302628</v>
      </c>
      <c r="BT7" s="722"/>
      <c r="BU7" s="722"/>
      <c r="BV7" s="722"/>
      <c r="BW7" s="722"/>
      <c r="BX7" s="722"/>
      <c r="BY7" s="722"/>
      <c r="BZ7" s="722"/>
      <c r="CA7" s="722"/>
      <c r="CB7" s="763"/>
      <c r="CD7" s="703" t="s">
        <v>
235</v>
      </c>
      <c r="CE7" s="700"/>
      <c r="CF7" s="700"/>
      <c r="CG7" s="700"/>
      <c r="CH7" s="700"/>
      <c r="CI7" s="700"/>
      <c r="CJ7" s="700"/>
      <c r="CK7" s="700"/>
      <c r="CL7" s="700"/>
      <c r="CM7" s="700"/>
      <c r="CN7" s="700"/>
      <c r="CO7" s="700"/>
      <c r="CP7" s="700"/>
      <c r="CQ7" s="701"/>
      <c r="CR7" s="659">
        <v>
7331522</v>
      </c>
      <c r="CS7" s="662"/>
      <c r="CT7" s="662"/>
      <c r="CU7" s="662"/>
      <c r="CV7" s="662"/>
      <c r="CW7" s="662"/>
      <c r="CX7" s="662"/>
      <c r="CY7" s="663"/>
      <c r="CZ7" s="721">
        <v>
10.7</v>
      </c>
      <c r="DA7" s="721"/>
      <c r="DB7" s="721"/>
      <c r="DC7" s="721"/>
      <c r="DD7" s="667">
        <v>
1068219</v>
      </c>
      <c r="DE7" s="662"/>
      <c r="DF7" s="662"/>
      <c r="DG7" s="662"/>
      <c r="DH7" s="662"/>
      <c r="DI7" s="662"/>
      <c r="DJ7" s="662"/>
      <c r="DK7" s="662"/>
      <c r="DL7" s="662"/>
      <c r="DM7" s="662"/>
      <c r="DN7" s="662"/>
      <c r="DO7" s="662"/>
      <c r="DP7" s="663"/>
      <c r="DQ7" s="667">
        <v>
5767392</v>
      </c>
      <c r="DR7" s="662"/>
      <c r="DS7" s="662"/>
      <c r="DT7" s="662"/>
      <c r="DU7" s="662"/>
      <c r="DV7" s="662"/>
      <c r="DW7" s="662"/>
      <c r="DX7" s="662"/>
      <c r="DY7" s="662"/>
      <c r="DZ7" s="662"/>
      <c r="EA7" s="662"/>
      <c r="EB7" s="662"/>
      <c r="EC7" s="702"/>
    </row>
    <row r="8" spans="2:143" ht="11.25" customHeight="1" x14ac:dyDescent="0.2">
      <c r="B8" s="656" t="s">
        <v>
236</v>
      </c>
      <c r="C8" s="657"/>
      <c r="D8" s="657"/>
      <c r="E8" s="657"/>
      <c r="F8" s="657"/>
      <c r="G8" s="657"/>
      <c r="H8" s="657"/>
      <c r="I8" s="657"/>
      <c r="J8" s="657"/>
      <c r="K8" s="657"/>
      <c r="L8" s="657"/>
      <c r="M8" s="657"/>
      <c r="N8" s="657"/>
      <c r="O8" s="657"/>
      <c r="P8" s="657"/>
      <c r="Q8" s="658"/>
      <c r="R8" s="659">
        <v>
194256</v>
      </c>
      <c r="S8" s="662"/>
      <c r="T8" s="662"/>
      <c r="U8" s="662"/>
      <c r="V8" s="662"/>
      <c r="W8" s="662"/>
      <c r="X8" s="662"/>
      <c r="Y8" s="663"/>
      <c r="Z8" s="721">
        <v>
0.3</v>
      </c>
      <c r="AA8" s="721"/>
      <c r="AB8" s="721"/>
      <c r="AC8" s="721"/>
      <c r="AD8" s="722">
        <v>
194256</v>
      </c>
      <c r="AE8" s="722"/>
      <c r="AF8" s="722"/>
      <c r="AG8" s="722"/>
      <c r="AH8" s="722"/>
      <c r="AI8" s="722"/>
      <c r="AJ8" s="722"/>
      <c r="AK8" s="722"/>
      <c r="AL8" s="664">
        <v>
0.6</v>
      </c>
      <c r="AM8" s="665"/>
      <c r="AN8" s="665"/>
      <c r="AO8" s="723"/>
      <c r="AP8" s="656" t="s">
        <v>
237</v>
      </c>
      <c r="AQ8" s="657"/>
      <c r="AR8" s="657"/>
      <c r="AS8" s="657"/>
      <c r="AT8" s="657"/>
      <c r="AU8" s="657"/>
      <c r="AV8" s="657"/>
      <c r="AW8" s="657"/>
      <c r="AX8" s="657"/>
      <c r="AY8" s="657"/>
      <c r="AZ8" s="657"/>
      <c r="BA8" s="657"/>
      <c r="BB8" s="657"/>
      <c r="BC8" s="657"/>
      <c r="BD8" s="657"/>
      <c r="BE8" s="657"/>
      <c r="BF8" s="658"/>
      <c r="BG8" s="659">
        <v>
333997</v>
      </c>
      <c r="BH8" s="662"/>
      <c r="BI8" s="662"/>
      <c r="BJ8" s="662"/>
      <c r="BK8" s="662"/>
      <c r="BL8" s="662"/>
      <c r="BM8" s="662"/>
      <c r="BN8" s="663"/>
      <c r="BO8" s="721">
        <v>
1.1000000000000001</v>
      </c>
      <c r="BP8" s="721"/>
      <c r="BQ8" s="721"/>
      <c r="BR8" s="721"/>
      <c r="BS8" s="667" t="s">
        <v>
238</v>
      </c>
      <c r="BT8" s="662"/>
      <c r="BU8" s="662"/>
      <c r="BV8" s="662"/>
      <c r="BW8" s="662"/>
      <c r="BX8" s="662"/>
      <c r="BY8" s="662"/>
      <c r="BZ8" s="662"/>
      <c r="CA8" s="662"/>
      <c r="CB8" s="702"/>
      <c r="CD8" s="703" t="s">
        <v>
239</v>
      </c>
      <c r="CE8" s="700"/>
      <c r="CF8" s="700"/>
      <c r="CG8" s="700"/>
      <c r="CH8" s="700"/>
      <c r="CI8" s="700"/>
      <c r="CJ8" s="700"/>
      <c r="CK8" s="700"/>
      <c r="CL8" s="700"/>
      <c r="CM8" s="700"/>
      <c r="CN8" s="700"/>
      <c r="CO8" s="700"/>
      <c r="CP8" s="700"/>
      <c r="CQ8" s="701"/>
      <c r="CR8" s="659">
        <v>
33163164</v>
      </c>
      <c r="CS8" s="662"/>
      <c r="CT8" s="662"/>
      <c r="CU8" s="662"/>
      <c r="CV8" s="662"/>
      <c r="CW8" s="662"/>
      <c r="CX8" s="662"/>
      <c r="CY8" s="663"/>
      <c r="CZ8" s="721">
        <v>
48.2</v>
      </c>
      <c r="DA8" s="721"/>
      <c r="DB8" s="721"/>
      <c r="DC8" s="721"/>
      <c r="DD8" s="667">
        <v>
1512540</v>
      </c>
      <c r="DE8" s="662"/>
      <c r="DF8" s="662"/>
      <c r="DG8" s="662"/>
      <c r="DH8" s="662"/>
      <c r="DI8" s="662"/>
      <c r="DJ8" s="662"/>
      <c r="DK8" s="662"/>
      <c r="DL8" s="662"/>
      <c r="DM8" s="662"/>
      <c r="DN8" s="662"/>
      <c r="DO8" s="662"/>
      <c r="DP8" s="663"/>
      <c r="DQ8" s="667">
        <v>
16076299</v>
      </c>
      <c r="DR8" s="662"/>
      <c r="DS8" s="662"/>
      <c r="DT8" s="662"/>
      <c r="DU8" s="662"/>
      <c r="DV8" s="662"/>
      <c r="DW8" s="662"/>
      <c r="DX8" s="662"/>
      <c r="DY8" s="662"/>
      <c r="DZ8" s="662"/>
      <c r="EA8" s="662"/>
      <c r="EB8" s="662"/>
      <c r="EC8" s="702"/>
    </row>
    <row r="9" spans="2:143" ht="11.25" customHeight="1" x14ac:dyDescent="0.2">
      <c r="B9" s="656" t="s">
        <v>
240</v>
      </c>
      <c r="C9" s="657"/>
      <c r="D9" s="657"/>
      <c r="E9" s="657"/>
      <c r="F9" s="657"/>
      <c r="G9" s="657"/>
      <c r="H9" s="657"/>
      <c r="I9" s="657"/>
      <c r="J9" s="657"/>
      <c r="K9" s="657"/>
      <c r="L9" s="657"/>
      <c r="M9" s="657"/>
      <c r="N9" s="657"/>
      <c r="O9" s="657"/>
      <c r="P9" s="657"/>
      <c r="Q9" s="658"/>
      <c r="R9" s="659">
        <v>
158465</v>
      </c>
      <c r="S9" s="662"/>
      <c r="T9" s="662"/>
      <c r="U9" s="662"/>
      <c r="V9" s="662"/>
      <c r="W9" s="662"/>
      <c r="X9" s="662"/>
      <c r="Y9" s="663"/>
      <c r="Z9" s="721">
        <v>
0.2</v>
      </c>
      <c r="AA9" s="721"/>
      <c r="AB9" s="721"/>
      <c r="AC9" s="721"/>
      <c r="AD9" s="722">
        <v>
158465</v>
      </c>
      <c r="AE9" s="722"/>
      <c r="AF9" s="722"/>
      <c r="AG9" s="722"/>
      <c r="AH9" s="722"/>
      <c r="AI9" s="722"/>
      <c r="AJ9" s="722"/>
      <c r="AK9" s="722"/>
      <c r="AL9" s="664">
        <v>
0.5</v>
      </c>
      <c r="AM9" s="665"/>
      <c r="AN9" s="665"/>
      <c r="AO9" s="723"/>
      <c r="AP9" s="656" t="s">
        <v>
241</v>
      </c>
      <c r="AQ9" s="657"/>
      <c r="AR9" s="657"/>
      <c r="AS9" s="657"/>
      <c r="AT9" s="657"/>
      <c r="AU9" s="657"/>
      <c r="AV9" s="657"/>
      <c r="AW9" s="657"/>
      <c r="AX9" s="657"/>
      <c r="AY9" s="657"/>
      <c r="AZ9" s="657"/>
      <c r="BA9" s="657"/>
      <c r="BB9" s="657"/>
      <c r="BC9" s="657"/>
      <c r="BD9" s="657"/>
      <c r="BE9" s="657"/>
      <c r="BF9" s="658"/>
      <c r="BG9" s="659">
        <v>
12945476</v>
      </c>
      <c r="BH9" s="662"/>
      <c r="BI9" s="662"/>
      <c r="BJ9" s="662"/>
      <c r="BK9" s="662"/>
      <c r="BL9" s="662"/>
      <c r="BM9" s="662"/>
      <c r="BN9" s="663"/>
      <c r="BO9" s="721">
        <v>
41.9</v>
      </c>
      <c r="BP9" s="721"/>
      <c r="BQ9" s="721"/>
      <c r="BR9" s="721"/>
      <c r="BS9" s="667" t="s">
        <v>
127</v>
      </c>
      <c r="BT9" s="662"/>
      <c r="BU9" s="662"/>
      <c r="BV9" s="662"/>
      <c r="BW9" s="662"/>
      <c r="BX9" s="662"/>
      <c r="BY9" s="662"/>
      <c r="BZ9" s="662"/>
      <c r="CA9" s="662"/>
      <c r="CB9" s="702"/>
      <c r="CD9" s="703" t="s">
        <v>
242</v>
      </c>
      <c r="CE9" s="700"/>
      <c r="CF9" s="700"/>
      <c r="CG9" s="700"/>
      <c r="CH9" s="700"/>
      <c r="CI9" s="700"/>
      <c r="CJ9" s="700"/>
      <c r="CK9" s="700"/>
      <c r="CL9" s="700"/>
      <c r="CM9" s="700"/>
      <c r="CN9" s="700"/>
      <c r="CO9" s="700"/>
      <c r="CP9" s="700"/>
      <c r="CQ9" s="701"/>
      <c r="CR9" s="659">
        <v>
6810090</v>
      </c>
      <c r="CS9" s="662"/>
      <c r="CT9" s="662"/>
      <c r="CU9" s="662"/>
      <c r="CV9" s="662"/>
      <c r="CW9" s="662"/>
      <c r="CX9" s="662"/>
      <c r="CY9" s="663"/>
      <c r="CZ9" s="721">
        <v>
9.9</v>
      </c>
      <c r="DA9" s="721"/>
      <c r="DB9" s="721"/>
      <c r="DC9" s="721"/>
      <c r="DD9" s="667">
        <v>
1431845</v>
      </c>
      <c r="DE9" s="662"/>
      <c r="DF9" s="662"/>
      <c r="DG9" s="662"/>
      <c r="DH9" s="662"/>
      <c r="DI9" s="662"/>
      <c r="DJ9" s="662"/>
      <c r="DK9" s="662"/>
      <c r="DL9" s="662"/>
      <c r="DM9" s="662"/>
      <c r="DN9" s="662"/>
      <c r="DO9" s="662"/>
      <c r="DP9" s="663"/>
      <c r="DQ9" s="667">
        <v>
3747110</v>
      </c>
      <c r="DR9" s="662"/>
      <c r="DS9" s="662"/>
      <c r="DT9" s="662"/>
      <c r="DU9" s="662"/>
      <c r="DV9" s="662"/>
      <c r="DW9" s="662"/>
      <c r="DX9" s="662"/>
      <c r="DY9" s="662"/>
      <c r="DZ9" s="662"/>
      <c r="EA9" s="662"/>
      <c r="EB9" s="662"/>
      <c r="EC9" s="702"/>
    </row>
    <row r="10" spans="2:143" ht="11.25" customHeight="1" x14ac:dyDescent="0.2">
      <c r="B10" s="656" t="s">
        <v>
243</v>
      </c>
      <c r="C10" s="657"/>
      <c r="D10" s="657"/>
      <c r="E10" s="657"/>
      <c r="F10" s="657"/>
      <c r="G10" s="657"/>
      <c r="H10" s="657"/>
      <c r="I10" s="657"/>
      <c r="J10" s="657"/>
      <c r="K10" s="657"/>
      <c r="L10" s="657"/>
      <c r="M10" s="657"/>
      <c r="N10" s="657"/>
      <c r="O10" s="657"/>
      <c r="P10" s="657"/>
      <c r="Q10" s="658"/>
      <c r="R10" s="659" t="s">
        <v>
127</v>
      </c>
      <c r="S10" s="662"/>
      <c r="T10" s="662"/>
      <c r="U10" s="662"/>
      <c r="V10" s="662"/>
      <c r="W10" s="662"/>
      <c r="X10" s="662"/>
      <c r="Y10" s="663"/>
      <c r="Z10" s="721" t="s">
        <v>
127</v>
      </c>
      <c r="AA10" s="721"/>
      <c r="AB10" s="721"/>
      <c r="AC10" s="721"/>
      <c r="AD10" s="722" t="s">
        <v>
127</v>
      </c>
      <c r="AE10" s="722"/>
      <c r="AF10" s="722"/>
      <c r="AG10" s="722"/>
      <c r="AH10" s="722"/>
      <c r="AI10" s="722"/>
      <c r="AJ10" s="722"/>
      <c r="AK10" s="722"/>
      <c r="AL10" s="664" t="s">
        <v>
136</v>
      </c>
      <c r="AM10" s="665"/>
      <c r="AN10" s="665"/>
      <c r="AO10" s="723"/>
      <c r="AP10" s="656" t="s">
        <v>
244</v>
      </c>
      <c r="AQ10" s="657"/>
      <c r="AR10" s="657"/>
      <c r="AS10" s="657"/>
      <c r="AT10" s="657"/>
      <c r="AU10" s="657"/>
      <c r="AV10" s="657"/>
      <c r="AW10" s="657"/>
      <c r="AX10" s="657"/>
      <c r="AY10" s="657"/>
      <c r="AZ10" s="657"/>
      <c r="BA10" s="657"/>
      <c r="BB10" s="657"/>
      <c r="BC10" s="657"/>
      <c r="BD10" s="657"/>
      <c r="BE10" s="657"/>
      <c r="BF10" s="658"/>
      <c r="BG10" s="659">
        <v>
358679</v>
      </c>
      <c r="BH10" s="662"/>
      <c r="BI10" s="662"/>
      <c r="BJ10" s="662"/>
      <c r="BK10" s="662"/>
      <c r="BL10" s="662"/>
      <c r="BM10" s="662"/>
      <c r="BN10" s="663"/>
      <c r="BO10" s="721">
        <v>
1.2</v>
      </c>
      <c r="BP10" s="721"/>
      <c r="BQ10" s="721"/>
      <c r="BR10" s="721"/>
      <c r="BS10" s="667" t="s">
        <v>
127</v>
      </c>
      <c r="BT10" s="662"/>
      <c r="BU10" s="662"/>
      <c r="BV10" s="662"/>
      <c r="BW10" s="662"/>
      <c r="BX10" s="662"/>
      <c r="BY10" s="662"/>
      <c r="BZ10" s="662"/>
      <c r="CA10" s="662"/>
      <c r="CB10" s="702"/>
      <c r="CD10" s="703" t="s">
        <v>
245</v>
      </c>
      <c r="CE10" s="700"/>
      <c r="CF10" s="700"/>
      <c r="CG10" s="700"/>
      <c r="CH10" s="700"/>
      <c r="CI10" s="700"/>
      <c r="CJ10" s="700"/>
      <c r="CK10" s="700"/>
      <c r="CL10" s="700"/>
      <c r="CM10" s="700"/>
      <c r="CN10" s="700"/>
      <c r="CO10" s="700"/>
      <c r="CP10" s="700"/>
      <c r="CQ10" s="701"/>
      <c r="CR10" s="659">
        <v>
263693</v>
      </c>
      <c r="CS10" s="662"/>
      <c r="CT10" s="662"/>
      <c r="CU10" s="662"/>
      <c r="CV10" s="662"/>
      <c r="CW10" s="662"/>
      <c r="CX10" s="662"/>
      <c r="CY10" s="663"/>
      <c r="CZ10" s="721">
        <v>
0.4</v>
      </c>
      <c r="DA10" s="721"/>
      <c r="DB10" s="721"/>
      <c r="DC10" s="721"/>
      <c r="DD10" s="667" t="s">
        <v>
127</v>
      </c>
      <c r="DE10" s="662"/>
      <c r="DF10" s="662"/>
      <c r="DG10" s="662"/>
      <c r="DH10" s="662"/>
      <c r="DI10" s="662"/>
      <c r="DJ10" s="662"/>
      <c r="DK10" s="662"/>
      <c r="DL10" s="662"/>
      <c r="DM10" s="662"/>
      <c r="DN10" s="662"/>
      <c r="DO10" s="662"/>
      <c r="DP10" s="663"/>
      <c r="DQ10" s="667">
        <v>
235503</v>
      </c>
      <c r="DR10" s="662"/>
      <c r="DS10" s="662"/>
      <c r="DT10" s="662"/>
      <c r="DU10" s="662"/>
      <c r="DV10" s="662"/>
      <c r="DW10" s="662"/>
      <c r="DX10" s="662"/>
      <c r="DY10" s="662"/>
      <c r="DZ10" s="662"/>
      <c r="EA10" s="662"/>
      <c r="EB10" s="662"/>
      <c r="EC10" s="702"/>
    </row>
    <row r="11" spans="2:143" ht="11.25" customHeight="1" x14ac:dyDescent="0.2">
      <c r="B11" s="656" t="s">
        <v>
246</v>
      </c>
      <c r="C11" s="657"/>
      <c r="D11" s="657"/>
      <c r="E11" s="657"/>
      <c r="F11" s="657"/>
      <c r="G11" s="657"/>
      <c r="H11" s="657"/>
      <c r="I11" s="657"/>
      <c r="J11" s="657"/>
      <c r="K11" s="657"/>
      <c r="L11" s="657"/>
      <c r="M11" s="657"/>
      <c r="N11" s="657"/>
      <c r="O11" s="657"/>
      <c r="P11" s="657"/>
      <c r="Q11" s="658"/>
      <c r="R11" s="659" t="s">
        <v>
238</v>
      </c>
      <c r="S11" s="662"/>
      <c r="T11" s="662"/>
      <c r="U11" s="662"/>
      <c r="V11" s="662"/>
      <c r="W11" s="662"/>
      <c r="X11" s="662"/>
      <c r="Y11" s="663"/>
      <c r="Z11" s="721" t="s">
        <v>
127</v>
      </c>
      <c r="AA11" s="721"/>
      <c r="AB11" s="721"/>
      <c r="AC11" s="721"/>
      <c r="AD11" s="722" t="s">
        <v>
127</v>
      </c>
      <c r="AE11" s="722"/>
      <c r="AF11" s="722"/>
      <c r="AG11" s="722"/>
      <c r="AH11" s="722"/>
      <c r="AI11" s="722"/>
      <c r="AJ11" s="722"/>
      <c r="AK11" s="722"/>
      <c r="AL11" s="664" t="s">
        <v>
127</v>
      </c>
      <c r="AM11" s="665"/>
      <c r="AN11" s="665"/>
      <c r="AO11" s="723"/>
      <c r="AP11" s="656" t="s">
        <v>
247</v>
      </c>
      <c r="AQ11" s="657"/>
      <c r="AR11" s="657"/>
      <c r="AS11" s="657"/>
      <c r="AT11" s="657"/>
      <c r="AU11" s="657"/>
      <c r="AV11" s="657"/>
      <c r="AW11" s="657"/>
      <c r="AX11" s="657"/>
      <c r="AY11" s="657"/>
      <c r="AZ11" s="657"/>
      <c r="BA11" s="657"/>
      <c r="BB11" s="657"/>
      <c r="BC11" s="657"/>
      <c r="BD11" s="657"/>
      <c r="BE11" s="657"/>
      <c r="BF11" s="658"/>
      <c r="BG11" s="659">
        <v>
1857648</v>
      </c>
      <c r="BH11" s="662"/>
      <c r="BI11" s="662"/>
      <c r="BJ11" s="662"/>
      <c r="BK11" s="662"/>
      <c r="BL11" s="662"/>
      <c r="BM11" s="662"/>
      <c r="BN11" s="663"/>
      <c r="BO11" s="721">
        <v>
6</v>
      </c>
      <c r="BP11" s="721"/>
      <c r="BQ11" s="721"/>
      <c r="BR11" s="721"/>
      <c r="BS11" s="667">
        <v>
302628</v>
      </c>
      <c r="BT11" s="662"/>
      <c r="BU11" s="662"/>
      <c r="BV11" s="662"/>
      <c r="BW11" s="662"/>
      <c r="BX11" s="662"/>
      <c r="BY11" s="662"/>
      <c r="BZ11" s="662"/>
      <c r="CA11" s="662"/>
      <c r="CB11" s="702"/>
      <c r="CD11" s="703" t="s">
        <v>
248</v>
      </c>
      <c r="CE11" s="700"/>
      <c r="CF11" s="700"/>
      <c r="CG11" s="700"/>
      <c r="CH11" s="700"/>
      <c r="CI11" s="700"/>
      <c r="CJ11" s="700"/>
      <c r="CK11" s="700"/>
      <c r="CL11" s="700"/>
      <c r="CM11" s="700"/>
      <c r="CN11" s="700"/>
      <c r="CO11" s="700"/>
      <c r="CP11" s="700"/>
      <c r="CQ11" s="701"/>
      <c r="CR11" s="659">
        <v>
109262</v>
      </c>
      <c r="CS11" s="662"/>
      <c r="CT11" s="662"/>
      <c r="CU11" s="662"/>
      <c r="CV11" s="662"/>
      <c r="CW11" s="662"/>
      <c r="CX11" s="662"/>
      <c r="CY11" s="663"/>
      <c r="CZ11" s="721">
        <v>
0.2</v>
      </c>
      <c r="DA11" s="721"/>
      <c r="DB11" s="721"/>
      <c r="DC11" s="721"/>
      <c r="DD11" s="667" t="s">
        <v>
238</v>
      </c>
      <c r="DE11" s="662"/>
      <c r="DF11" s="662"/>
      <c r="DG11" s="662"/>
      <c r="DH11" s="662"/>
      <c r="DI11" s="662"/>
      <c r="DJ11" s="662"/>
      <c r="DK11" s="662"/>
      <c r="DL11" s="662"/>
      <c r="DM11" s="662"/>
      <c r="DN11" s="662"/>
      <c r="DO11" s="662"/>
      <c r="DP11" s="663"/>
      <c r="DQ11" s="667">
        <v>
100112</v>
      </c>
      <c r="DR11" s="662"/>
      <c r="DS11" s="662"/>
      <c r="DT11" s="662"/>
      <c r="DU11" s="662"/>
      <c r="DV11" s="662"/>
      <c r="DW11" s="662"/>
      <c r="DX11" s="662"/>
      <c r="DY11" s="662"/>
      <c r="DZ11" s="662"/>
      <c r="EA11" s="662"/>
      <c r="EB11" s="662"/>
      <c r="EC11" s="702"/>
    </row>
    <row r="12" spans="2:143" ht="11.25" customHeight="1" x14ac:dyDescent="0.2">
      <c r="B12" s="656" t="s">
        <v>
249</v>
      </c>
      <c r="C12" s="657"/>
      <c r="D12" s="657"/>
      <c r="E12" s="657"/>
      <c r="F12" s="657"/>
      <c r="G12" s="657"/>
      <c r="H12" s="657"/>
      <c r="I12" s="657"/>
      <c r="J12" s="657"/>
      <c r="K12" s="657"/>
      <c r="L12" s="657"/>
      <c r="M12" s="657"/>
      <c r="N12" s="657"/>
      <c r="O12" s="657"/>
      <c r="P12" s="657"/>
      <c r="Q12" s="658"/>
      <c r="R12" s="659">
        <v>
3202666</v>
      </c>
      <c r="S12" s="662"/>
      <c r="T12" s="662"/>
      <c r="U12" s="662"/>
      <c r="V12" s="662"/>
      <c r="W12" s="662"/>
      <c r="X12" s="662"/>
      <c r="Y12" s="663"/>
      <c r="Z12" s="721">
        <v>
4.5</v>
      </c>
      <c r="AA12" s="721"/>
      <c r="AB12" s="721"/>
      <c r="AC12" s="721"/>
      <c r="AD12" s="722">
        <v>
3202666</v>
      </c>
      <c r="AE12" s="722"/>
      <c r="AF12" s="722"/>
      <c r="AG12" s="722"/>
      <c r="AH12" s="722"/>
      <c r="AI12" s="722"/>
      <c r="AJ12" s="722"/>
      <c r="AK12" s="722"/>
      <c r="AL12" s="664">
        <v>
9.6</v>
      </c>
      <c r="AM12" s="665"/>
      <c r="AN12" s="665"/>
      <c r="AO12" s="723"/>
      <c r="AP12" s="656" t="s">
        <v>
250</v>
      </c>
      <c r="AQ12" s="657"/>
      <c r="AR12" s="657"/>
      <c r="AS12" s="657"/>
      <c r="AT12" s="657"/>
      <c r="AU12" s="657"/>
      <c r="AV12" s="657"/>
      <c r="AW12" s="657"/>
      <c r="AX12" s="657"/>
      <c r="AY12" s="657"/>
      <c r="AZ12" s="657"/>
      <c r="BA12" s="657"/>
      <c r="BB12" s="657"/>
      <c r="BC12" s="657"/>
      <c r="BD12" s="657"/>
      <c r="BE12" s="657"/>
      <c r="BF12" s="658"/>
      <c r="BG12" s="659">
        <v>
11879629</v>
      </c>
      <c r="BH12" s="662"/>
      <c r="BI12" s="662"/>
      <c r="BJ12" s="662"/>
      <c r="BK12" s="662"/>
      <c r="BL12" s="662"/>
      <c r="BM12" s="662"/>
      <c r="BN12" s="663"/>
      <c r="BO12" s="721">
        <v>
38.5</v>
      </c>
      <c r="BP12" s="721"/>
      <c r="BQ12" s="721"/>
      <c r="BR12" s="721"/>
      <c r="BS12" s="667" t="s">
        <v>
136</v>
      </c>
      <c r="BT12" s="662"/>
      <c r="BU12" s="662"/>
      <c r="BV12" s="662"/>
      <c r="BW12" s="662"/>
      <c r="BX12" s="662"/>
      <c r="BY12" s="662"/>
      <c r="BZ12" s="662"/>
      <c r="CA12" s="662"/>
      <c r="CB12" s="702"/>
      <c r="CD12" s="703" t="s">
        <v>
251</v>
      </c>
      <c r="CE12" s="700"/>
      <c r="CF12" s="700"/>
      <c r="CG12" s="700"/>
      <c r="CH12" s="700"/>
      <c r="CI12" s="700"/>
      <c r="CJ12" s="700"/>
      <c r="CK12" s="700"/>
      <c r="CL12" s="700"/>
      <c r="CM12" s="700"/>
      <c r="CN12" s="700"/>
      <c r="CO12" s="700"/>
      <c r="CP12" s="700"/>
      <c r="CQ12" s="701"/>
      <c r="CR12" s="659">
        <v>
653438</v>
      </c>
      <c r="CS12" s="662"/>
      <c r="CT12" s="662"/>
      <c r="CU12" s="662"/>
      <c r="CV12" s="662"/>
      <c r="CW12" s="662"/>
      <c r="CX12" s="662"/>
      <c r="CY12" s="663"/>
      <c r="CZ12" s="721">
        <v>
1</v>
      </c>
      <c r="DA12" s="721"/>
      <c r="DB12" s="721"/>
      <c r="DC12" s="721"/>
      <c r="DD12" s="667">
        <v>
4712</v>
      </c>
      <c r="DE12" s="662"/>
      <c r="DF12" s="662"/>
      <c r="DG12" s="662"/>
      <c r="DH12" s="662"/>
      <c r="DI12" s="662"/>
      <c r="DJ12" s="662"/>
      <c r="DK12" s="662"/>
      <c r="DL12" s="662"/>
      <c r="DM12" s="662"/>
      <c r="DN12" s="662"/>
      <c r="DO12" s="662"/>
      <c r="DP12" s="663"/>
      <c r="DQ12" s="667">
        <v>
550763</v>
      </c>
      <c r="DR12" s="662"/>
      <c r="DS12" s="662"/>
      <c r="DT12" s="662"/>
      <c r="DU12" s="662"/>
      <c r="DV12" s="662"/>
      <c r="DW12" s="662"/>
      <c r="DX12" s="662"/>
      <c r="DY12" s="662"/>
      <c r="DZ12" s="662"/>
      <c r="EA12" s="662"/>
      <c r="EB12" s="662"/>
      <c r="EC12" s="702"/>
    </row>
    <row r="13" spans="2:143" ht="11.25" customHeight="1" x14ac:dyDescent="0.2">
      <c r="B13" s="656" t="s">
        <v>
252</v>
      </c>
      <c r="C13" s="657"/>
      <c r="D13" s="657"/>
      <c r="E13" s="657"/>
      <c r="F13" s="657"/>
      <c r="G13" s="657"/>
      <c r="H13" s="657"/>
      <c r="I13" s="657"/>
      <c r="J13" s="657"/>
      <c r="K13" s="657"/>
      <c r="L13" s="657"/>
      <c r="M13" s="657"/>
      <c r="N13" s="657"/>
      <c r="O13" s="657"/>
      <c r="P13" s="657"/>
      <c r="Q13" s="658"/>
      <c r="R13" s="659" t="s">
        <v>
238</v>
      </c>
      <c r="S13" s="662"/>
      <c r="T13" s="662"/>
      <c r="U13" s="662"/>
      <c r="V13" s="662"/>
      <c r="W13" s="662"/>
      <c r="X13" s="662"/>
      <c r="Y13" s="663"/>
      <c r="Z13" s="721" t="s">
        <v>
127</v>
      </c>
      <c r="AA13" s="721"/>
      <c r="AB13" s="721"/>
      <c r="AC13" s="721"/>
      <c r="AD13" s="722" t="s">
        <v>
127</v>
      </c>
      <c r="AE13" s="722"/>
      <c r="AF13" s="722"/>
      <c r="AG13" s="722"/>
      <c r="AH13" s="722"/>
      <c r="AI13" s="722"/>
      <c r="AJ13" s="722"/>
      <c r="AK13" s="722"/>
      <c r="AL13" s="664" t="s">
        <v>
238</v>
      </c>
      <c r="AM13" s="665"/>
      <c r="AN13" s="665"/>
      <c r="AO13" s="723"/>
      <c r="AP13" s="656" t="s">
        <v>
253</v>
      </c>
      <c r="AQ13" s="657"/>
      <c r="AR13" s="657"/>
      <c r="AS13" s="657"/>
      <c r="AT13" s="657"/>
      <c r="AU13" s="657"/>
      <c r="AV13" s="657"/>
      <c r="AW13" s="657"/>
      <c r="AX13" s="657"/>
      <c r="AY13" s="657"/>
      <c r="AZ13" s="657"/>
      <c r="BA13" s="657"/>
      <c r="BB13" s="657"/>
      <c r="BC13" s="657"/>
      <c r="BD13" s="657"/>
      <c r="BE13" s="657"/>
      <c r="BF13" s="658"/>
      <c r="BG13" s="659">
        <v>
11696505</v>
      </c>
      <c r="BH13" s="662"/>
      <c r="BI13" s="662"/>
      <c r="BJ13" s="662"/>
      <c r="BK13" s="662"/>
      <c r="BL13" s="662"/>
      <c r="BM13" s="662"/>
      <c r="BN13" s="663"/>
      <c r="BO13" s="721">
        <v>
37.9</v>
      </c>
      <c r="BP13" s="721"/>
      <c r="BQ13" s="721"/>
      <c r="BR13" s="721"/>
      <c r="BS13" s="667" t="s">
        <v>
127</v>
      </c>
      <c r="BT13" s="662"/>
      <c r="BU13" s="662"/>
      <c r="BV13" s="662"/>
      <c r="BW13" s="662"/>
      <c r="BX13" s="662"/>
      <c r="BY13" s="662"/>
      <c r="BZ13" s="662"/>
      <c r="CA13" s="662"/>
      <c r="CB13" s="702"/>
      <c r="CD13" s="703" t="s">
        <v>
254</v>
      </c>
      <c r="CE13" s="700"/>
      <c r="CF13" s="700"/>
      <c r="CG13" s="700"/>
      <c r="CH13" s="700"/>
      <c r="CI13" s="700"/>
      <c r="CJ13" s="700"/>
      <c r="CK13" s="700"/>
      <c r="CL13" s="700"/>
      <c r="CM13" s="700"/>
      <c r="CN13" s="700"/>
      <c r="CO13" s="700"/>
      <c r="CP13" s="700"/>
      <c r="CQ13" s="701"/>
      <c r="CR13" s="659">
        <v>
7914540</v>
      </c>
      <c r="CS13" s="662"/>
      <c r="CT13" s="662"/>
      <c r="CU13" s="662"/>
      <c r="CV13" s="662"/>
      <c r="CW13" s="662"/>
      <c r="CX13" s="662"/>
      <c r="CY13" s="663"/>
      <c r="CZ13" s="721">
        <v>
11.5</v>
      </c>
      <c r="DA13" s="721"/>
      <c r="DB13" s="721"/>
      <c r="DC13" s="721"/>
      <c r="DD13" s="667">
        <v>
4410223</v>
      </c>
      <c r="DE13" s="662"/>
      <c r="DF13" s="662"/>
      <c r="DG13" s="662"/>
      <c r="DH13" s="662"/>
      <c r="DI13" s="662"/>
      <c r="DJ13" s="662"/>
      <c r="DK13" s="662"/>
      <c r="DL13" s="662"/>
      <c r="DM13" s="662"/>
      <c r="DN13" s="662"/>
      <c r="DO13" s="662"/>
      <c r="DP13" s="663"/>
      <c r="DQ13" s="667">
        <v>
3538480</v>
      </c>
      <c r="DR13" s="662"/>
      <c r="DS13" s="662"/>
      <c r="DT13" s="662"/>
      <c r="DU13" s="662"/>
      <c r="DV13" s="662"/>
      <c r="DW13" s="662"/>
      <c r="DX13" s="662"/>
      <c r="DY13" s="662"/>
      <c r="DZ13" s="662"/>
      <c r="EA13" s="662"/>
      <c r="EB13" s="662"/>
      <c r="EC13" s="702"/>
    </row>
    <row r="14" spans="2:143" ht="11.25" customHeight="1" x14ac:dyDescent="0.2">
      <c r="B14" s="656" t="s">
        <v>
255</v>
      </c>
      <c r="C14" s="657"/>
      <c r="D14" s="657"/>
      <c r="E14" s="657"/>
      <c r="F14" s="657"/>
      <c r="G14" s="657"/>
      <c r="H14" s="657"/>
      <c r="I14" s="657"/>
      <c r="J14" s="657"/>
      <c r="K14" s="657"/>
      <c r="L14" s="657"/>
      <c r="M14" s="657"/>
      <c r="N14" s="657"/>
      <c r="O14" s="657"/>
      <c r="P14" s="657"/>
      <c r="Q14" s="658"/>
      <c r="R14" s="659" t="s">
        <v>
238</v>
      </c>
      <c r="S14" s="662"/>
      <c r="T14" s="662"/>
      <c r="U14" s="662"/>
      <c r="V14" s="662"/>
      <c r="W14" s="662"/>
      <c r="X14" s="662"/>
      <c r="Y14" s="663"/>
      <c r="Z14" s="721" t="s">
        <v>
127</v>
      </c>
      <c r="AA14" s="721"/>
      <c r="AB14" s="721"/>
      <c r="AC14" s="721"/>
      <c r="AD14" s="722" t="s">
        <v>
238</v>
      </c>
      <c r="AE14" s="722"/>
      <c r="AF14" s="722"/>
      <c r="AG14" s="722"/>
      <c r="AH14" s="722"/>
      <c r="AI14" s="722"/>
      <c r="AJ14" s="722"/>
      <c r="AK14" s="722"/>
      <c r="AL14" s="664" t="s">
        <v>
238</v>
      </c>
      <c r="AM14" s="665"/>
      <c r="AN14" s="665"/>
      <c r="AO14" s="723"/>
      <c r="AP14" s="656" t="s">
        <v>
256</v>
      </c>
      <c r="AQ14" s="657"/>
      <c r="AR14" s="657"/>
      <c r="AS14" s="657"/>
      <c r="AT14" s="657"/>
      <c r="AU14" s="657"/>
      <c r="AV14" s="657"/>
      <c r="AW14" s="657"/>
      <c r="AX14" s="657"/>
      <c r="AY14" s="657"/>
      <c r="AZ14" s="657"/>
      <c r="BA14" s="657"/>
      <c r="BB14" s="657"/>
      <c r="BC14" s="657"/>
      <c r="BD14" s="657"/>
      <c r="BE14" s="657"/>
      <c r="BF14" s="658"/>
      <c r="BG14" s="659">
        <v>
160777</v>
      </c>
      <c r="BH14" s="662"/>
      <c r="BI14" s="662"/>
      <c r="BJ14" s="662"/>
      <c r="BK14" s="662"/>
      <c r="BL14" s="662"/>
      <c r="BM14" s="662"/>
      <c r="BN14" s="663"/>
      <c r="BO14" s="721">
        <v>
0.5</v>
      </c>
      <c r="BP14" s="721"/>
      <c r="BQ14" s="721"/>
      <c r="BR14" s="721"/>
      <c r="BS14" s="667" t="s">
        <v>
127</v>
      </c>
      <c r="BT14" s="662"/>
      <c r="BU14" s="662"/>
      <c r="BV14" s="662"/>
      <c r="BW14" s="662"/>
      <c r="BX14" s="662"/>
      <c r="BY14" s="662"/>
      <c r="BZ14" s="662"/>
      <c r="CA14" s="662"/>
      <c r="CB14" s="702"/>
      <c r="CD14" s="703" t="s">
        <v>
257</v>
      </c>
      <c r="CE14" s="700"/>
      <c r="CF14" s="700"/>
      <c r="CG14" s="700"/>
      <c r="CH14" s="700"/>
      <c r="CI14" s="700"/>
      <c r="CJ14" s="700"/>
      <c r="CK14" s="700"/>
      <c r="CL14" s="700"/>
      <c r="CM14" s="700"/>
      <c r="CN14" s="700"/>
      <c r="CO14" s="700"/>
      <c r="CP14" s="700"/>
      <c r="CQ14" s="701"/>
      <c r="CR14" s="659">
        <v>
2257189</v>
      </c>
      <c r="CS14" s="662"/>
      <c r="CT14" s="662"/>
      <c r="CU14" s="662"/>
      <c r="CV14" s="662"/>
      <c r="CW14" s="662"/>
      <c r="CX14" s="662"/>
      <c r="CY14" s="663"/>
      <c r="CZ14" s="721">
        <v>
3.3</v>
      </c>
      <c r="DA14" s="721"/>
      <c r="DB14" s="721"/>
      <c r="DC14" s="721"/>
      <c r="DD14" s="667">
        <v>
82125</v>
      </c>
      <c r="DE14" s="662"/>
      <c r="DF14" s="662"/>
      <c r="DG14" s="662"/>
      <c r="DH14" s="662"/>
      <c r="DI14" s="662"/>
      <c r="DJ14" s="662"/>
      <c r="DK14" s="662"/>
      <c r="DL14" s="662"/>
      <c r="DM14" s="662"/>
      <c r="DN14" s="662"/>
      <c r="DO14" s="662"/>
      <c r="DP14" s="663"/>
      <c r="DQ14" s="667">
        <v>
1569679</v>
      </c>
      <c r="DR14" s="662"/>
      <c r="DS14" s="662"/>
      <c r="DT14" s="662"/>
      <c r="DU14" s="662"/>
      <c r="DV14" s="662"/>
      <c r="DW14" s="662"/>
      <c r="DX14" s="662"/>
      <c r="DY14" s="662"/>
      <c r="DZ14" s="662"/>
      <c r="EA14" s="662"/>
      <c r="EB14" s="662"/>
      <c r="EC14" s="702"/>
    </row>
    <row r="15" spans="2:143" ht="11.25" customHeight="1" x14ac:dyDescent="0.2">
      <c r="B15" s="656" t="s">
        <v>
258</v>
      </c>
      <c r="C15" s="657"/>
      <c r="D15" s="657"/>
      <c r="E15" s="657"/>
      <c r="F15" s="657"/>
      <c r="G15" s="657"/>
      <c r="H15" s="657"/>
      <c r="I15" s="657"/>
      <c r="J15" s="657"/>
      <c r="K15" s="657"/>
      <c r="L15" s="657"/>
      <c r="M15" s="657"/>
      <c r="N15" s="657"/>
      <c r="O15" s="657"/>
      <c r="P15" s="657"/>
      <c r="Q15" s="658"/>
      <c r="R15" s="659">
        <v>
178065</v>
      </c>
      <c r="S15" s="662"/>
      <c r="T15" s="662"/>
      <c r="U15" s="662"/>
      <c r="V15" s="662"/>
      <c r="W15" s="662"/>
      <c r="X15" s="662"/>
      <c r="Y15" s="663"/>
      <c r="Z15" s="721">
        <v>
0.3</v>
      </c>
      <c r="AA15" s="721"/>
      <c r="AB15" s="721"/>
      <c r="AC15" s="721"/>
      <c r="AD15" s="722">
        <v>
178065</v>
      </c>
      <c r="AE15" s="722"/>
      <c r="AF15" s="722"/>
      <c r="AG15" s="722"/>
      <c r="AH15" s="722"/>
      <c r="AI15" s="722"/>
      <c r="AJ15" s="722"/>
      <c r="AK15" s="722"/>
      <c r="AL15" s="664">
        <v>
0.5</v>
      </c>
      <c r="AM15" s="665"/>
      <c r="AN15" s="665"/>
      <c r="AO15" s="723"/>
      <c r="AP15" s="656" t="s">
        <v>
259</v>
      </c>
      <c r="AQ15" s="657"/>
      <c r="AR15" s="657"/>
      <c r="AS15" s="657"/>
      <c r="AT15" s="657"/>
      <c r="AU15" s="657"/>
      <c r="AV15" s="657"/>
      <c r="AW15" s="657"/>
      <c r="AX15" s="657"/>
      <c r="AY15" s="657"/>
      <c r="AZ15" s="657"/>
      <c r="BA15" s="657"/>
      <c r="BB15" s="657"/>
      <c r="BC15" s="657"/>
      <c r="BD15" s="657"/>
      <c r="BE15" s="657"/>
      <c r="BF15" s="658"/>
      <c r="BG15" s="659">
        <v>
835541</v>
      </c>
      <c r="BH15" s="662"/>
      <c r="BI15" s="662"/>
      <c r="BJ15" s="662"/>
      <c r="BK15" s="662"/>
      <c r="BL15" s="662"/>
      <c r="BM15" s="662"/>
      <c r="BN15" s="663"/>
      <c r="BO15" s="721">
        <v>
2.7</v>
      </c>
      <c r="BP15" s="721"/>
      <c r="BQ15" s="721"/>
      <c r="BR15" s="721"/>
      <c r="BS15" s="667" t="s">
        <v>
127</v>
      </c>
      <c r="BT15" s="662"/>
      <c r="BU15" s="662"/>
      <c r="BV15" s="662"/>
      <c r="BW15" s="662"/>
      <c r="BX15" s="662"/>
      <c r="BY15" s="662"/>
      <c r="BZ15" s="662"/>
      <c r="CA15" s="662"/>
      <c r="CB15" s="702"/>
      <c r="CD15" s="703" t="s">
        <v>
260</v>
      </c>
      <c r="CE15" s="700"/>
      <c r="CF15" s="700"/>
      <c r="CG15" s="700"/>
      <c r="CH15" s="700"/>
      <c r="CI15" s="700"/>
      <c r="CJ15" s="700"/>
      <c r="CK15" s="700"/>
      <c r="CL15" s="700"/>
      <c r="CM15" s="700"/>
      <c r="CN15" s="700"/>
      <c r="CO15" s="700"/>
      <c r="CP15" s="700"/>
      <c r="CQ15" s="701"/>
      <c r="CR15" s="659">
        <v>
6631025</v>
      </c>
      <c r="CS15" s="662"/>
      <c r="CT15" s="662"/>
      <c r="CU15" s="662"/>
      <c r="CV15" s="662"/>
      <c r="CW15" s="662"/>
      <c r="CX15" s="662"/>
      <c r="CY15" s="663"/>
      <c r="CZ15" s="721">
        <v>
9.6</v>
      </c>
      <c r="DA15" s="721"/>
      <c r="DB15" s="721"/>
      <c r="DC15" s="721"/>
      <c r="DD15" s="667">
        <v>
723372</v>
      </c>
      <c r="DE15" s="662"/>
      <c r="DF15" s="662"/>
      <c r="DG15" s="662"/>
      <c r="DH15" s="662"/>
      <c r="DI15" s="662"/>
      <c r="DJ15" s="662"/>
      <c r="DK15" s="662"/>
      <c r="DL15" s="662"/>
      <c r="DM15" s="662"/>
      <c r="DN15" s="662"/>
      <c r="DO15" s="662"/>
      <c r="DP15" s="663"/>
      <c r="DQ15" s="667">
        <v>
5450874</v>
      </c>
      <c r="DR15" s="662"/>
      <c r="DS15" s="662"/>
      <c r="DT15" s="662"/>
      <c r="DU15" s="662"/>
      <c r="DV15" s="662"/>
      <c r="DW15" s="662"/>
      <c r="DX15" s="662"/>
      <c r="DY15" s="662"/>
      <c r="DZ15" s="662"/>
      <c r="EA15" s="662"/>
      <c r="EB15" s="662"/>
      <c r="EC15" s="702"/>
    </row>
    <row r="16" spans="2:143" ht="11.25" customHeight="1" x14ac:dyDescent="0.2">
      <c r="B16" s="656" t="s">
        <v>
261</v>
      </c>
      <c r="C16" s="657"/>
      <c r="D16" s="657"/>
      <c r="E16" s="657"/>
      <c r="F16" s="657"/>
      <c r="G16" s="657"/>
      <c r="H16" s="657"/>
      <c r="I16" s="657"/>
      <c r="J16" s="657"/>
      <c r="K16" s="657"/>
      <c r="L16" s="657"/>
      <c r="M16" s="657"/>
      <c r="N16" s="657"/>
      <c r="O16" s="657"/>
      <c r="P16" s="657"/>
      <c r="Q16" s="658"/>
      <c r="R16" s="659" t="s">
        <v>
136</v>
      </c>
      <c r="S16" s="662"/>
      <c r="T16" s="662"/>
      <c r="U16" s="662"/>
      <c r="V16" s="662"/>
      <c r="W16" s="662"/>
      <c r="X16" s="662"/>
      <c r="Y16" s="663"/>
      <c r="Z16" s="721" t="s">
        <v>
127</v>
      </c>
      <c r="AA16" s="721"/>
      <c r="AB16" s="721"/>
      <c r="AC16" s="721"/>
      <c r="AD16" s="722" t="s">
        <v>
127</v>
      </c>
      <c r="AE16" s="722"/>
      <c r="AF16" s="722"/>
      <c r="AG16" s="722"/>
      <c r="AH16" s="722"/>
      <c r="AI16" s="722"/>
      <c r="AJ16" s="722"/>
      <c r="AK16" s="722"/>
      <c r="AL16" s="664" t="s">
        <v>
136</v>
      </c>
      <c r="AM16" s="665"/>
      <c r="AN16" s="665"/>
      <c r="AO16" s="723"/>
      <c r="AP16" s="656" t="s">
        <v>
262</v>
      </c>
      <c r="AQ16" s="657"/>
      <c r="AR16" s="657"/>
      <c r="AS16" s="657"/>
      <c r="AT16" s="657"/>
      <c r="AU16" s="657"/>
      <c r="AV16" s="657"/>
      <c r="AW16" s="657"/>
      <c r="AX16" s="657"/>
      <c r="AY16" s="657"/>
      <c r="AZ16" s="657"/>
      <c r="BA16" s="657"/>
      <c r="BB16" s="657"/>
      <c r="BC16" s="657"/>
      <c r="BD16" s="657"/>
      <c r="BE16" s="657"/>
      <c r="BF16" s="658"/>
      <c r="BG16" s="659" t="s">
        <v>
127</v>
      </c>
      <c r="BH16" s="662"/>
      <c r="BI16" s="662"/>
      <c r="BJ16" s="662"/>
      <c r="BK16" s="662"/>
      <c r="BL16" s="662"/>
      <c r="BM16" s="662"/>
      <c r="BN16" s="663"/>
      <c r="BO16" s="721" t="s">
        <v>
238</v>
      </c>
      <c r="BP16" s="721"/>
      <c r="BQ16" s="721"/>
      <c r="BR16" s="721"/>
      <c r="BS16" s="667" t="s">
        <v>
127</v>
      </c>
      <c r="BT16" s="662"/>
      <c r="BU16" s="662"/>
      <c r="BV16" s="662"/>
      <c r="BW16" s="662"/>
      <c r="BX16" s="662"/>
      <c r="BY16" s="662"/>
      <c r="BZ16" s="662"/>
      <c r="CA16" s="662"/>
      <c r="CB16" s="702"/>
      <c r="CD16" s="703" t="s">
        <v>
263</v>
      </c>
      <c r="CE16" s="700"/>
      <c r="CF16" s="700"/>
      <c r="CG16" s="700"/>
      <c r="CH16" s="700"/>
      <c r="CI16" s="700"/>
      <c r="CJ16" s="700"/>
      <c r="CK16" s="700"/>
      <c r="CL16" s="700"/>
      <c r="CM16" s="700"/>
      <c r="CN16" s="700"/>
      <c r="CO16" s="700"/>
      <c r="CP16" s="700"/>
      <c r="CQ16" s="701"/>
      <c r="CR16" s="659">
        <v>
68979</v>
      </c>
      <c r="CS16" s="662"/>
      <c r="CT16" s="662"/>
      <c r="CU16" s="662"/>
      <c r="CV16" s="662"/>
      <c r="CW16" s="662"/>
      <c r="CX16" s="662"/>
      <c r="CY16" s="663"/>
      <c r="CZ16" s="721">
        <v>
0.1</v>
      </c>
      <c r="DA16" s="721"/>
      <c r="DB16" s="721"/>
      <c r="DC16" s="721"/>
      <c r="DD16" s="667" t="s">
        <v>
238</v>
      </c>
      <c r="DE16" s="662"/>
      <c r="DF16" s="662"/>
      <c r="DG16" s="662"/>
      <c r="DH16" s="662"/>
      <c r="DI16" s="662"/>
      <c r="DJ16" s="662"/>
      <c r="DK16" s="662"/>
      <c r="DL16" s="662"/>
      <c r="DM16" s="662"/>
      <c r="DN16" s="662"/>
      <c r="DO16" s="662"/>
      <c r="DP16" s="663"/>
      <c r="DQ16" s="667">
        <v>
62478</v>
      </c>
      <c r="DR16" s="662"/>
      <c r="DS16" s="662"/>
      <c r="DT16" s="662"/>
      <c r="DU16" s="662"/>
      <c r="DV16" s="662"/>
      <c r="DW16" s="662"/>
      <c r="DX16" s="662"/>
      <c r="DY16" s="662"/>
      <c r="DZ16" s="662"/>
      <c r="EA16" s="662"/>
      <c r="EB16" s="662"/>
      <c r="EC16" s="702"/>
    </row>
    <row r="17" spans="2:133" ht="11.25" customHeight="1" x14ac:dyDescent="0.2">
      <c r="B17" s="656" t="s">
        <v>
264</v>
      </c>
      <c r="C17" s="657"/>
      <c r="D17" s="657"/>
      <c r="E17" s="657"/>
      <c r="F17" s="657"/>
      <c r="G17" s="657"/>
      <c r="H17" s="657"/>
      <c r="I17" s="657"/>
      <c r="J17" s="657"/>
      <c r="K17" s="657"/>
      <c r="L17" s="657"/>
      <c r="M17" s="657"/>
      <c r="N17" s="657"/>
      <c r="O17" s="657"/>
      <c r="P17" s="657"/>
      <c r="Q17" s="658"/>
      <c r="R17" s="659">
        <v>
176774</v>
      </c>
      <c r="S17" s="662"/>
      <c r="T17" s="662"/>
      <c r="U17" s="662"/>
      <c r="V17" s="662"/>
      <c r="W17" s="662"/>
      <c r="X17" s="662"/>
      <c r="Y17" s="663"/>
      <c r="Z17" s="721">
        <v>
0.3</v>
      </c>
      <c r="AA17" s="721"/>
      <c r="AB17" s="721"/>
      <c r="AC17" s="721"/>
      <c r="AD17" s="722">
        <v>
176774</v>
      </c>
      <c r="AE17" s="722"/>
      <c r="AF17" s="722"/>
      <c r="AG17" s="722"/>
      <c r="AH17" s="722"/>
      <c r="AI17" s="722"/>
      <c r="AJ17" s="722"/>
      <c r="AK17" s="722"/>
      <c r="AL17" s="664">
        <v>
0.5</v>
      </c>
      <c r="AM17" s="665"/>
      <c r="AN17" s="665"/>
      <c r="AO17" s="723"/>
      <c r="AP17" s="656" t="s">
        <v>
265</v>
      </c>
      <c r="AQ17" s="657"/>
      <c r="AR17" s="657"/>
      <c r="AS17" s="657"/>
      <c r="AT17" s="657"/>
      <c r="AU17" s="657"/>
      <c r="AV17" s="657"/>
      <c r="AW17" s="657"/>
      <c r="AX17" s="657"/>
      <c r="AY17" s="657"/>
      <c r="AZ17" s="657"/>
      <c r="BA17" s="657"/>
      <c r="BB17" s="657"/>
      <c r="BC17" s="657"/>
      <c r="BD17" s="657"/>
      <c r="BE17" s="657"/>
      <c r="BF17" s="658"/>
      <c r="BG17" s="659" t="s">
        <v>
238</v>
      </c>
      <c r="BH17" s="662"/>
      <c r="BI17" s="662"/>
      <c r="BJ17" s="662"/>
      <c r="BK17" s="662"/>
      <c r="BL17" s="662"/>
      <c r="BM17" s="662"/>
      <c r="BN17" s="663"/>
      <c r="BO17" s="721" t="s">
        <v>
127</v>
      </c>
      <c r="BP17" s="721"/>
      <c r="BQ17" s="721"/>
      <c r="BR17" s="721"/>
      <c r="BS17" s="667" t="s">
        <v>
238</v>
      </c>
      <c r="BT17" s="662"/>
      <c r="BU17" s="662"/>
      <c r="BV17" s="662"/>
      <c r="BW17" s="662"/>
      <c r="BX17" s="662"/>
      <c r="BY17" s="662"/>
      <c r="BZ17" s="662"/>
      <c r="CA17" s="662"/>
      <c r="CB17" s="702"/>
      <c r="CD17" s="703" t="s">
        <v>
266</v>
      </c>
      <c r="CE17" s="700"/>
      <c r="CF17" s="700"/>
      <c r="CG17" s="700"/>
      <c r="CH17" s="700"/>
      <c r="CI17" s="700"/>
      <c r="CJ17" s="700"/>
      <c r="CK17" s="700"/>
      <c r="CL17" s="700"/>
      <c r="CM17" s="700"/>
      <c r="CN17" s="700"/>
      <c r="CO17" s="700"/>
      <c r="CP17" s="700"/>
      <c r="CQ17" s="701"/>
      <c r="CR17" s="659">
        <v>
3180432</v>
      </c>
      <c r="CS17" s="662"/>
      <c r="CT17" s="662"/>
      <c r="CU17" s="662"/>
      <c r="CV17" s="662"/>
      <c r="CW17" s="662"/>
      <c r="CX17" s="662"/>
      <c r="CY17" s="663"/>
      <c r="CZ17" s="721">
        <v>
4.5999999999999996</v>
      </c>
      <c r="DA17" s="721"/>
      <c r="DB17" s="721"/>
      <c r="DC17" s="721"/>
      <c r="DD17" s="667" t="s">
        <v>
238</v>
      </c>
      <c r="DE17" s="662"/>
      <c r="DF17" s="662"/>
      <c r="DG17" s="662"/>
      <c r="DH17" s="662"/>
      <c r="DI17" s="662"/>
      <c r="DJ17" s="662"/>
      <c r="DK17" s="662"/>
      <c r="DL17" s="662"/>
      <c r="DM17" s="662"/>
      <c r="DN17" s="662"/>
      <c r="DO17" s="662"/>
      <c r="DP17" s="663"/>
      <c r="DQ17" s="667">
        <v>
3135329</v>
      </c>
      <c r="DR17" s="662"/>
      <c r="DS17" s="662"/>
      <c r="DT17" s="662"/>
      <c r="DU17" s="662"/>
      <c r="DV17" s="662"/>
      <c r="DW17" s="662"/>
      <c r="DX17" s="662"/>
      <c r="DY17" s="662"/>
      <c r="DZ17" s="662"/>
      <c r="EA17" s="662"/>
      <c r="EB17" s="662"/>
      <c r="EC17" s="702"/>
    </row>
    <row r="18" spans="2:133" ht="11.25" customHeight="1" x14ac:dyDescent="0.2">
      <c r="B18" s="656" t="s">
        <v>
267</v>
      </c>
      <c r="C18" s="657"/>
      <c r="D18" s="657"/>
      <c r="E18" s="657"/>
      <c r="F18" s="657"/>
      <c r="G18" s="657"/>
      <c r="H18" s="657"/>
      <c r="I18" s="657"/>
      <c r="J18" s="657"/>
      <c r="K18" s="657"/>
      <c r="L18" s="657"/>
      <c r="M18" s="657"/>
      <c r="N18" s="657"/>
      <c r="O18" s="657"/>
      <c r="P18" s="657"/>
      <c r="Q18" s="658"/>
      <c r="R18" s="659">
        <v>
683539</v>
      </c>
      <c r="S18" s="662"/>
      <c r="T18" s="662"/>
      <c r="U18" s="662"/>
      <c r="V18" s="662"/>
      <c r="W18" s="662"/>
      <c r="X18" s="662"/>
      <c r="Y18" s="663"/>
      <c r="Z18" s="721">
        <v>
1</v>
      </c>
      <c r="AA18" s="721"/>
      <c r="AB18" s="721"/>
      <c r="AC18" s="721"/>
      <c r="AD18" s="722">
        <v>
539557</v>
      </c>
      <c r="AE18" s="722"/>
      <c r="AF18" s="722"/>
      <c r="AG18" s="722"/>
      <c r="AH18" s="722"/>
      <c r="AI18" s="722"/>
      <c r="AJ18" s="722"/>
      <c r="AK18" s="722"/>
      <c r="AL18" s="664">
        <v>
1.6</v>
      </c>
      <c r="AM18" s="665"/>
      <c r="AN18" s="665"/>
      <c r="AO18" s="723"/>
      <c r="AP18" s="656" t="s">
        <v>
268</v>
      </c>
      <c r="AQ18" s="657"/>
      <c r="AR18" s="657"/>
      <c r="AS18" s="657"/>
      <c r="AT18" s="657"/>
      <c r="AU18" s="657"/>
      <c r="AV18" s="657"/>
      <c r="AW18" s="657"/>
      <c r="AX18" s="657"/>
      <c r="AY18" s="657"/>
      <c r="AZ18" s="657"/>
      <c r="BA18" s="657"/>
      <c r="BB18" s="657"/>
      <c r="BC18" s="657"/>
      <c r="BD18" s="657"/>
      <c r="BE18" s="657"/>
      <c r="BF18" s="658"/>
      <c r="BG18" s="659" t="s">
        <v>
127</v>
      </c>
      <c r="BH18" s="662"/>
      <c r="BI18" s="662"/>
      <c r="BJ18" s="662"/>
      <c r="BK18" s="662"/>
      <c r="BL18" s="662"/>
      <c r="BM18" s="662"/>
      <c r="BN18" s="663"/>
      <c r="BO18" s="721" t="s">
        <v>
127</v>
      </c>
      <c r="BP18" s="721"/>
      <c r="BQ18" s="721"/>
      <c r="BR18" s="721"/>
      <c r="BS18" s="667" t="s">
        <v>
238</v>
      </c>
      <c r="BT18" s="662"/>
      <c r="BU18" s="662"/>
      <c r="BV18" s="662"/>
      <c r="BW18" s="662"/>
      <c r="BX18" s="662"/>
      <c r="BY18" s="662"/>
      <c r="BZ18" s="662"/>
      <c r="CA18" s="662"/>
      <c r="CB18" s="702"/>
      <c r="CD18" s="703" t="s">
        <v>
269</v>
      </c>
      <c r="CE18" s="700"/>
      <c r="CF18" s="700"/>
      <c r="CG18" s="700"/>
      <c r="CH18" s="700"/>
      <c r="CI18" s="700"/>
      <c r="CJ18" s="700"/>
      <c r="CK18" s="700"/>
      <c r="CL18" s="700"/>
      <c r="CM18" s="700"/>
      <c r="CN18" s="700"/>
      <c r="CO18" s="700"/>
      <c r="CP18" s="700"/>
      <c r="CQ18" s="701"/>
      <c r="CR18" s="659" t="s">
        <v>
238</v>
      </c>
      <c r="CS18" s="662"/>
      <c r="CT18" s="662"/>
      <c r="CU18" s="662"/>
      <c r="CV18" s="662"/>
      <c r="CW18" s="662"/>
      <c r="CX18" s="662"/>
      <c r="CY18" s="663"/>
      <c r="CZ18" s="721" t="s">
        <v>
238</v>
      </c>
      <c r="DA18" s="721"/>
      <c r="DB18" s="721"/>
      <c r="DC18" s="721"/>
      <c r="DD18" s="667" t="s">
        <v>
238</v>
      </c>
      <c r="DE18" s="662"/>
      <c r="DF18" s="662"/>
      <c r="DG18" s="662"/>
      <c r="DH18" s="662"/>
      <c r="DI18" s="662"/>
      <c r="DJ18" s="662"/>
      <c r="DK18" s="662"/>
      <c r="DL18" s="662"/>
      <c r="DM18" s="662"/>
      <c r="DN18" s="662"/>
      <c r="DO18" s="662"/>
      <c r="DP18" s="663"/>
      <c r="DQ18" s="667" t="s">
        <v>
238</v>
      </c>
      <c r="DR18" s="662"/>
      <c r="DS18" s="662"/>
      <c r="DT18" s="662"/>
      <c r="DU18" s="662"/>
      <c r="DV18" s="662"/>
      <c r="DW18" s="662"/>
      <c r="DX18" s="662"/>
      <c r="DY18" s="662"/>
      <c r="DZ18" s="662"/>
      <c r="EA18" s="662"/>
      <c r="EB18" s="662"/>
      <c r="EC18" s="702"/>
    </row>
    <row r="19" spans="2:133" ht="11.25" customHeight="1" x14ac:dyDescent="0.2">
      <c r="B19" s="656" t="s">
        <v>
270</v>
      </c>
      <c r="C19" s="657"/>
      <c r="D19" s="657"/>
      <c r="E19" s="657"/>
      <c r="F19" s="657"/>
      <c r="G19" s="657"/>
      <c r="H19" s="657"/>
      <c r="I19" s="657"/>
      <c r="J19" s="657"/>
      <c r="K19" s="657"/>
      <c r="L19" s="657"/>
      <c r="M19" s="657"/>
      <c r="N19" s="657"/>
      <c r="O19" s="657"/>
      <c r="P19" s="657"/>
      <c r="Q19" s="658"/>
      <c r="R19" s="659">
        <v>
539557</v>
      </c>
      <c r="S19" s="662"/>
      <c r="T19" s="662"/>
      <c r="U19" s="662"/>
      <c r="V19" s="662"/>
      <c r="W19" s="662"/>
      <c r="X19" s="662"/>
      <c r="Y19" s="663"/>
      <c r="Z19" s="721">
        <v>
0.8</v>
      </c>
      <c r="AA19" s="721"/>
      <c r="AB19" s="721"/>
      <c r="AC19" s="721"/>
      <c r="AD19" s="722">
        <v>
539557</v>
      </c>
      <c r="AE19" s="722"/>
      <c r="AF19" s="722"/>
      <c r="AG19" s="722"/>
      <c r="AH19" s="722"/>
      <c r="AI19" s="722"/>
      <c r="AJ19" s="722"/>
      <c r="AK19" s="722"/>
      <c r="AL19" s="664">
        <v>
1.6</v>
      </c>
      <c r="AM19" s="665"/>
      <c r="AN19" s="665"/>
      <c r="AO19" s="723"/>
      <c r="AP19" s="656" t="s">
        <v>
271</v>
      </c>
      <c r="AQ19" s="657"/>
      <c r="AR19" s="657"/>
      <c r="AS19" s="657"/>
      <c r="AT19" s="657"/>
      <c r="AU19" s="657"/>
      <c r="AV19" s="657"/>
      <c r="AW19" s="657"/>
      <c r="AX19" s="657"/>
      <c r="AY19" s="657"/>
      <c r="AZ19" s="657"/>
      <c r="BA19" s="657"/>
      <c r="BB19" s="657"/>
      <c r="BC19" s="657"/>
      <c r="BD19" s="657"/>
      <c r="BE19" s="657"/>
      <c r="BF19" s="658"/>
      <c r="BG19" s="659">
        <v>
2508900</v>
      </c>
      <c r="BH19" s="662"/>
      <c r="BI19" s="662"/>
      <c r="BJ19" s="662"/>
      <c r="BK19" s="662"/>
      <c r="BL19" s="662"/>
      <c r="BM19" s="662"/>
      <c r="BN19" s="663"/>
      <c r="BO19" s="721">
        <v>
8.1</v>
      </c>
      <c r="BP19" s="721"/>
      <c r="BQ19" s="721"/>
      <c r="BR19" s="721"/>
      <c r="BS19" s="667" t="s">
        <v>
127</v>
      </c>
      <c r="BT19" s="662"/>
      <c r="BU19" s="662"/>
      <c r="BV19" s="662"/>
      <c r="BW19" s="662"/>
      <c r="BX19" s="662"/>
      <c r="BY19" s="662"/>
      <c r="BZ19" s="662"/>
      <c r="CA19" s="662"/>
      <c r="CB19" s="702"/>
      <c r="CD19" s="703" t="s">
        <v>
272</v>
      </c>
      <c r="CE19" s="700"/>
      <c r="CF19" s="700"/>
      <c r="CG19" s="700"/>
      <c r="CH19" s="700"/>
      <c r="CI19" s="700"/>
      <c r="CJ19" s="700"/>
      <c r="CK19" s="700"/>
      <c r="CL19" s="700"/>
      <c r="CM19" s="700"/>
      <c r="CN19" s="700"/>
      <c r="CO19" s="700"/>
      <c r="CP19" s="700"/>
      <c r="CQ19" s="701"/>
      <c r="CR19" s="659" t="s">
        <v>
127</v>
      </c>
      <c r="CS19" s="662"/>
      <c r="CT19" s="662"/>
      <c r="CU19" s="662"/>
      <c r="CV19" s="662"/>
      <c r="CW19" s="662"/>
      <c r="CX19" s="662"/>
      <c r="CY19" s="663"/>
      <c r="CZ19" s="721" t="s">
        <v>
127</v>
      </c>
      <c r="DA19" s="721"/>
      <c r="DB19" s="721"/>
      <c r="DC19" s="721"/>
      <c r="DD19" s="667" t="s">
        <v>
127</v>
      </c>
      <c r="DE19" s="662"/>
      <c r="DF19" s="662"/>
      <c r="DG19" s="662"/>
      <c r="DH19" s="662"/>
      <c r="DI19" s="662"/>
      <c r="DJ19" s="662"/>
      <c r="DK19" s="662"/>
      <c r="DL19" s="662"/>
      <c r="DM19" s="662"/>
      <c r="DN19" s="662"/>
      <c r="DO19" s="662"/>
      <c r="DP19" s="663"/>
      <c r="DQ19" s="667" t="s">
        <v>
127</v>
      </c>
      <c r="DR19" s="662"/>
      <c r="DS19" s="662"/>
      <c r="DT19" s="662"/>
      <c r="DU19" s="662"/>
      <c r="DV19" s="662"/>
      <c r="DW19" s="662"/>
      <c r="DX19" s="662"/>
      <c r="DY19" s="662"/>
      <c r="DZ19" s="662"/>
      <c r="EA19" s="662"/>
      <c r="EB19" s="662"/>
      <c r="EC19" s="702"/>
    </row>
    <row r="20" spans="2:133" ht="11.25" customHeight="1" x14ac:dyDescent="0.2">
      <c r="B20" s="656" t="s">
        <v>
273</v>
      </c>
      <c r="C20" s="657"/>
      <c r="D20" s="657"/>
      <c r="E20" s="657"/>
      <c r="F20" s="657"/>
      <c r="G20" s="657"/>
      <c r="H20" s="657"/>
      <c r="I20" s="657"/>
      <c r="J20" s="657"/>
      <c r="K20" s="657"/>
      <c r="L20" s="657"/>
      <c r="M20" s="657"/>
      <c r="N20" s="657"/>
      <c r="O20" s="657"/>
      <c r="P20" s="657"/>
      <c r="Q20" s="658"/>
      <c r="R20" s="659">
        <v>
143837</v>
      </c>
      <c r="S20" s="662"/>
      <c r="T20" s="662"/>
      <c r="U20" s="662"/>
      <c r="V20" s="662"/>
      <c r="W20" s="662"/>
      <c r="X20" s="662"/>
      <c r="Y20" s="663"/>
      <c r="Z20" s="721">
        <v>
0.2</v>
      </c>
      <c r="AA20" s="721"/>
      <c r="AB20" s="721"/>
      <c r="AC20" s="721"/>
      <c r="AD20" s="722" t="s">
        <v>
127</v>
      </c>
      <c r="AE20" s="722"/>
      <c r="AF20" s="722"/>
      <c r="AG20" s="722"/>
      <c r="AH20" s="722"/>
      <c r="AI20" s="722"/>
      <c r="AJ20" s="722"/>
      <c r="AK20" s="722"/>
      <c r="AL20" s="664" t="s">
        <v>
238</v>
      </c>
      <c r="AM20" s="665"/>
      <c r="AN20" s="665"/>
      <c r="AO20" s="723"/>
      <c r="AP20" s="656" t="s">
        <v>
274</v>
      </c>
      <c r="AQ20" s="657"/>
      <c r="AR20" s="657"/>
      <c r="AS20" s="657"/>
      <c r="AT20" s="657"/>
      <c r="AU20" s="657"/>
      <c r="AV20" s="657"/>
      <c r="AW20" s="657"/>
      <c r="AX20" s="657"/>
      <c r="AY20" s="657"/>
      <c r="AZ20" s="657"/>
      <c r="BA20" s="657"/>
      <c r="BB20" s="657"/>
      <c r="BC20" s="657"/>
      <c r="BD20" s="657"/>
      <c r="BE20" s="657"/>
      <c r="BF20" s="658"/>
      <c r="BG20" s="659">
        <v>
2508900</v>
      </c>
      <c r="BH20" s="662"/>
      <c r="BI20" s="662"/>
      <c r="BJ20" s="662"/>
      <c r="BK20" s="662"/>
      <c r="BL20" s="662"/>
      <c r="BM20" s="662"/>
      <c r="BN20" s="663"/>
      <c r="BO20" s="721">
        <v>
8.1</v>
      </c>
      <c r="BP20" s="721"/>
      <c r="BQ20" s="721"/>
      <c r="BR20" s="721"/>
      <c r="BS20" s="667" t="s">
        <v>
238</v>
      </c>
      <c r="BT20" s="662"/>
      <c r="BU20" s="662"/>
      <c r="BV20" s="662"/>
      <c r="BW20" s="662"/>
      <c r="BX20" s="662"/>
      <c r="BY20" s="662"/>
      <c r="BZ20" s="662"/>
      <c r="CA20" s="662"/>
      <c r="CB20" s="702"/>
      <c r="CD20" s="703" t="s">
        <v>
275</v>
      </c>
      <c r="CE20" s="700"/>
      <c r="CF20" s="700"/>
      <c r="CG20" s="700"/>
      <c r="CH20" s="700"/>
      <c r="CI20" s="700"/>
      <c r="CJ20" s="700"/>
      <c r="CK20" s="700"/>
      <c r="CL20" s="700"/>
      <c r="CM20" s="700"/>
      <c r="CN20" s="700"/>
      <c r="CO20" s="700"/>
      <c r="CP20" s="700"/>
      <c r="CQ20" s="701"/>
      <c r="CR20" s="659">
        <v>
68772773</v>
      </c>
      <c r="CS20" s="662"/>
      <c r="CT20" s="662"/>
      <c r="CU20" s="662"/>
      <c r="CV20" s="662"/>
      <c r="CW20" s="662"/>
      <c r="CX20" s="662"/>
      <c r="CY20" s="663"/>
      <c r="CZ20" s="721">
        <v>
100</v>
      </c>
      <c r="DA20" s="721"/>
      <c r="DB20" s="721"/>
      <c r="DC20" s="721"/>
      <c r="DD20" s="667">
        <v>
9233036</v>
      </c>
      <c r="DE20" s="662"/>
      <c r="DF20" s="662"/>
      <c r="DG20" s="662"/>
      <c r="DH20" s="662"/>
      <c r="DI20" s="662"/>
      <c r="DJ20" s="662"/>
      <c r="DK20" s="662"/>
      <c r="DL20" s="662"/>
      <c r="DM20" s="662"/>
      <c r="DN20" s="662"/>
      <c r="DO20" s="662"/>
      <c r="DP20" s="663"/>
      <c r="DQ20" s="667">
        <v>
40623458</v>
      </c>
      <c r="DR20" s="662"/>
      <c r="DS20" s="662"/>
      <c r="DT20" s="662"/>
      <c r="DU20" s="662"/>
      <c r="DV20" s="662"/>
      <c r="DW20" s="662"/>
      <c r="DX20" s="662"/>
      <c r="DY20" s="662"/>
      <c r="DZ20" s="662"/>
      <c r="EA20" s="662"/>
      <c r="EB20" s="662"/>
      <c r="EC20" s="702"/>
    </row>
    <row r="21" spans="2:133" ht="11.25" customHeight="1" x14ac:dyDescent="0.2">
      <c r="B21" s="656" t="s">
        <v>
276</v>
      </c>
      <c r="C21" s="657"/>
      <c r="D21" s="657"/>
      <c r="E21" s="657"/>
      <c r="F21" s="657"/>
      <c r="G21" s="657"/>
      <c r="H21" s="657"/>
      <c r="I21" s="657"/>
      <c r="J21" s="657"/>
      <c r="K21" s="657"/>
      <c r="L21" s="657"/>
      <c r="M21" s="657"/>
      <c r="N21" s="657"/>
      <c r="O21" s="657"/>
      <c r="P21" s="657"/>
      <c r="Q21" s="658"/>
      <c r="R21" s="659">
        <v>
145</v>
      </c>
      <c r="S21" s="662"/>
      <c r="T21" s="662"/>
      <c r="U21" s="662"/>
      <c r="V21" s="662"/>
      <c r="W21" s="662"/>
      <c r="X21" s="662"/>
      <c r="Y21" s="663"/>
      <c r="Z21" s="721">
        <v>
0</v>
      </c>
      <c r="AA21" s="721"/>
      <c r="AB21" s="721"/>
      <c r="AC21" s="721"/>
      <c r="AD21" s="722" t="s">
        <v>
127</v>
      </c>
      <c r="AE21" s="722"/>
      <c r="AF21" s="722"/>
      <c r="AG21" s="722"/>
      <c r="AH21" s="722"/>
      <c r="AI21" s="722"/>
      <c r="AJ21" s="722"/>
      <c r="AK21" s="722"/>
      <c r="AL21" s="664" t="s">
        <v>
238</v>
      </c>
      <c r="AM21" s="665"/>
      <c r="AN21" s="665"/>
      <c r="AO21" s="723"/>
      <c r="AP21" s="767" t="s">
        <v>
277</v>
      </c>
      <c r="AQ21" s="774"/>
      <c r="AR21" s="774"/>
      <c r="AS21" s="774"/>
      <c r="AT21" s="774"/>
      <c r="AU21" s="774"/>
      <c r="AV21" s="774"/>
      <c r="AW21" s="774"/>
      <c r="AX21" s="774"/>
      <c r="AY21" s="774"/>
      <c r="AZ21" s="774"/>
      <c r="BA21" s="774"/>
      <c r="BB21" s="774"/>
      <c r="BC21" s="774"/>
      <c r="BD21" s="774"/>
      <c r="BE21" s="774"/>
      <c r="BF21" s="769"/>
      <c r="BG21" s="659" t="s">
        <v>
127</v>
      </c>
      <c r="BH21" s="662"/>
      <c r="BI21" s="662"/>
      <c r="BJ21" s="662"/>
      <c r="BK21" s="662"/>
      <c r="BL21" s="662"/>
      <c r="BM21" s="662"/>
      <c r="BN21" s="663"/>
      <c r="BO21" s="721" t="s">
        <v>
238</v>
      </c>
      <c r="BP21" s="721"/>
      <c r="BQ21" s="721"/>
      <c r="BR21" s="721"/>
      <c r="BS21" s="667" t="s">
        <v>
127</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x14ac:dyDescent="0.2">
      <c r="B22" s="656" t="s">
        <v>
278</v>
      </c>
      <c r="C22" s="657"/>
      <c r="D22" s="657"/>
      <c r="E22" s="657"/>
      <c r="F22" s="657"/>
      <c r="G22" s="657"/>
      <c r="H22" s="657"/>
      <c r="I22" s="657"/>
      <c r="J22" s="657"/>
      <c r="K22" s="657"/>
      <c r="L22" s="657"/>
      <c r="M22" s="657"/>
      <c r="N22" s="657"/>
      <c r="O22" s="657"/>
      <c r="P22" s="657"/>
      <c r="Q22" s="658"/>
      <c r="R22" s="659">
        <v>
35831284</v>
      </c>
      <c r="S22" s="662"/>
      <c r="T22" s="662"/>
      <c r="U22" s="662"/>
      <c r="V22" s="662"/>
      <c r="W22" s="662"/>
      <c r="X22" s="662"/>
      <c r="Y22" s="663"/>
      <c r="Z22" s="721">
        <v>
50.8</v>
      </c>
      <c r="AA22" s="721"/>
      <c r="AB22" s="721"/>
      <c r="AC22" s="721"/>
      <c r="AD22" s="722">
        <v>
33178402</v>
      </c>
      <c r="AE22" s="722"/>
      <c r="AF22" s="722"/>
      <c r="AG22" s="722"/>
      <c r="AH22" s="722"/>
      <c r="AI22" s="722"/>
      <c r="AJ22" s="722"/>
      <c r="AK22" s="722"/>
      <c r="AL22" s="664">
        <v>
99.1</v>
      </c>
      <c r="AM22" s="665"/>
      <c r="AN22" s="665"/>
      <c r="AO22" s="723"/>
      <c r="AP22" s="767" t="s">
        <v>
279</v>
      </c>
      <c r="AQ22" s="774"/>
      <c r="AR22" s="774"/>
      <c r="AS22" s="774"/>
      <c r="AT22" s="774"/>
      <c r="AU22" s="774"/>
      <c r="AV22" s="774"/>
      <c r="AW22" s="774"/>
      <c r="AX22" s="774"/>
      <c r="AY22" s="774"/>
      <c r="AZ22" s="774"/>
      <c r="BA22" s="774"/>
      <c r="BB22" s="774"/>
      <c r="BC22" s="774"/>
      <c r="BD22" s="774"/>
      <c r="BE22" s="774"/>
      <c r="BF22" s="769"/>
      <c r="BG22" s="659" t="s">
        <v>
238</v>
      </c>
      <c r="BH22" s="662"/>
      <c r="BI22" s="662"/>
      <c r="BJ22" s="662"/>
      <c r="BK22" s="662"/>
      <c r="BL22" s="662"/>
      <c r="BM22" s="662"/>
      <c r="BN22" s="663"/>
      <c r="BO22" s="721" t="s">
        <v>
238</v>
      </c>
      <c r="BP22" s="721"/>
      <c r="BQ22" s="721"/>
      <c r="BR22" s="721"/>
      <c r="BS22" s="667" t="s">
        <v>
127</v>
      </c>
      <c r="BT22" s="662"/>
      <c r="BU22" s="662"/>
      <c r="BV22" s="662"/>
      <c r="BW22" s="662"/>
      <c r="BX22" s="662"/>
      <c r="BY22" s="662"/>
      <c r="BZ22" s="662"/>
      <c r="CA22" s="662"/>
      <c r="CB22" s="702"/>
      <c r="CD22" s="776" t="s">
        <v>
280</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x14ac:dyDescent="0.2">
      <c r="B23" s="656" t="s">
        <v>
281</v>
      </c>
      <c r="C23" s="657"/>
      <c r="D23" s="657"/>
      <c r="E23" s="657"/>
      <c r="F23" s="657"/>
      <c r="G23" s="657"/>
      <c r="H23" s="657"/>
      <c r="I23" s="657"/>
      <c r="J23" s="657"/>
      <c r="K23" s="657"/>
      <c r="L23" s="657"/>
      <c r="M23" s="657"/>
      <c r="N23" s="657"/>
      <c r="O23" s="657"/>
      <c r="P23" s="657"/>
      <c r="Q23" s="658"/>
      <c r="R23" s="659">
        <v>
19324</v>
      </c>
      <c r="S23" s="662"/>
      <c r="T23" s="662"/>
      <c r="U23" s="662"/>
      <c r="V23" s="662"/>
      <c r="W23" s="662"/>
      <c r="X23" s="662"/>
      <c r="Y23" s="663"/>
      <c r="Z23" s="721">
        <v>
0</v>
      </c>
      <c r="AA23" s="721"/>
      <c r="AB23" s="721"/>
      <c r="AC23" s="721"/>
      <c r="AD23" s="722">
        <v>
19324</v>
      </c>
      <c r="AE23" s="722"/>
      <c r="AF23" s="722"/>
      <c r="AG23" s="722"/>
      <c r="AH23" s="722"/>
      <c r="AI23" s="722"/>
      <c r="AJ23" s="722"/>
      <c r="AK23" s="722"/>
      <c r="AL23" s="664">
        <v>
0.1</v>
      </c>
      <c r="AM23" s="665"/>
      <c r="AN23" s="665"/>
      <c r="AO23" s="723"/>
      <c r="AP23" s="767" t="s">
        <v>
282</v>
      </c>
      <c r="AQ23" s="774"/>
      <c r="AR23" s="774"/>
      <c r="AS23" s="774"/>
      <c r="AT23" s="774"/>
      <c r="AU23" s="774"/>
      <c r="AV23" s="774"/>
      <c r="AW23" s="774"/>
      <c r="AX23" s="774"/>
      <c r="AY23" s="774"/>
      <c r="AZ23" s="774"/>
      <c r="BA23" s="774"/>
      <c r="BB23" s="774"/>
      <c r="BC23" s="774"/>
      <c r="BD23" s="774"/>
      <c r="BE23" s="774"/>
      <c r="BF23" s="769"/>
      <c r="BG23" s="659">
        <v>
2508900</v>
      </c>
      <c r="BH23" s="662"/>
      <c r="BI23" s="662"/>
      <c r="BJ23" s="662"/>
      <c r="BK23" s="662"/>
      <c r="BL23" s="662"/>
      <c r="BM23" s="662"/>
      <c r="BN23" s="663"/>
      <c r="BO23" s="721">
        <v>
8.1</v>
      </c>
      <c r="BP23" s="721"/>
      <c r="BQ23" s="721"/>
      <c r="BR23" s="721"/>
      <c r="BS23" s="667" t="s">
        <v>
127</v>
      </c>
      <c r="BT23" s="662"/>
      <c r="BU23" s="662"/>
      <c r="BV23" s="662"/>
      <c r="BW23" s="662"/>
      <c r="BX23" s="662"/>
      <c r="BY23" s="662"/>
      <c r="BZ23" s="662"/>
      <c r="CA23" s="662"/>
      <c r="CB23" s="702"/>
      <c r="CD23" s="776" t="s">
        <v>
221</v>
      </c>
      <c r="CE23" s="777"/>
      <c r="CF23" s="777"/>
      <c r="CG23" s="777"/>
      <c r="CH23" s="777"/>
      <c r="CI23" s="777"/>
      <c r="CJ23" s="777"/>
      <c r="CK23" s="777"/>
      <c r="CL23" s="777"/>
      <c r="CM23" s="777"/>
      <c r="CN23" s="777"/>
      <c r="CO23" s="777"/>
      <c r="CP23" s="777"/>
      <c r="CQ23" s="778"/>
      <c r="CR23" s="776" t="s">
        <v>
283</v>
      </c>
      <c r="CS23" s="777"/>
      <c r="CT23" s="777"/>
      <c r="CU23" s="777"/>
      <c r="CV23" s="777"/>
      <c r="CW23" s="777"/>
      <c r="CX23" s="777"/>
      <c r="CY23" s="778"/>
      <c r="CZ23" s="776" t="s">
        <v>
284</v>
      </c>
      <c r="DA23" s="777"/>
      <c r="DB23" s="777"/>
      <c r="DC23" s="778"/>
      <c r="DD23" s="776" t="s">
        <v>
285</v>
      </c>
      <c r="DE23" s="777"/>
      <c r="DF23" s="777"/>
      <c r="DG23" s="777"/>
      <c r="DH23" s="777"/>
      <c r="DI23" s="777"/>
      <c r="DJ23" s="777"/>
      <c r="DK23" s="778"/>
      <c r="DL23" s="785" t="s">
        <v>
286</v>
      </c>
      <c r="DM23" s="786"/>
      <c r="DN23" s="786"/>
      <c r="DO23" s="786"/>
      <c r="DP23" s="786"/>
      <c r="DQ23" s="786"/>
      <c r="DR23" s="786"/>
      <c r="DS23" s="786"/>
      <c r="DT23" s="786"/>
      <c r="DU23" s="786"/>
      <c r="DV23" s="787"/>
      <c r="DW23" s="776" t="s">
        <v>
287</v>
      </c>
      <c r="DX23" s="777"/>
      <c r="DY23" s="777"/>
      <c r="DZ23" s="777"/>
      <c r="EA23" s="777"/>
      <c r="EB23" s="777"/>
      <c r="EC23" s="778"/>
    </row>
    <row r="24" spans="2:133" ht="11.25" customHeight="1" x14ac:dyDescent="0.2">
      <c r="B24" s="656" t="s">
        <v>
288</v>
      </c>
      <c r="C24" s="657"/>
      <c r="D24" s="657"/>
      <c r="E24" s="657"/>
      <c r="F24" s="657"/>
      <c r="G24" s="657"/>
      <c r="H24" s="657"/>
      <c r="I24" s="657"/>
      <c r="J24" s="657"/>
      <c r="K24" s="657"/>
      <c r="L24" s="657"/>
      <c r="M24" s="657"/>
      <c r="N24" s="657"/>
      <c r="O24" s="657"/>
      <c r="P24" s="657"/>
      <c r="Q24" s="658"/>
      <c r="R24" s="659">
        <v>
632153</v>
      </c>
      <c r="S24" s="662"/>
      <c r="T24" s="662"/>
      <c r="U24" s="662"/>
      <c r="V24" s="662"/>
      <c r="W24" s="662"/>
      <c r="X24" s="662"/>
      <c r="Y24" s="663"/>
      <c r="Z24" s="721">
        <v>
0.9</v>
      </c>
      <c r="AA24" s="721"/>
      <c r="AB24" s="721"/>
      <c r="AC24" s="721"/>
      <c r="AD24" s="722" t="s">
        <v>
238</v>
      </c>
      <c r="AE24" s="722"/>
      <c r="AF24" s="722"/>
      <c r="AG24" s="722"/>
      <c r="AH24" s="722"/>
      <c r="AI24" s="722"/>
      <c r="AJ24" s="722"/>
      <c r="AK24" s="722"/>
      <c r="AL24" s="664" t="s">
        <v>
127</v>
      </c>
      <c r="AM24" s="665"/>
      <c r="AN24" s="665"/>
      <c r="AO24" s="723"/>
      <c r="AP24" s="767" t="s">
        <v>
289</v>
      </c>
      <c r="AQ24" s="774"/>
      <c r="AR24" s="774"/>
      <c r="AS24" s="774"/>
      <c r="AT24" s="774"/>
      <c r="AU24" s="774"/>
      <c r="AV24" s="774"/>
      <c r="AW24" s="774"/>
      <c r="AX24" s="774"/>
      <c r="AY24" s="774"/>
      <c r="AZ24" s="774"/>
      <c r="BA24" s="774"/>
      <c r="BB24" s="774"/>
      <c r="BC24" s="774"/>
      <c r="BD24" s="774"/>
      <c r="BE24" s="774"/>
      <c r="BF24" s="769"/>
      <c r="BG24" s="659" t="s">
        <v>
127</v>
      </c>
      <c r="BH24" s="662"/>
      <c r="BI24" s="662"/>
      <c r="BJ24" s="662"/>
      <c r="BK24" s="662"/>
      <c r="BL24" s="662"/>
      <c r="BM24" s="662"/>
      <c r="BN24" s="663"/>
      <c r="BO24" s="721" t="s">
        <v>
127</v>
      </c>
      <c r="BP24" s="721"/>
      <c r="BQ24" s="721"/>
      <c r="BR24" s="721"/>
      <c r="BS24" s="667" t="s">
        <v>
136</v>
      </c>
      <c r="BT24" s="662"/>
      <c r="BU24" s="662"/>
      <c r="BV24" s="662"/>
      <c r="BW24" s="662"/>
      <c r="BX24" s="662"/>
      <c r="BY24" s="662"/>
      <c r="BZ24" s="662"/>
      <c r="CA24" s="662"/>
      <c r="CB24" s="702"/>
      <c r="CD24" s="730" t="s">
        <v>
290</v>
      </c>
      <c r="CE24" s="731"/>
      <c r="CF24" s="731"/>
      <c r="CG24" s="731"/>
      <c r="CH24" s="731"/>
      <c r="CI24" s="731"/>
      <c r="CJ24" s="731"/>
      <c r="CK24" s="731"/>
      <c r="CL24" s="731"/>
      <c r="CM24" s="731"/>
      <c r="CN24" s="731"/>
      <c r="CO24" s="731"/>
      <c r="CP24" s="731"/>
      <c r="CQ24" s="732"/>
      <c r="CR24" s="724">
        <v>
31941019</v>
      </c>
      <c r="CS24" s="725"/>
      <c r="CT24" s="725"/>
      <c r="CU24" s="725"/>
      <c r="CV24" s="725"/>
      <c r="CW24" s="725"/>
      <c r="CX24" s="725"/>
      <c r="CY24" s="771"/>
      <c r="CZ24" s="772">
        <v>
46.4</v>
      </c>
      <c r="DA24" s="741"/>
      <c r="DB24" s="741"/>
      <c r="DC24" s="775"/>
      <c r="DD24" s="770">
        <v>
17988413</v>
      </c>
      <c r="DE24" s="725"/>
      <c r="DF24" s="725"/>
      <c r="DG24" s="725"/>
      <c r="DH24" s="725"/>
      <c r="DI24" s="725"/>
      <c r="DJ24" s="725"/>
      <c r="DK24" s="771"/>
      <c r="DL24" s="770">
        <v>
17985516</v>
      </c>
      <c r="DM24" s="725"/>
      <c r="DN24" s="725"/>
      <c r="DO24" s="725"/>
      <c r="DP24" s="725"/>
      <c r="DQ24" s="725"/>
      <c r="DR24" s="725"/>
      <c r="DS24" s="725"/>
      <c r="DT24" s="725"/>
      <c r="DU24" s="725"/>
      <c r="DV24" s="771"/>
      <c r="DW24" s="772">
        <v>
52.5</v>
      </c>
      <c r="DX24" s="741"/>
      <c r="DY24" s="741"/>
      <c r="DZ24" s="741"/>
      <c r="EA24" s="741"/>
      <c r="EB24" s="741"/>
      <c r="EC24" s="773"/>
    </row>
    <row r="25" spans="2:133" ht="11.25" customHeight="1" x14ac:dyDescent="0.2">
      <c r="B25" s="656" t="s">
        <v>
291</v>
      </c>
      <c r="C25" s="657"/>
      <c r="D25" s="657"/>
      <c r="E25" s="657"/>
      <c r="F25" s="657"/>
      <c r="G25" s="657"/>
      <c r="H25" s="657"/>
      <c r="I25" s="657"/>
      <c r="J25" s="657"/>
      <c r="K25" s="657"/>
      <c r="L25" s="657"/>
      <c r="M25" s="657"/>
      <c r="N25" s="657"/>
      <c r="O25" s="657"/>
      <c r="P25" s="657"/>
      <c r="Q25" s="658"/>
      <c r="R25" s="659">
        <v>
744875</v>
      </c>
      <c r="S25" s="662"/>
      <c r="T25" s="662"/>
      <c r="U25" s="662"/>
      <c r="V25" s="662"/>
      <c r="W25" s="662"/>
      <c r="X25" s="662"/>
      <c r="Y25" s="663"/>
      <c r="Z25" s="721">
        <v>
1.1000000000000001</v>
      </c>
      <c r="AA25" s="721"/>
      <c r="AB25" s="721"/>
      <c r="AC25" s="721"/>
      <c r="AD25" s="722">
        <v>
158616</v>
      </c>
      <c r="AE25" s="722"/>
      <c r="AF25" s="722"/>
      <c r="AG25" s="722"/>
      <c r="AH25" s="722"/>
      <c r="AI25" s="722"/>
      <c r="AJ25" s="722"/>
      <c r="AK25" s="722"/>
      <c r="AL25" s="664">
        <v>
0.5</v>
      </c>
      <c r="AM25" s="665"/>
      <c r="AN25" s="665"/>
      <c r="AO25" s="723"/>
      <c r="AP25" s="767" t="s">
        <v>
292</v>
      </c>
      <c r="AQ25" s="774"/>
      <c r="AR25" s="774"/>
      <c r="AS25" s="774"/>
      <c r="AT25" s="774"/>
      <c r="AU25" s="774"/>
      <c r="AV25" s="774"/>
      <c r="AW25" s="774"/>
      <c r="AX25" s="774"/>
      <c r="AY25" s="774"/>
      <c r="AZ25" s="774"/>
      <c r="BA25" s="774"/>
      <c r="BB25" s="774"/>
      <c r="BC25" s="774"/>
      <c r="BD25" s="774"/>
      <c r="BE25" s="774"/>
      <c r="BF25" s="769"/>
      <c r="BG25" s="659" t="s">
        <v>
238</v>
      </c>
      <c r="BH25" s="662"/>
      <c r="BI25" s="662"/>
      <c r="BJ25" s="662"/>
      <c r="BK25" s="662"/>
      <c r="BL25" s="662"/>
      <c r="BM25" s="662"/>
      <c r="BN25" s="663"/>
      <c r="BO25" s="721" t="s">
        <v>
127</v>
      </c>
      <c r="BP25" s="721"/>
      <c r="BQ25" s="721"/>
      <c r="BR25" s="721"/>
      <c r="BS25" s="667" t="s">
        <v>
238</v>
      </c>
      <c r="BT25" s="662"/>
      <c r="BU25" s="662"/>
      <c r="BV25" s="662"/>
      <c r="BW25" s="662"/>
      <c r="BX25" s="662"/>
      <c r="BY25" s="662"/>
      <c r="BZ25" s="662"/>
      <c r="CA25" s="662"/>
      <c r="CB25" s="702"/>
      <c r="CD25" s="703" t="s">
        <v>
293</v>
      </c>
      <c r="CE25" s="700"/>
      <c r="CF25" s="700"/>
      <c r="CG25" s="700"/>
      <c r="CH25" s="700"/>
      <c r="CI25" s="700"/>
      <c r="CJ25" s="700"/>
      <c r="CK25" s="700"/>
      <c r="CL25" s="700"/>
      <c r="CM25" s="700"/>
      <c r="CN25" s="700"/>
      <c r="CO25" s="700"/>
      <c r="CP25" s="700"/>
      <c r="CQ25" s="701"/>
      <c r="CR25" s="659">
        <v>
9987278</v>
      </c>
      <c r="CS25" s="660"/>
      <c r="CT25" s="660"/>
      <c r="CU25" s="660"/>
      <c r="CV25" s="660"/>
      <c r="CW25" s="660"/>
      <c r="CX25" s="660"/>
      <c r="CY25" s="661"/>
      <c r="CZ25" s="664">
        <v>
14.5</v>
      </c>
      <c r="DA25" s="693"/>
      <c r="DB25" s="693"/>
      <c r="DC25" s="694"/>
      <c r="DD25" s="667">
        <v>
9071911</v>
      </c>
      <c r="DE25" s="660"/>
      <c r="DF25" s="660"/>
      <c r="DG25" s="660"/>
      <c r="DH25" s="660"/>
      <c r="DI25" s="660"/>
      <c r="DJ25" s="660"/>
      <c r="DK25" s="661"/>
      <c r="DL25" s="667">
        <v>
9069143</v>
      </c>
      <c r="DM25" s="660"/>
      <c r="DN25" s="660"/>
      <c r="DO25" s="660"/>
      <c r="DP25" s="660"/>
      <c r="DQ25" s="660"/>
      <c r="DR25" s="660"/>
      <c r="DS25" s="660"/>
      <c r="DT25" s="660"/>
      <c r="DU25" s="660"/>
      <c r="DV25" s="661"/>
      <c r="DW25" s="664">
        <v>
26.5</v>
      </c>
      <c r="DX25" s="693"/>
      <c r="DY25" s="693"/>
      <c r="DZ25" s="693"/>
      <c r="EA25" s="693"/>
      <c r="EB25" s="693"/>
      <c r="EC25" s="695"/>
    </row>
    <row r="26" spans="2:133" ht="11.25" customHeight="1" x14ac:dyDescent="0.2">
      <c r="B26" s="656" t="s">
        <v>
294</v>
      </c>
      <c r="C26" s="657"/>
      <c r="D26" s="657"/>
      <c r="E26" s="657"/>
      <c r="F26" s="657"/>
      <c r="G26" s="657"/>
      <c r="H26" s="657"/>
      <c r="I26" s="657"/>
      <c r="J26" s="657"/>
      <c r="K26" s="657"/>
      <c r="L26" s="657"/>
      <c r="M26" s="657"/>
      <c r="N26" s="657"/>
      <c r="O26" s="657"/>
      <c r="P26" s="657"/>
      <c r="Q26" s="658"/>
      <c r="R26" s="659">
        <v>
720637</v>
      </c>
      <c r="S26" s="662"/>
      <c r="T26" s="662"/>
      <c r="U26" s="662"/>
      <c r="V26" s="662"/>
      <c r="W26" s="662"/>
      <c r="X26" s="662"/>
      <c r="Y26" s="663"/>
      <c r="Z26" s="721">
        <v>
1</v>
      </c>
      <c r="AA26" s="721"/>
      <c r="AB26" s="721"/>
      <c r="AC26" s="721"/>
      <c r="AD26" s="722" t="s">
        <v>
238</v>
      </c>
      <c r="AE26" s="722"/>
      <c r="AF26" s="722"/>
      <c r="AG26" s="722"/>
      <c r="AH26" s="722"/>
      <c r="AI26" s="722"/>
      <c r="AJ26" s="722"/>
      <c r="AK26" s="722"/>
      <c r="AL26" s="664" t="s">
        <v>
238</v>
      </c>
      <c r="AM26" s="665"/>
      <c r="AN26" s="665"/>
      <c r="AO26" s="723"/>
      <c r="AP26" s="767" t="s">
        <v>
295</v>
      </c>
      <c r="AQ26" s="768"/>
      <c r="AR26" s="768"/>
      <c r="AS26" s="768"/>
      <c r="AT26" s="768"/>
      <c r="AU26" s="768"/>
      <c r="AV26" s="768"/>
      <c r="AW26" s="768"/>
      <c r="AX26" s="768"/>
      <c r="AY26" s="768"/>
      <c r="AZ26" s="768"/>
      <c r="BA26" s="768"/>
      <c r="BB26" s="768"/>
      <c r="BC26" s="768"/>
      <c r="BD26" s="768"/>
      <c r="BE26" s="768"/>
      <c r="BF26" s="769"/>
      <c r="BG26" s="659" t="s">
        <v>
127</v>
      </c>
      <c r="BH26" s="662"/>
      <c r="BI26" s="662"/>
      <c r="BJ26" s="662"/>
      <c r="BK26" s="662"/>
      <c r="BL26" s="662"/>
      <c r="BM26" s="662"/>
      <c r="BN26" s="663"/>
      <c r="BO26" s="721" t="s">
        <v>
127</v>
      </c>
      <c r="BP26" s="721"/>
      <c r="BQ26" s="721"/>
      <c r="BR26" s="721"/>
      <c r="BS26" s="667" t="s">
        <v>
136</v>
      </c>
      <c r="BT26" s="662"/>
      <c r="BU26" s="662"/>
      <c r="BV26" s="662"/>
      <c r="BW26" s="662"/>
      <c r="BX26" s="662"/>
      <c r="BY26" s="662"/>
      <c r="BZ26" s="662"/>
      <c r="CA26" s="662"/>
      <c r="CB26" s="702"/>
      <c r="CD26" s="703" t="s">
        <v>
296</v>
      </c>
      <c r="CE26" s="700"/>
      <c r="CF26" s="700"/>
      <c r="CG26" s="700"/>
      <c r="CH26" s="700"/>
      <c r="CI26" s="700"/>
      <c r="CJ26" s="700"/>
      <c r="CK26" s="700"/>
      <c r="CL26" s="700"/>
      <c r="CM26" s="700"/>
      <c r="CN26" s="700"/>
      <c r="CO26" s="700"/>
      <c r="CP26" s="700"/>
      <c r="CQ26" s="701"/>
      <c r="CR26" s="659">
        <v>
6634670</v>
      </c>
      <c r="CS26" s="662"/>
      <c r="CT26" s="662"/>
      <c r="CU26" s="662"/>
      <c r="CV26" s="662"/>
      <c r="CW26" s="662"/>
      <c r="CX26" s="662"/>
      <c r="CY26" s="663"/>
      <c r="CZ26" s="664">
        <v>
9.6</v>
      </c>
      <c r="DA26" s="693"/>
      <c r="DB26" s="693"/>
      <c r="DC26" s="694"/>
      <c r="DD26" s="667">
        <v>
6172270</v>
      </c>
      <c r="DE26" s="662"/>
      <c r="DF26" s="662"/>
      <c r="DG26" s="662"/>
      <c r="DH26" s="662"/>
      <c r="DI26" s="662"/>
      <c r="DJ26" s="662"/>
      <c r="DK26" s="663"/>
      <c r="DL26" s="667" t="s">
        <v>
127</v>
      </c>
      <c r="DM26" s="662"/>
      <c r="DN26" s="662"/>
      <c r="DO26" s="662"/>
      <c r="DP26" s="662"/>
      <c r="DQ26" s="662"/>
      <c r="DR26" s="662"/>
      <c r="DS26" s="662"/>
      <c r="DT26" s="662"/>
      <c r="DU26" s="662"/>
      <c r="DV26" s="663"/>
      <c r="DW26" s="664" t="s">
        <v>
238</v>
      </c>
      <c r="DX26" s="693"/>
      <c r="DY26" s="693"/>
      <c r="DZ26" s="693"/>
      <c r="EA26" s="693"/>
      <c r="EB26" s="693"/>
      <c r="EC26" s="695"/>
    </row>
    <row r="27" spans="2:133" ht="11.25" customHeight="1" x14ac:dyDescent="0.2">
      <c r="B27" s="656" t="s">
        <v>
297</v>
      </c>
      <c r="C27" s="657"/>
      <c r="D27" s="657"/>
      <c r="E27" s="657"/>
      <c r="F27" s="657"/>
      <c r="G27" s="657"/>
      <c r="H27" s="657"/>
      <c r="I27" s="657"/>
      <c r="J27" s="657"/>
      <c r="K27" s="657"/>
      <c r="L27" s="657"/>
      <c r="M27" s="657"/>
      <c r="N27" s="657"/>
      <c r="O27" s="657"/>
      <c r="P27" s="657"/>
      <c r="Q27" s="658"/>
      <c r="R27" s="659">
        <v>
11444262</v>
      </c>
      <c r="S27" s="662"/>
      <c r="T27" s="662"/>
      <c r="U27" s="662"/>
      <c r="V27" s="662"/>
      <c r="W27" s="662"/>
      <c r="X27" s="662"/>
      <c r="Y27" s="663"/>
      <c r="Z27" s="721">
        <v>
16.2</v>
      </c>
      <c r="AA27" s="721"/>
      <c r="AB27" s="721"/>
      <c r="AC27" s="721"/>
      <c r="AD27" s="722" t="s">
        <v>
127</v>
      </c>
      <c r="AE27" s="722"/>
      <c r="AF27" s="722"/>
      <c r="AG27" s="722"/>
      <c r="AH27" s="722"/>
      <c r="AI27" s="722"/>
      <c r="AJ27" s="722"/>
      <c r="AK27" s="722"/>
      <c r="AL27" s="664" t="s">
        <v>
127</v>
      </c>
      <c r="AM27" s="665"/>
      <c r="AN27" s="665"/>
      <c r="AO27" s="723"/>
      <c r="AP27" s="656" t="s">
        <v>
298</v>
      </c>
      <c r="AQ27" s="657"/>
      <c r="AR27" s="657"/>
      <c r="AS27" s="657"/>
      <c r="AT27" s="657"/>
      <c r="AU27" s="657"/>
      <c r="AV27" s="657"/>
      <c r="AW27" s="657"/>
      <c r="AX27" s="657"/>
      <c r="AY27" s="657"/>
      <c r="AZ27" s="657"/>
      <c r="BA27" s="657"/>
      <c r="BB27" s="657"/>
      <c r="BC27" s="657"/>
      <c r="BD27" s="657"/>
      <c r="BE27" s="657"/>
      <c r="BF27" s="658"/>
      <c r="BG27" s="659">
        <v>
30880647</v>
      </c>
      <c r="BH27" s="662"/>
      <c r="BI27" s="662"/>
      <c r="BJ27" s="662"/>
      <c r="BK27" s="662"/>
      <c r="BL27" s="662"/>
      <c r="BM27" s="662"/>
      <c r="BN27" s="663"/>
      <c r="BO27" s="721">
        <v>
100</v>
      </c>
      <c r="BP27" s="721"/>
      <c r="BQ27" s="721"/>
      <c r="BR27" s="721"/>
      <c r="BS27" s="667">
        <v>
302628</v>
      </c>
      <c r="BT27" s="662"/>
      <c r="BU27" s="662"/>
      <c r="BV27" s="662"/>
      <c r="BW27" s="662"/>
      <c r="BX27" s="662"/>
      <c r="BY27" s="662"/>
      <c r="BZ27" s="662"/>
      <c r="CA27" s="662"/>
      <c r="CB27" s="702"/>
      <c r="CD27" s="703" t="s">
        <v>
299</v>
      </c>
      <c r="CE27" s="700"/>
      <c r="CF27" s="700"/>
      <c r="CG27" s="700"/>
      <c r="CH27" s="700"/>
      <c r="CI27" s="700"/>
      <c r="CJ27" s="700"/>
      <c r="CK27" s="700"/>
      <c r="CL27" s="700"/>
      <c r="CM27" s="700"/>
      <c r="CN27" s="700"/>
      <c r="CO27" s="700"/>
      <c r="CP27" s="700"/>
      <c r="CQ27" s="701"/>
      <c r="CR27" s="659">
        <v>
18773309</v>
      </c>
      <c r="CS27" s="660"/>
      <c r="CT27" s="660"/>
      <c r="CU27" s="660"/>
      <c r="CV27" s="660"/>
      <c r="CW27" s="660"/>
      <c r="CX27" s="660"/>
      <c r="CY27" s="661"/>
      <c r="CZ27" s="664">
        <v>
27.3</v>
      </c>
      <c r="DA27" s="693"/>
      <c r="DB27" s="693"/>
      <c r="DC27" s="694"/>
      <c r="DD27" s="667">
        <v>
5781173</v>
      </c>
      <c r="DE27" s="660"/>
      <c r="DF27" s="660"/>
      <c r="DG27" s="660"/>
      <c r="DH27" s="660"/>
      <c r="DI27" s="660"/>
      <c r="DJ27" s="660"/>
      <c r="DK27" s="661"/>
      <c r="DL27" s="667">
        <v>
5781044</v>
      </c>
      <c r="DM27" s="660"/>
      <c r="DN27" s="660"/>
      <c r="DO27" s="660"/>
      <c r="DP27" s="660"/>
      <c r="DQ27" s="660"/>
      <c r="DR27" s="660"/>
      <c r="DS27" s="660"/>
      <c r="DT27" s="660"/>
      <c r="DU27" s="660"/>
      <c r="DV27" s="661"/>
      <c r="DW27" s="664">
        <v>
16.899999999999999</v>
      </c>
      <c r="DX27" s="693"/>
      <c r="DY27" s="693"/>
      <c r="DZ27" s="693"/>
      <c r="EA27" s="693"/>
      <c r="EB27" s="693"/>
      <c r="EC27" s="695"/>
    </row>
    <row r="28" spans="2:133" ht="11.25" customHeight="1" x14ac:dyDescent="0.2">
      <c r="B28" s="764" t="s">
        <v>
300</v>
      </c>
      <c r="C28" s="765"/>
      <c r="D28" s="765"/>
      <c r="E28" s="765"/>
      <c r="F28" s="765"/>
      <c r="G28" s="765"/>
      <c r="H28" s="765"/>
      <c r="I28" s="765"/>
      <c r="J28" s="765"/>
      <c r="K28" s="765"/>
      <c r="L28" s="765"/>
      <c r="M28" s="765"/>
      <c r="N28" s="765"/>
      <c r="O28" s="765"/>
      <c r="P28" s="765"/>
      <c r="Q28" s="766"/>
      <c r="R28" s="659" t="s">
        <v>
127</v>
      </c>
      <c r="S28" s="662"/>
      <c r="T28" s="662"/>
      <c r="U28" s="662"/>
      <c r="V28" s="662"/>
      <c r="W28" s="662"/>
      <c r="X28" s="662"/>
      <c r="Y28" s="663"/>
      <c r="Z28" s="721" t="s">
        <v>
127</v>
      </c>
      <c r="AA28" s="721"/>
      <c r="AB28" s="721"/>
      <c r="AC28" s="721"/>
      <c r="AD28" s="722" t="s">
        <v>
127</v>
      </c>
      <c r="AE28" s="722"/>
      <c r="AF28" s="722"/>
      <c r="AG28" s="722"/>
      <c r="AH28" s="722"/>
      <c r="AI28" s="722"/>
      <c r="AJ28" s="722"/>
      <c r="AK28" s="722"/>
      <c r="AL28" s="664" t="s">
        <v>
127</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
301</v>
      </c>
      <c r="CE28" s="700"/>
      <c r="CF28" s="700"/>
      <c r="CG28" s="700"/>
      <c r="CH28" s="700"/>
      <c r="CI28" s="700"/>
      <c r="CJ28" s="700"/>
      <c r="CK28" s="700"/>
      <c r="CL28" s="700"/>
      <c r="CM28" s="700"/>
      <c r="CN28" s="700"/>
      <c r="CO28" s="700"/>
      <c r="CP28" s="700"/>
      <c r="CQ28" s="701"/>
      <c r="CR28" s="659">
        <v>
3180432</v>
      </c>
      <c r="CS28" s="662"/>
      <c r="CT28" s="662"/>
      <c r="CU28" s="662"/>
      <c r="CV28" s="662"/>
      <c r="CW28" s="662"/>
      <c r="CX28" s="662"/>
      <c r="CY28" s="663"/>
      <c r="CZ28" s="664">
        <v>
4.5999999999999996</v>
      </c>
      <c r="DA28" s="693"/>
      <c r="DB28" s="693"/>
      <c r="DC28" s="694"/>
      <c r="DD28" s="667">
        <v>
3135329</v>
      </c>
      <c r="DE28" s="662"/>
      <c r="DF28" s="662"/>
      <c r="DG28" s="662"/>
      <c r="DH28" s="662"/>
      <c r="DI28" s="662"/>
      <c r="DJ28" s="662"/>
      <c r="DK28" s="663"/>
      <c r="DL28" s="667">
        <v>
3135329</v>
      </c>
      <c r="DM28" s="662"/>
      <c r="DN28" s="662"/>
      <c r="DO28" s="662"/>
      <c r="DP28" s="662"/>
      <c r="DQ28" s="662"/>
      <c r="DR28" s="662"/>
      <c r="DS28" s="662"/>
      <c r="DT28" s="662"/>
      <c r="DU28" s="662"/>
      <c r="DV28" s="663"/>
      <c r="DW28" s="664">
        <v>
9.1999999999999993</v>
      </c>
      <c r="DX28" s="693"/>
      <c r="DY28" s="693"/>
      <c r="DZ28" s="693"/>
      <c r="EA28" s="693"/>
      <c r="EB28" s="693"/>
      <c r="EC28" s="695"/>
    </row>
    <row r="29" spans="2:133" ht="11.25" customHeight="1" x14ac:dyDescent="0.2">
      <c r="B29" s="656" t="s">
        <v>
302</v>
      </c>
      <c r="C29" s="657"/>
      <c r="D29" s="657"/>
      <c r="E29" s="657"/>
      <c r="F29" s="657"/>
      <c r="G29" s="657"/>
      <c r="H29" s="657"/>
      <c r="I29" s="657"/>
      <c r="J29" s="657"/>
      <c r="K29" s="657"/>
      <c r="L29" s="657"/>
      <c r="M29" s="657"/>
      <c r="N29" s="657"/>
      <c r="O29" s="657"/>
      <c r="P29" s="657"/>
      <c r="Q29" s="658"/>
      <c r="R29" s="659">
        <v>
9626806</v>
      </c>
      <c r="S29" s="662"/>
      <c r="T29" s="662"/>
      <c r="U29" s="662"/>
      <c r="V29" s="662"/>
      <c r="W29" s="662"/>
      <c r="X29" s="662"/>
      <c r="Y29" s="663"/>
      <c r="Z29" s="721">
        <v>
13.6</v>
      </c>
      <c r="AA29" s="721"/>
      <c r="AB29" s="721"/>
      <c r="AC29" s="721"/>
      <c r="AD29" s="722" t="s">
        <v>
127</v>
      </c>
      <c r="AE29" s="722"/>
      <c r="AF29" s="722"/>
      <c r="AG29" s="722"/>
      <c r="AH29" s="722"/>
      <c r="AI29" s="722"/>
      <c r="AJ29" s="722"/>
      <c r="AK29" s="722"/>
      <c r="AL29" s="664" t="s">
        <v>
127</v>
      </c>
      <c r="AM29" s="665"/>
      <c r="AN29" s="665"/>
      <c r="AO29" s="723"/>
      <c r="AP29" s="733" t="s">
        <v>
221</v>
      </c>
      <c r="AQ29" s="734"/>
      <c r="AR29" s="734"/>
      <c r="AS29" s="734"/>
      <c r="AT29" s="734"/>
      <c r="AU29" s="734"/>
      <c r="AV29" s="734"/>
      <c r="AW29" s="734"/>
      <c r="AX29" s="734"/>
      <c r="AY29" s="734"/>
      <c r="AZ29" s="734"/>
      <c r="BA29" s="734"/>
      <c r="BB29" s="734"/>
      <c r="BC29" s="734"/>
      <c r="BD29" s="734"/>
      <c r="BE29" s="734"/>
      <c r="BF29" s="735"/>
      <c r="BG29" s="733" t="s">
        <v>
303</v>
      </c>
      <c r="BH29" s="761"/>
      <c r="BI29" s="761"/>
      <c r="BJ29" s="761"/>
      <c r="BK29" s="761"/>
      <c r="BL29" s="761"/>
      <c r="BM29" s="761"/>
      <c r="BN29" s="761"/>
      <c r="BO29" s="761"/>
      <c r="BP29" s="761"/>
      <c r="BQ29" s="762"/>
      <c r="BR29" s="733" t="s">
        <v>
304</v>
      </c>
      <c r="BS29" s="761"/>
      <c r="BT29" s="761"/>
      <c r="BU29" s="761"/>
      <c r="BV29" s="761"/>
      <c r="BW29" s="761"/>
      <c r="BX29" s="761"/>
      <c r="BY29" s="761"/>
      <c r="BZ29" s="761"/>
      <c r="CA29" s="761"/>
      <c r="CB29" s="762"/>
      <c r="CD29" s="743" t="s">
        <v>
305</v>
      </c>
      <c r="CE29" s="744"/>
      <c r="CF29" s="703" t="s">
        <v>
306</v>
      </c>
      <c r="CG29" s="700"/>
      <c r="CH29" s="700"/>
      <c r="CI29" s="700"/>
      <c r="CJ29" s="700"/>
      <c r="CK29" s="700"/>
      <c r="CL29" s="700"/>
      <c r="CM29" s="700"/>
      <c r="CN29" s="700"/>
      <c r="CO29" s="700"/>
      <c r="CP29" s="700"/>
      <c r="CQ29" s="701"/>
      <c r="CR29" s="659">
        <v>
3180432</v>
      </c>
      <c r="CS29" s="660"/>
      <c r="CT29" s="660"/>
      <c r="CU29" s="660"/>
      <c r="CV29" s="660"/>
      <c r="CW29" s="660"/>
      <c r="CX29" s="660"/>
      <c r="CY29" s="661"/>
      <c r="CZ29" s="664">
        <v>
4.5999999999999996</v>
      </c>
      <c r="DA29" s="693"/>
      <c r="DB29" s="693"/>
      <c r="DC29" s="694"/>
      <c r="DD29" s="667">
        <v>
3135329</v>
      </c>
      <c r="DE29" s="660"/>
      <c r="DF29" s="660"/>
      <c r="DG29" s="660"/>
      <c r="DH29" s="660"/>
      <c r="DI29" s="660"/>
      <c r="DJ29" s="660"/>
      <c r="DK29" s="661"/>
      <c r="DL29" s="667">
        <v>
3135329</v>
      </c>
      <c r="DM29" s="660"/>
      <c r="DN29" s="660"/>
      <c r="DO29" s="660"/>
      <c r="DP29" s="660"/>
      <c r="DQ29" s="660"/>
      <c r="DR29" s="660"/>
      <c r="DS29" s="660"/>
      <c r="DT29" s="660"/>
      <c r="DU29" s="660"/>
      <c r="DV29" s="661"/>
      <c r="DW29" s="664">
        <v>
9.1999999999999993</v>
      </c>
      <c r="DX29" s="693"/>
      <c r="DY29" s="693"/>
      <c r="DZ29" s="693"/>
      <c r="EA29" s="693"/>
      <c r="EB29" s="693"/>
      <c r="EC29" s="695"/>
    </row>
    <row r="30" spans="2:133" ht="11.25" customHeight="1" x14ac:dyDescent="0.2">
      <c r="B30" s="656" t="s">
        <v>
307</v>
      </c>
      <c r="C30" s="657"/>
      <c r="D30" s="657"/>
      <c r="E30" s="657"/>
      <c r="F30" s="657"/>
      <c r="G30" s="657"/>
      <c r="H30" s="657"/>
      <c r="I30" s="657"/>
      <c r="J30" s="657"/>
      <c r="K30" s="657"/>
      <c r="L30" s="657"/>
      <c r="M30" s="657"/>
      <c r="N30" s="657"/>
      <c r="O30" s="657"/>
      <c r="P30" s="657"/>
      <c r="Q30" s="658"/>
      <c r="R30" s="659">
        <v>
303532</v>
      </c>
      <c r="S30" s="662"/>
      <c r="T30" s="662"/>
      <c r="U30" s="662"/>
      <c r="V30" s="662"/>
      <c r="W30" s="662"/>
      <c r="X30" s="662"/>
      <c r="Y30" s="663"/>
      <c r="Z30" s="721">
        <v>
0.4</v>
      </c>
      <c r="AA30" s="721"/>
      <c r="AB30" s="721"/>
      <c r="AC30" s="721"/>
      <c r="AD30" s="722">
        <v>
109793</v>
      </c>
      <c r="AE30" s="722"/>
      <c r="AF30" s="722"/>
      <c r="AG30" s="722"/>
      <c r="AH30" s="722"/>
      <c r="AI30" s="722"/>
      <c r="AJ30" s="722"/>
      <c r="AK30" s="722"/>
      <c r="AL30" s="664">
        <v>
0.3</v>
      </c>
      <c r="AM30" s="665"/>
      <c r="AN30" s="665"/>
      <c r="AO30" s="723"/>
      <c r="AP30" s="749" t="s">
        <v>
308</v>
      </c>
      <c r="AQ30" s="750"/>
      <c r="AR30" s="750"/>
      <c r="AS30" s="750"/>
      <c r="AT30" s="755" t="s">
        <v>
309</v>
      </c>
      <c r="AU30" s="228"/>
      <c r="AV30" s="228"/>
      <c r="AW30" s="228"/>
      <c r="AX30" s="758" t="s">
        <v>
186</v>
      </c>
      <c r="AY30" s="759"/>
      <c r="AZ30" s="759"/>
      <c r="BA30" s="759"/>
      <c r="BB30" s="759"/>
      <c r="BC30" s="759"/>
      <c r="BD30" s="759"/>
      <c r="BE30" s="759"/>
      <c r="BF30" s="760"/>
      <c r="BG30" s="739">
        <v>
99.5</v>
      </c>
      <c r="BH30" s="740"/>
      <c r="BI30" s="740"/>
      <c r="BJ30" s="740"/>
      <c r="BK30" s="740"/>
      <c r="BL30" s="740"/>
      <c r="BM30" s="741">
        <v>
99</v>
      </c>
      <c r="BN30" s="740"/>
      <c r="BO30" s="740"/>
      <c r="BP30" s="740"/>
      <c r="BQ30" s="742"/>
      <c r="BR30" s="739">
        <v>
99.5</v>
      </c>
      <c r="BS30" s="740"/>
      <c r="BT30" s="740"/>
      <c r="BU30" s="740"/>
      <c r="BV30" s="740"/>
      <c r="BW30" s="740"/>
      <c r="BX30" s="741">
        <v>
99</v>
      </c>
      <c r="BY30" s="740"/>
      <c r="BZ30" s="740"/>
      <c r="CA30" s="740"/>
      <c r="CB30" s="742"/>
      <c r="CD30" s="745"/>
      <c r="CE30" s="746"/>
      <c r="CF30" s="703" t="s">
        <v>
310</v>
      </c>
      <c r="CG30" s="700"/>
      <c r="CH30" s="700"/>
      <c r="CI30" s="700"/>
      <c r="CJ30" s="700"/>
      <c r="CK30" s="700"/>
      <c r="CL30" s="700"/>
      <c r="CM30" s="700"/>
      <c r="CN30" s="700"/>
      <c r="CO30" s="700"/>
      <c r="CP30" s="700"/>
      <c r="CQ30" s="701"/>
      <c r="CR30" s="659">
        <v>
2931085</v>
      </c>
      <c r="CS30" s="662"/>
      <c r="CT30" s="662"/>
      <c r="CU30" s="662"/>
      <c r="CV30" s="662"/>
      <c r="CW30" s="662"/>
      <c r="CX30" s="662"/>
      <c r="CY30" s="663"/>
      <c r="CZ30" s="664">
        <v>
4.3</v>
      </c>
      <c r="DA30" s="693"/>
      <c r="DB30" s="693"/>
      <c r="DC30" s="694"/>
      <c r="DD30" s="667">
        <v>
2891814</v>
      </c>
      <c r="DE30" s="662"/>
      <c r="DF30" s="662"/>
      <c r="DG30" s="662"/>
      <c r="DH30" s="662"/>
      <c r="DI30" s="662"/>
      <c r="DJ30" s="662"/>
      <c r="DK30" s="663"/>
      <c r="DL30" s="667">
        <v>
2891814</v>
      </c>
      <c r="DM30" s="662"/>
      <c r="DN30" s="662"/>
      <c r="DO30" s="662"/>
      <c r="DP30" s="662"/>
      <c r="DQ30" s="662"/>
      <c r="DR30" s="662"/>
      <c r="DS30" s="662"/>
      <c r="DT30" s="662"/>
      <c r="DU30" s="662"/>
      <c r="DV30" s="663"/>
      <c r="DW30" s="664">
        <v>
8.4</v>
      </c>
      <c r="DX30" s="693"/>
      <c r="DY30" s="693"/>
      <c r="DZ30" s="693"/>
      <c r="EA30" s="693"/>
      <c r="EB30" s="693"/>
      <c r="EC30" s="695"/>
    </row>
    <row r="31" spans="2:133" ht="11.25" customHeight="1" x14ac:dyDescent="0.2">
      <c r="B31" s="656" t="s">
        <v>
311</v>
      </c>
      <c r="C31" s="657"/>
      <c r="D31" s="657"/>
      <c r="E31" s="657"/>
      <c r="F31" s="657"/>
      <c r="G31" s="657"/>
      <c r="H31" s="657"/>
      <c r="I31" s="657"/>
      <c r="J31" s="657"/>
      <c r="K31" s="657"/>
      <c r="L31" s="657"/>
      <c r="M31" s="657"/>
      <c r="N31" s="657"/>
      <c r="O31" s="657"/>
      <c r="P31" s="657"/>
      <c r="Q31" s="658"/>
      <c r="R31" s="659">
        <v>
111739</v>
      </c>
      <c r="S31" s="662"/>
      <c r="T31" s="662"/>
      <c r="U31" s="662"/>
      <c r="V31" s="662"/>
      <c r="W31" s="662"/>
      <c r="X31" s="662"/>
      <c r="Y31" s="663"/>
      <c r="Z31" s="721">
        <v>
0.2</v>
      </c>
      <c r="AA31" s="721"/>
      <c r="AB31" s="721"/>
      <c r="AC31" s="721"/>
      <c r="AD31" s="722" t="s">
        <v>
127</v>
      </c>
      <c r="AE31" s="722"/>
      <c r="AF31" s="722"/>
      <c r="AG31" s="722"/>
      <c r="AH31" s="722"/>
      <c r="AI31" s="722"/>
      <c r="AJ31" s="722"/>
      <c r="AK31" s="722"/>
      <c r="AL31" s="664" t="s">
        <v>
238</v>
      </c>
      <c r="AM31" s="665"/>
      <c r="AN31" s="665"/>
      <c r="AO31" s="723"/>
      <c r="AP31" s="751"/>
      <c r="AQ31" s="752"/>
      <c r="AR31" s="752"/>
      <c r="AS31" s="752"/>
      <c r="AT31" s="756"/>
      <c r="AU31" s="227" t="s">
        <v>
312</v>
      </c>
      <c r="AV31" s="227"/>
      <c r="AW31" s="227"/>
      <c r="AX31" s="656" t="s">
        <v>
313</v>
      </c>
      <c r="AY31" s="657"/>
      <c r="AZ31" s="657"/>
      <c r="BA31" s="657"/>
      <c r="BB31" s="657"/>
      <c r="BC31" s="657"/>
      <c r="BD31" s="657"/>
      <c r="BE31" s="657"/>
      <c r="BF31" s="658"/>
      <c r="BG31" s="737">
        <v>
99.4</v>
      </c>
      <c r="BH31" s="660"/>
      <c r="BI31" s="660"/>
      <c r="BJ31" s="660"/>
      <c r="BK31" s="660"/>
      <c r="BL31" s="660"/>
      <c r="BM31" s="665">
        <v>
98.7</v>
      </c>
      <c r="BN31" s="738"/>
      <c r="BO31" s="738"/>
      <c r="BP31" s="738"/>
      <c r="BQ31" s="699"/>
      <c r="BR31" s="737">
        <v>
99.4</v>
      </c>
      <c r="BS31" s="660"/>
      <c r="BT31" s="660"/>
      <c r="BU31" s="660"/>
      <c r="BV31" s="660"/>
      <c r="BW31" s="660"/>
      <c r="BX31" s="665">
        <v>
98.7</v>
      </c>
      <c r="BY31" s="738"/>
      <c r="BZ31" s="738"/>
      <c r="CA31" s="738"/>
      <c r="CB31" s="699"/>
      <c r="CD31" s="745"/>
      <c r="CE31" s="746"/>
      <c r="CF31" s="703" t="s">
        <v>
314</v>
      </c>
      <c r="CG31" s="700"/>
      <c r="CH31" s="700"/>
      <c r="CI31" s="700"/>
      <c r="CJ31" s="700"/>
      <c r="CK31" s="700"/>
      <c r="CL31" s="700"/>
      <c r="CM31" s="700"/>
      <c r="CN31" s="700"/>
      <c r="CO31" s="700"/>
      <c r="CP31" s="700"/>
      <c r="CQ31" s="701"/>
      <c r="CR31" s="659">
        <v>
249347</v>
      </c>
      <c r="CS31" s="660"/>
      <c r="CT31" s="660"/>
      <c r="CU31" s="660"/>
      <c r="CV31" s="660"/>
      <c r="CW31" s="660"/>
      <c r="CX31" s="660"/>
      <c r="CY31" s="661"/>
      <c r="CZ31" s="664">
        <v>
0.4</v>
      </c>
      <c r="DA31" s="693"/>
      <c r="DB31" s="693"/>
      <c r="DC31" s="694"/>
      <c r="DD31" s="667">
        <v>
243515</v>
      </c>
      <c r="DE31" s="660"/>
      <c r="DF31" s="660"/>
      <c r="DG31" s="660"/>
      <c r="DH31" s="660"/>
      <c r="DI31" s="660"/>
      <c r="DJ31" s="660"/>
      <c r="DK31" s="661"/>
      <c r="DL31" s="667">
        <v>
243515</v>
      </c>
      <c r="DM31" s="660"/>
      <c r="DN31" s="660"/>
      <c r="DO31" s="660"/>
      <c r="DP31" s="660"/>
      <c r="DQ31" s="660"/>
      <c r="DR31" s="660"/>
      <c r="DS31" s="660"/>
      <c r="DT31" s="660"/>
      <c r="DU31" s="660"/>
      <c r="DV31" s="661"/>
      <c r="DW31" s="664">
        <v>
0.7</v>
      </c>
      <c r="DX31" s="693"/>
      <c r="DY31" s="693"/>
      <c r="DZ31" s="693"/>
      <c r="EA31" s="693"/>
      <c r="EB31" s="693"/>
      <c r="EC31" s="695"/>
    </row>
    <row r="32" spans="2:133" ht="11.25" customHeight="1" x14ac:dyDescent="0.2">
      <c r="B32" s="656" t="s">
        <v>
315</v>
      </c>
      <c r="C32" s="657"/>
      <c r="D32" s="657"/>
      <c r="E32" s="657"/>
      <c r="F32" s="657"/>
      <c r="G32" s="657"/>
      <c r="H32" s="657"/>
      <c r="I32" s="657"/>
      <c r="J32" s="657"/>
      <c r="K32" s="657"/>
      <c r="L32" s="657"/>
      <c r="M32" s="657"/>
      <c r="N32" s="657"/>
      <c r="O32" s="657"/>
      <c r="P32" s="657"/>
      <c r="Q32" s="658"/>
      <c r="R32" s="659">
        <v>
3314290</v>
      </c>
      <c r="S32" s="662"/>
      <c r="T32" s="662"/>
      <c r="U32" s="662"/>
      <c r="V32" s="662"/>
      <c r="W32" s="662"/>
      <c r="X32" s="662"/>
      <c r="Y32" s="663"/>
      <c r="Z32" s="721">
        <v>
4.7</v>
      </c>
      <c r="AA32" s="721"/>
      <c r="AB32" s="721"/>
      <c r="AC32" s="721"/>
      <c r="AD32" s="722" t="s">
        <v>
238</v>
      </c>
      <c r="AE32" s="722"/>
      <c r="AF32" s="722"/>
      <c r="AG32" s="722"/>
      <c r="AH32" s="722"/>
      <c r="AI32" s="722"/>
      <c r="AJ32" s="722"/>
      <c r="AK32" s="722"/>
      <c r="AL32" s="664" t="s">
        <v>
238</v>
      </c>
      <c r="AM32" s="665"/>
      <c r="AN32" s="665"/>
      <c r="AO32" s="723"/>
      <c r="AP32" s="753"/>
      <c r="AQ32" s="754"/>
      <c r="AR32" s="754"/>
      <c r="AS32" s="754"/>
      <c r="AT32" s="757"/>
      <c r="AU32" s="229"/>
      <c r="AV32" s="229"/>
      <c r="AW32" s="229"/>
      <c r="AX32" s="671" t="s">
        <v>
316</v>
      </c>
      <c r="AY32" s="672"/>
      <c r="AZ32" s="672"/>
      <c r="BA32" s="672"/>
      <c r="BB32" s="672"/>
      <c r="BC32" s="672"/>
      <c r="BD32" s="672"/>
      <c r="BE32" s="672"/>
      <c r="BF32" s="673"/>
      <c r="BG32" s="736">
        <v>
99.7</v>
      </c>
      <c r="BH32" s="675"/>
      <c r="BI32" s="675"/>
      <c r="BJ32" s="675"/>
      <c r="BK32" s="675"/>
      <c r="BL32" s="675"/>
      <c r="BM32" s="719">
        <v>
99.4</v>
      </c>
      <c r="BN32" s="675"/>
      <c r="BO32" s="675"/>
      <c r="BP32" s="675"/>
      <c r="BQ32" s="712"/>
      <c r="BR32" s="736">
        <v>
99.7</v>
      </c>
      <c r="BS32" s="675"/>
      <c r="BT32" s="675"/>
      <c r="BU32" s="675"/>
      <c r="BV32" s="675"/>
      <c r="BW32" s="675"/>
      <c r="BX32" s="719">
        <v>
99.3</v>
      </c>
      <c r="BY32" s="675"/>
      <c r="BZ32" s="675"/>
      <c r="CA32" s="675"/>
      <c r="CB32" s="712"/>
      <c r="CD32" s="747"/>
      <c r="CE32" s="748"/>
      <c r="CF32" s="703" t="s">
        <v>
317</v>
      </c>
      <c r="CG32" s="700"/>
      <c r="CH32" s="700"/>
      <c r="CI32" s="700"/>
      <c r="CJ32" s="700"/>
      <c r="CK32" s="700"/>
      <c r="CL32" s="700"/>
      <c r="CM32" s="700"/>
      <c r="CN32" s="700"/>
      <c r="CO32" s="700"/>
      <c r="CP32" s="700"/>
      <c r="CQ32" s="701"/>
      <c r="CR32" s="659" t="s">
        <v>
127</v>
      </c>
      <c r="CS32" s="662"/>
      <c r="CT32" s="662"/>
      <c r="CU32" s="662"/>
      <c r="CV32" s="662"/>
      <c r="CW32" s="662"/>
      <c r="CX32" s="662"/>
      <c r="CY32" s="663"/>
      <c r="CZ32" s="664" t="s">
        <v>
127</v>
      </c>
      <c r="DA32" s="693"/>
      <c r="DB32" s="693"/>
      <c r="DC32" s="694"/>
      <c r="DD32" s="667" t="s">
        <v>
136</v>
      </c>
      <c r="DE32" s="662"/>
      <c r="DF32" s="662"/>
      <c r="DG32" s="662"/>
      <c r="DH32" s="662"/>
      <c r="DI32" s="662"/>
      <c r="DJ32" s="662"/>
      <c r="DK32" s="663"/>
      <c r="DL32" s="667" t="s">
        <v>
127</v>
      </c>
      <c r="DM32" s="662"/>
      <c r="DN32" s="662"/>
      <c r="DO32" s="662"/>
      <c r="DP32" s="662"/>
      <c r="DQ32" s="662"/>
      <c r="DR32" s="662"/>
      <c r="DS32" s="662"/>
      <c r="DT32" s="662"/>
      <c r="DU32" s="662"/>
      <c r="DV32" s="663"/>
      <c r="DW32" s="664" t="s">
        <v>
127</v>
      </c>
      <c r="DX32" s="693"/>
      <c r="DY32" s="693"/>
      <c r="DZ32" s="693"/>
      <c r="EA32" s="693"/>
      <c r="EB32" s="693"/>
      <c r="EC32" s="695"/>
    </row>
    <row r="33" spans="2:133" ht="11.25" customHeight="1" x14ac:dyDescent="0.2">
      <c r="B33" s="656" t="s">
        <v>
318</v>
      </c>
      <c r="C33" s="657"/>
      <c r="D33" s="657"/>
      <c r="E33" s="657"/>
      <c r="F33" s="657"/>
      <c r="G33" s="657"/>
      <c r="H33" s="657"/>
      <c r="I33" s="657"/>
      <c r="J33" s="657"/>
      <c r="K33" s="657"/>
      <c r="L33" s="657"/>
      <c r="M33" s="657"/>
      <c r="N33" s="657"/>
      <c r="O33" s="657"/>
      <c r="P33" s="657"/>
      <c r="Q33" s="658"/>
      <c r="R33" s="659">
        <v>
3208325</v>
      </c>
      <c r="S33" s="662"/>
      <c r="T33" s="662"/>
      <c r="U33" s="662"/>
      <c r="V33" s="662"/>
      <c r="W33" s="662"/>
      <c r="X33" s="662"/>
      <c r="Y33" s="663"/>
      <c r="Z33" s="721">
        <v>
4.5</v>
      </c>
      <c r="AA33" s="721"/>
      <c r="AB33" s="721"/>
      <c r="AC33" s="721"/>
      <c r="AD33" s="722" t="s">
        <v>
136</v>
      </c>
      <c r="AE33" s="722"/>
      <c r="AF33" s="722"/>
      <c r="AG33" s="722"/>
      <c r="AH33" s="722"/>
      <c r="AI33" s="722"/>
      <c r="AJ33" s="722"/>
      <c r="AK33" s="722"/>
      <c r="AL33" s="664" t="s">
        <v>
127</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
319</v>
      </c>
      <c r="CE33" s="700"/>
      <c r="CF33" s="700"/>
      <c r="CG33" s="700"/>
      <c r="CH33" s="700"/>
      <c r="CI33" s="700"/>
      <c r="CJ33" s="700"/>
      <c r="CK33" s="700"/>
      <c r="CL33" s="700"/>
      <c r="CM33" s="700"/>
      <c r="CN33" s="700"/>
      <c r="CO33" s="700"/>
      <c r="CP33" s="700"/>
      <c r="CQ33" s="701"/>
      <c r="CR33" s="659">
        <v>
27529739</v>
      </c>
      <c r="CS33" s="660"/>
      <c r="CT33" s="660"/>
      <c r="CU33" s="660"/>
      <c r="CV33" s="660"/>
      <c r="CW33" s="660"/>
      <c r="CX33" s="660"/>
      <c r="CY33" s="661"/>
      <c r="CZ33" s="664">
        <v>
40</v>
      </c>
      <c r="DA33" s="693"/>
      <c r="DB33" s="693"/>
      <c r="DC33" s="694"/>
      <c r="DD33" s="667">
        <v>
21637218</v>
      </c>
      <c r="DE33" s="660"/>
      <c r="DF33" s="660"/>
      <c r="DG33" s="660"/>
      <c r="DH33" s="660"/>
      <c r="DI33" s="660"/>
      <c r="DJ33" s="660"/>
      <c r="DK33" s="661"/>
      <c r="DL33" s="667">
        <v>
15496181</v>
      </c>
      <c r="DM33" s="660"/>
      <c r="DN33" s="660"/>
      <c r="DO33" s="660"/>
      <c r="DP33" s="660"/>
      <c r="DQ33" s="660"/>
      <c r="DR33" s="660"/>
      <c r="DS33" s="660"/>
      <c r="DT33" s="660"/>
      <c r="DU33" s="660"/>
      <c r="DV33" s="661"/>
      <c r="DW33" s="664">
        <v>
45.2</v>
      </c>
      <c r="DX33" s="693"/>
      <c r="DY33" s="693"/>
      <c r="DZ33" s="693"/>
      <c r="EA33" s="693"/>
      <c r="EB33" s="693"/>
      <c r="EC33" s="695"/>
    </row>
    <row r="34" spans="2:133" ht="11.25" customHeight="1" x14ac:dyDescent="0.2">
      <c r="B34" s="656" t="s">
        <v>
320</v>
      </c>
      <c r="C34" s="657"/>
      <c r="D34" s="657"/>
      <c r="E34" s="657"/>
      <c r="F34" s="657"/>
      <c r="G34" s="657"/>
      <c r="H34" s="657"/>
      <c r="I34" s="657"/>
      <c r="J34" s="657"/>
      <c r="K34" s="657"/>
      <c r="L34" s="657"/>
      <c r="M34" s="657"/>
      <c r="N34" s="657"/>
      <c r="O34" s="657"/>
      <c r="P34" s="657"/>
      <c r="Q34" s="658"/>
      <c r="R34" s="659">
        <v>
1380757</v>
      </c>
      <c r="S34" s="662"/>
      <c r="T34" s="662"/>
      <c r="U34" s="662"/>
      <c r="V34" s="662"/>
      <c r="W34" s="662"/>
      <c r="X34" s="662"/>
      <c r="Y34" s="663"/>
      <c r="Z34" s="721">
        <v>
2</v>
      </c>
      <c r="AA34" s="721"/>
      <c r="AB34" s="721"/>
      <c r="AC34" s="721"/>
      <c r="AD34" s="722">
        <v>
95</v>
      </c>
      <c r="AE34" s="722"/>
      <c r="AF34" s="722"/>
      <c r="AG34" s="722"/>
      <c r="AH34" s="722"/>
      <c r="AI34" s="722"/>
      <c r="AJ34" s="722"/>
      <c r="AK34" s="722"/>
      <c r="AL34" s="664">
        <v>
0</v>
      </c>
      <c r="AM34" s="665"/>
      <c r="AN34" s="665"/>
      <c r="AO34" s="723"/>
      <c r="AP34" s="232"/>
      <c r="AQ34" s="733" t="s">
        <v>
321</v>
      </c>
      <c r="AR34" s="734"/>
      <c r="AS34" s="734"/>
      <c r="AT34" s="734"/>
      <c r="AU34" s="734"/>
      <c r="AV34" s="734"/>
      <c r="AW34" s="734"/>
      <c r="AX34" s="734"/>
      <c r="AY34" s="734"/>
      <c r="AZ34" s="734"/>
      <c r="BA34" s="734"/>
      <c r="BB34" s="734"/>
      <c r="BC34" s="734"/>
      <c r="BD34" s="734"/>
      <c r="BE34" s="734"/>
      <c r="BF34" s="735"/>
      <c r="BG34" s="733" t="s">
        <v>
322</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
323</v>
      </c>
      <c r="CE34" s="700"/>
      <c r="CF34" s="700"/>
      <c r="CG34" s="700"/>
      <c r="CH34" s="700"/>
      <c r="CI34" s="700"/>
      <c r="CJ34" s="700"/>
      <c r="CK34" s="700"/>
      <c r="CL34" s="700"/>
      <c r="CM34" s="700"/>
      <c r="CN34" s="700"/>
      <c r="CO34" s="700"/>
      <c r="CP34" s="700"/>
      <c r="CQ34" s="701"/>
      <c r="CR34" s="659">
        <v>
9695049</v>
      </c>
      <c r="CS34" s="662"/>
      <c r="CT34" s="662"/>
      <c r="CU34" s="662"/>
      <c r="CV34" s="662"/>
      <c r="CW34" s="662"/>
      <c r="CX34" s="662"/>
      <c r="CY34" s="663"/>
      <c r="CZ34" s="664">
        <v>
14.1</v>
      </c>
      <c r="DA34" s="693"/>
      <c r="DB34" s="693"/>
      <c r="DC34" s="694"/>
      <c r="DD34" s="667">
        <v>
7247113</v>
      </c>
      <c r="DE34" s="662"/>
      <c r="DF34" s="662"/>
      <c r="DG34" s="662"/>
      <c r="DH34" s="662"/>
      <c r="DI34" s="662"/>
      <c r="DJ34" s="662"/>
      <c r="DK34" s="663"/>
      <c r="DL34" s="667">
        <v>
5915392</v>
      </c>
      <c r="DM34" s="662"/>
      <c r="DN34" s="662"/>
      <c r="DO34" s="662"/>
      <c r="DP34" s="662"/>
      <c r="DQ34" s="662"/>
      <c r="DR34" s="662"/>
      <c r="DS34" s="662"/>
      <c r="DT34" s="662"/>
      <c r="DU34" s="662"/>
      <c r="DV34" s="663"/>
      <c r="DW34" s="664">
        <v>
17.3</v>
      </c>
      <c r="DX34" s="693"/>
      <c r="DY34" s="693"/>
      <c r="DZ34" s="693"/>
      <c r="EA34" s="693"/>
      <c r="EB34" s="693"/>
      <c r="EC34" s="695"/>
    </row>
    <row r="35" spans="2:133" ht="11.25" customHeight="1" x14ac:dyDescent="0.2">
      <c r="B35" s="656" t="s">
        <v>
324</v>
      </c>
      <c r="C35" s="657"/>
      <c r="D35" s="657"/>
      <c r="E35" s="657"/>
      <c r="F35" s="657"/>
      <c r="G35" s="657"/>
      <c r="H35" s="657"/>
      <c r="I35" s="657"/>
      <c r="J35" s="657"/>
      <c r="K35" s="657"/>
      <c r="L35" s="657"/>
      <c r="M35" s="657"/>
      <c r="N35" s="657"/>
      <c r="O35" s="657"/>
      <c r="P35" s="657"/>
      <c r="Q35" s="658"/>
      <c r="R35" s="659">
        <v>
3224300</v>
      </c>
      <c r="S35" s="662"/>
      <c r="T35" s="662"/>
      <c r="U35" s="662"/>
      <c r="V35" s="662"/>
      <c r="W35" s="662"/>
      <c r="X35" s="662"/>
      <c r="Y35" s="663"/>
      <c r="Z35" s="721">
        <v>
4.5999999999999996</v>
      </c>
      <c r="AA35" s="721"/>
      <c r="AB35" s="721"/>
      <c r="AC35" s="721"/>
      <c r="AD35" s="722" t="s">
        <v>
238</v>
      </c>
      <c r="AE35" s="722"/>
      <c r="AF35" s="722"/>
      <c r="AG35" s="722"/>
      <c r="AH35" s="722"/>
      <c r="AI35" s="722"/>
      <c r="AJ35" s="722"/>
      <c r="AK35" s="722"/>
      <c r="AL35" s="664" t="s">
        <v>
127</v>
      </c>
      <c r="AM35" s="665"/>
      <c r="AN35" s="665"/>
      <c r="AO35" s="723"/>
      <c r="AP35" s="232"/>
      <c r="AQ35" s="727" t="s">
        <v>
325</v>
      </c>
      <c r="AR35" s="728"/>
      <c r="AS35" s="728"/>
      <c r="AT35" s="728"/>
      <c r="AU35" s="728"/>
      <c r="AV35" s="728"/>
      <c r="AW35" s="728"/>
      <c r="AX35" s="728"/>
      <c r="AY35" s="729"/>
      <c r="AZ35" s="724">
        <v>
8764013</v>
      </c>
      <c r="BA35" s="725"/>
      <c r="BB35" s="725"/>
      <c r="BC35" s="725"/>
      <c r="BD35" s="725"/>
      <c r="BE35" s="725"/>
      <c r="BF35" s="726"/>
      <c r="BG35" s="730" t="s">
        <v>
326</v>
      </c>
      <c r="BH35" s="731"/>
      <c r="BI35" s="731"/>
      <c r="BJ35" s="731"/>
      <c r="BK35" s="731"/>
      <c r="BL35" s="731"/>
      <c r="BM35" s="731"/>
      <c r="BN35" s="731"/>
      <c r="BO35" s="731"/>
      <c r="BP35" s="731"/>
      <c r="BQ35" s="731"/>
      <c r="BR35" s="731"/>
      <c r="BS35" s="731"/>
      <c r="BT35" s="731"/>
      <c r="BU35" s="732"/>
      <c r="BV35" s="724">
        <v>
94448</v>
      </c>
      <c r="BW35" s="725"/>
      <c r="BX35" s="725"/>
      <c r="BY35" s="725"/>
      <c r="BZ35" s="725"/>
      <c r="CA35" s="725"/>
      <c r="CB35" s="726"/>
      <c r="CD35" s="703" t="s">
        <v>
327</v>
      </c>
      <c r="CE35" s="700"/>
      <c r="CF35" s="700"/>
      <c r="CG35" s="700"/>
      <c r="CH35" s="700"/>
      <c r="CI35" s="700"/>
      <c r="CJ35" s="700"/>
      <c r="CK35" s="700"/>
      <c r="CL35" s="700"/>
      <c r="CM35" s="700"/>
      <c r="CN35" s="700"/>
      <c r="CO35" s="700"/>
      <c r="CP35" s="700"/>
      <c r="CQ35" s="701"/>
      <c r="CR35" s="659">
        <v>
221455</v>
      </c>
      <c r="CS35" s="660"/>
      <c r="CT35" s="660"/>
      <c r="CU35" s="660"/>
      <c r="CV35" s="660"/>
      <c r="CW35" s="660"/>
      <c r="CX35" s="660"/>
      <c r="CY35" s="661"/>
      <c r="CZ35" s="664">
        <v>
0.3</v>
      </c>
      <c r="DA35" s="693"/>
      <c r="DB35" s="693"/>
      <c r="DC35" s="694"/>
      <c r="DD35" s="667">
        <v>
161229</v>
      </c>
      <c r="DE35" s="660"/>
      <c r="DF35" s="660"/>
      <c r="DG35" s="660"/>
      <c r="DH35" s="660"/>
      <c r="DI35" s="660"/>
      <c r="DJ35" s="660"/>
      <c r="DK35" s="661"/>
      <c r="DL35" s="667">
        <v>
161229</v>
      </c>
      <c r="DM35" s="660"/>
      <c r="DN35" s="660"/>
      <c r="DO35" s="660"/>
      <c r="DP35" s="660"/>
      <c r="DQ35" s="660"/>
      <c r="DR35" s="660"/>
      <c r="DS35" s="660"/>
      <c r="DT35" s="660"/>
      <c r="DU35" s="660"/>
      <c r="DV35" s="661"/>
      <c r="DW35" s="664">
        <v>
0.5</v>
      </c>
      <c r="DX35" s="693"/>
      <c r="DY35" s="693"/>
      <c r="DZ35" s="693"/>
      <c r="EA35" s="693"/>
      <c r="EB35" s="693"/>
      <c r="EC35" s="695"/>
    </row>
    <row r="36" spans="2:133" ht="11.25" customHeight="1" x14ac:dyDescent="0.2">
      <c r="B36" s="656" t="s">
        <v>
328</v>
      </c>
      <c r="C36" s="657"/>
      <c r="D36" s="657"/>
      <c r="E36" s="657"/>
      <c r="F36" s="657"/>
      <c r="G36" s="657"/>
      <c r="H36" s="657"/>
      <c r="I36" s="657"/>
      <c r="J36" s="657"/>
      <c r="K36" s="657"/>
      <c r="L36" s="657"/>
      <c r="M36" s="657"/>
      <c r="N36" s="657"/>
      <c r="O36" s="657"/>
      <c r="P36" s="657"/>
      <c r="Q36" s="658"/>
      <c r="R36" s="659" t="s">
        <v>
238</v>
      </c>
      <c r="S36" s="662"/>
      <c r="T36" s="662"/>
      <c r="U36" s="662"/>
      <c r="V36" s="662"/>
      <c r="W36" s="662"/>
      <c r="X36" s="662"/>
      <c r="Y36" s="663"/>
      <c r="Z36" s="721" t="s">
        <v>
127</v>
      </c>
      <c r="AA36" s="721"/>
      <c r="AB36" s="721"/>
      <c r="AC36" s="721"/>
      <c r="AD36" s="722" t="s">
        <v>
127</v>
      </c>
      <c r="AE36" s="722"/>
      <c r="AF36" s="722"/>
      <c r="AG36" s="722"/>
      <c r="AH36" s="722"/>
      <c r="AI36" s="722"/>
      <c r="AJ36" s="722"/>
      <c r="AK36" s="722"/>
      <c r="AL36" s="664" t="s">
        <v>
238</v>
      </c>
      <c r="AM36" s="665"/>
      <c r="AN36" s="665"/>
      <c r="AO36" s="723"/>
      <c r="AQ36" s="696" t="s">
        <v>
329</v>
      </c>
      <c r="AR36" s="697"/>
      <c r="AS36" s="697"/>
      <c r="AT36" s="697"/>
      <c r="AU36" s="697"/>
      <c r="AV36" s="697"/>
      <c r="AW36" s="697"/>
      <c r="AX36" s="697"/>
      <c r="AY36" s="698"/>
      <c r="AZ36" s="659">
        <v>
1643373</v>
      </c>
      <c r="BA36" s="662"/>
      <c r="BB36" s="662"/>
      <c r="BC36" s="662"/>
      <c r="BD36" s="660"/>
      <c r="BE36" s="660"/>
      <c r="BF36" s="699"/>
      <c r="BG36" s="703" t="s">
        <v>
330</v>
      </c>
      <c r="BH36" s="700"/>
      <c r="BI36" s="700"/>
      <c r="BJ36" s="700"/>
      <c r="BK36" s="700"/>
      <c r="BL36" s="700"/>
      <c r="BM36" s="700"/>
      <c r="BN36" s="700"/>
      <c r="BO36" s="700"/>
      <c r="BP36" s="700"/>
      <c r="BQ36" s="700"/>
      <c r="BR36" s="700"/>
      <c r="BS36" s="700"/>
      <c r="BT36" s="700"/>
      <c r="BU36" s="701"/>
      <c r="BV36" s="659">
        <v>
-1166973</v>
      </c>
      <c r="BW36" s="662"/>
      <c r="BX36" s="662"/>
      <c r="BY36" s="662"/>
      <c r="BZ36" s="662"/>
      <c r="CA36" s="662"/>
      <c r="CB36" s="702"/>
      <c r="CD36" s="703" t="s">
        <v>
331</v>
      </c>
      <c r="CE36" s="700"/>
      <c r="CF36" s="700"/>
      <c r="CG36" s="700"/>
      <c r="CH36" s="700"/>
      <c r="CI36" s="700"/>
      <c r="CJ36" s="700"/>
      <c r="CK36" s="700"/>
      <c r="CL36" s="700"/>
      <c r="CM36" s="700"/>
      <c r="CN36" s="700"/>
      <c r="CO36" s="700"/>
      <c r="CP36" s="700"/>
      <c r="CQ36" s="701"/>
      <c r="CR36" s="659">
        <v>
7093590</v>
      </c>
      <c r="CS36" s="662"/>
      <c r="CT36" s="662"/>
      <c r="CU36" s="662"/>
      <c r="CV36" s="662"/>
      <c r="CW36" s="662"/>
      <c r="CX36" s="662"/>
      <c r="CY36" s="663"/>
      <c r="CZ36" s="664">
        <v>
10.3</v>
      </c>
      <c r="DA36" s="693"/>
      <c r="DB36" s="693"/>
      <c r="DC36" s="694"/>
      <c r="DD36" s="667">
        <v>
5024865</v>
      </c>
      <c r="DE36" s="662"/>
      <c r="DF36" s="662"/>
      <c r="DG36" s="662"/>
      <c r="DH36" s="662"/>
      <c r="DI36" s="662"/>
      <c r="DJ36" s="662"/>
      <c r="DK36" s="663"/>
      <c r="DL36" s="667">
        <v>
4336486</v>
      </c>
      <c r="DM36" s="662"/>
      <c r="DN36" s="662"/>
      <c r="DO36" s="662"/>
      <c r="DP36" s="662"/>
      <c r="DQ36" s="662"/>
      <c r="DR36" s="662"/>
      <c r="DS36" s="662"/>
      <c r="DT36" s="662"/>
      <c r="DU36" s="662"/>
      <c r="DV36" s="663"/>
      <c r="DW36" s="664">
        <v>
12.7</v>
      </c>
      <c r="DX36" s="693"/>
      <c r="DY36" s="693"/>
      <c r="DZ36" s="693"/>
      <c r="EA36" s="693"/>
      <c r="EB36" s="693"/>
      <c r="EC36" s="695"/>
    </row>
    <row r="37" spans="2:133" ht="11.25" customHeight="1" x14ac:dyDescent="0.2">
      <c r="B37" s="656" t="s">
        <v>
332</v>
      </c>
      <c r="C37" s="657"/>
      <c r="D37" s="657"/>
      <c r="E37" s="657"/>
      <c r="F37" s="657"/>
      <c r="G37" s="657"/>
      <c r="H37" s="657"/>
      <c r="I37" s="657"/>
      <c r="J37" s="657"/>
      <c r="K37" s="657"/>
      <c r="L37" s="657"/>
      <c r="M37" s="657"/>
      <c r="N37" s="657"/>
      <c r="O37" s="657"/>
      <c r="P37" s="657"/>
      <c r="Q37" s="658"/>
      <c r="R37" s="659">
        <v>
790000</v>
      </c>
      <c r="S37" s="662"/>
      <c r="T37" s="662"/>
      <c r="U37" s="662"/>
      <c r="V37" s="662"/>
      <c r="W37" s="662"/>
      <c r="X37" s="662"/>
      <c r="Y37" s="663"/>
      <c r="Z37" s="721">
        <v>
1.1000000000000001</v>
      </c>
      <c r="AA37" s="721"/>
      <c r="AB37" s="721"/>
      <c r="AC37" s="721"/>
      <c r="AD37" s="722" t="s">
        <v>
127</v>
      </c>
      <c r="AE37" s="722"/>
      <c r="AF37" s="722"/>
      <c r="AG37" s="722"/>
      <c r="AH37" s="722"/>
      <c r="AI37" s="722"/>
      <c r="AJ37" s="722"/>
      <c r="AK37" s="722"/>
      <c r="AL37" s="664" t="s">
        <v>
127</v>
      </c>
      <c r="AM37" s="665"/>
      <c r="AN37" s="665"/>
      <c r="AO37" s="723"/>
      <c r="AQ37" s="696" t="s">
        <v>
333</v>
      </c>
      <c r="AR37" s="697"/>
      <c r="AS37" s="697"/>
      <c r="AT37" s="697"/>
      <c r="AU37" s="697"/>
      <c r="AV37" s="697"/>
      <c r="AW37" s="697"/>
      <c r="AX37" s="697"/>
      <c r="AY37" s="698"/>
      <c r="AZ37" s="659">
        <v>
1000000</v>
      </c>
      <c r="BA37" s="662"/>
      <c r="BB37" s="662"/>
      <c r="BC37" s="662"/>
      <c r="BD37" s="660"/>
      <c r="BE37" s="660"/>
      <c r="BF37" s="699"/>
      <c r="BG37" s="703" t="s">
        <v>
334</v>
      </c>
      <c r="BH37" s="700"/>
      <c r="BI37" s="700"/>
      <c r="BJ37" s="700"/>
      <c r="BK37" s="700"/>
      <c r="BL37" s="700"/>
      <c r="BM37" s="700"/>
      <c r="BN37" s="700"/>
      <c r="BO37" s="700"/>
      <c r="BP37" s="700"/>
      <c r="BQ37" s="700"/>
      <c r="BR37" s="700"/>
      <c r="BS37" s="700"/>
      <c r="BT37" s="700"/>
      <c r="BU37" s="701"/>
      <c r="BV37" s="659">
        <v>
24814</v>
      </c>
      <c r="BW37" s="662"/>
      <c r="BX37" s="662"/>
      <c r="BY37" s="662"/>
      <c r="BZ37" s="662"/>
      <c r="CA37" s="662"/>
      <c r="CB37" s="702"/>
      <c r="CD37" s="703" t="s">
        <v>
335</v>
      </c>
      <c r="CE37" s="700"/>
      <c r="CF37" s="700"/>
      <c r="CG37" s="700"/>
      <c r="CH37" s="700"/>
      <c r="CI37" s="700"/>
      <c r="CJ37" s="700"/>
      <c r="CK37" s="700"/>
      <c r="CL37" s="700"/>
      <c r="CM37" s="700"/>
      <c r="CN37" s="700"/>
      <c r="CO37" s="700"/>
      <c r="CP37" s="700"/>
      <c r="CQ37" s="701"/>
      <c r="CR37" s="659">
        <v>
701593</v>
      </c>
      <c r="CS37" s="660"/>
      <c r="CT37" s="660"/>
      <c r="CU37" s="660"/>
      <c r="CV37" s="660"/>
      <c r="CW37" s="660"/>
      <c r="CX37" s="660"/>
      <c r="CY37" s="661"/>
      <c r="CZ37" s="664">
        <v>
1</v>
      </c>
      <c r="DA37" s="693"/>
      <c r="DB37" s="693"/>
      <c r="DC37" s="694"/>
      <c r="DD37" s="667">
        <v>
601593</v>
      </c>
      <c r="DE37" s="660"/>
      <c r="DF37" s="660"/>
      <c r="DG37" s="660"/>
      <c r="DH37" s="660"/>
      <c r="DI37" s="660"/>
      <c r="DJ37" s="660"/>
      <c r="DK37" s="661"/>
      <c r="DL37" s="667">
        <v>
499458</v>
      </c>
      <c r="DM37" s="660"/>
      <c r="DN37" s="660"/>
      <c r="DO37" s="660"/>
      <c r="DP37" s="660"/>
      <c r="DQ37" s="660"/>
      <c r="DR37" s="660"/>
      <c r="DS37" s="660"/>
      <c r="DT37" s="660"/>
      <c r="DU37" s="660"/>
      <c r="DV37" s="661"/>
      <c r="DW37" s="664">
        <v>
1.5</v>
      </c>
      <c r="DX37" s="693"/>
      <c r="DY37" s="693"/>
      <c r="DZ37" s="693"/>
      <c r="EA37" s="693"/>
      <c r="EB37" s="693"/>
      <c r="EC37" s="695"/>
    </row>
    <row r="38" spans="2:133" ht="11.25" customHeight="1" x14ac:dyDescent="0.2">
      <c r="B38" s="671" t="s">
        <v>
336</v>
      </c>
      <c r="C38" s="672"/>
      <c r="D38" s="672"/>
      <c r="E38" s="672"/>
      <c r="F38" s="672"/>
      <c r="G38" s="672"/>
      <c r="H38" s="672"/>
      <c r="I38" s="672"/>
      <c r="J38" s="672"/>
      <c r="K38" s="672"/>
      <c r="L38" s="672"/>
      <c r="M38" s="672"/>
      <c r="N38" s="672"/>
      <c r="O38" s="672"/>
      <c r="P38" s="672"/>
      <c r="Q38" s="673"/>
      <c r="R38" s="674">
        <v>
70562284</v>
      </c>
      <c r="S38" s="711"/>
      <c r="T38" s="711"/>
      <c r="U38" s="711"/>
      <c r="V38" s="711"/>
      <c r="W38" s="711"/>
      <c r="X38" s="711"/>
      <c r="Y38" s="716"/>
      <c r="Z38" s="717">
        <v>
100</v>
      </c>
      <c r="AA38" s="717"/>
      <c r="AB38" s="717"/>
      <c r="AC38" s="717"/>
      <c r="AD38" s="718">
        <v>
33466230</v>
      </c>
      <c r="AE38" s="718"/>
      <c r="AF38" s="718"/>
      <c r="AG38" s="718"/>
      <c r="AH38" s="718"/>
      <c r="AI38" s="718"/>
      <c r="AJ38" s="718"/>
      <c r="AK38" s="718"/>
      <c r="AL38" s="677">
        <v>
100</v>
      </c>
      <c r="AM38" s="719"/>
      <c r="AN38" s="719"/>
      <c r="AO38" s="720"/>
      <c r="AQ38" s="696" t="s">
        <v>
337</v>
      </c>
      <c r="AR38" s="697"/>
      <c r="AS38" s="697"/>
      <c r="AT38" s="697"/>
      <c r="AU38" s="697"/>
      <c r="AV38" s="697"/>
      <c r="AW38" s="697"/>
      <c r="AX38" s="697"/>
      <c r="AY38" s="698"/>
      <c r="AZ38" s="659">
        <v>
38525</v>
      </c>
      <c r="BA38" s="662"/>
      <c r="BB38" s="662"/>
      <c r="BC38" s="662"/>
      <c r="BD38" s="660"/>
      <c r="BE38" s="660"/>
      <c r="BF38" s="699"/>
      <c r="BG38" s="703" t="s">
        <v>
338</v>
      </c>
      <c r="BH38" s="700"/>
      <c r="BI38" s="700"/>
      <c r="BJ38" s="700"/>
      <c r="BK38" s="700"/>
      <c r="BL38" s="700"/>
      <c r="BM38" s="700"/>
      <c r="BN38" s="700"/>
      <c r="BO38" s="700"/>
      <c r="BP38" s="700"/>
      <c r="BQ38" s="700"/>
      <c r="BR38" s="700"/>
      <c r="BS38" s="700"/>
      <c r="BT38" s="700"/>
      <c r="BU38" s="701"/>
      <c r="BV38" s="659">
        <v>
36665</v>
      </c>
      <c r="BW38" s="662"/>
      <c r="BX38" s="662"/>
      <c r="BY38" s="662"/>
      <c r="BZ38" s="662"/>
      <c r="CA38" s="662"/>
      <c r="CB38" s="702"/>
      <c r="CD38" s="703" t="s">
        <v>
339</v>
      </c>
      <c r="CE38" s="700"/>
      <c r="CF38" s="700"/>
      <c r="CG38" s="700"/>
      <c r="CH38" s="700"/>
      <c r="CI38" s="700"/>
      <c r="CJ38" s="700"/>
      <c r="CK38" s="700"/>
      <c r="CL38" s="700"/>
      <c r="CM38" s="700"/>
      <c r="CN38" s="700"/>
      <c r="CO38" s="700"/>
      <c r="CP38" s="700"/>
      <c r="CQ38" s="701"/>
      <c r="CR38" s="659">
        <v>
7725488</v>
      </c>
      <c r="CS38" s="662"/>
      <c r="CT38" s="662"/>
      <c r="CU38" s="662"/>
      <c r="CV38" s="662"/>
      <c r="CW38" s="662"/>
      <c r="CX38" s="662"/>
      <c r="CY38" s="663"/>
      <c r="CZ38" s="664">
        <v>
11.2</v>
      </c>
      <c r="DA38" s="693"/>
      <c r="DB38" s="693"/>
      <c r="DC38" s="694"/>
      <c r="DD38" s="667">
        <v>
6919934</v>
      </c>
      <c r="DE38" s="662"/>
      <c r="DF38" s="662"/>
      <c r="DG38" s="662"/>
      <c r="DH38" s="662"/>
      <c r="DI38" s="662"/>
      <c r="DJ38" s="662"/>
      <c r="DK38" s="663"/>
      <c r="DL38" s="667">
        <v>
5033074</v>
      </c>
      <c r="DM38" s="662"/>
      <c r="DN38" s="662"/>
      <c r="DO38" s="662"/>
      <c r="DP38" s="662"/>
      <c r="DQ38" s="662"/>
      <c r="DR38" s="662"/>
      <c r="DS38" s="662"/>
      <c r="DT38" s="662"/>
      <c r="DU38" s="662"/>
      <c r="DV38" s="663"/>
      <c r="DW38" s="664">
        <v>
14.7</v>
      </c>
      <c r="DX38" s="693"/>
      <c r="DY38" s="693"/>
      <c r="DZ38" s="693"/>
      <c r="EA38" s="693"/>
      <c r="EB38" s="693"/>
      <c r="EC38" s="695"/>
    </row>
    <row r="39" spans="2:133" ht="11.25" customHeight="1" x14ac:dyDescent="0.2">
      <c r="AQ39" s="696" t="s">
        <v>
340</v>
      </c>
      <c r="AR39" s="697"/>
      <c r="AS39" s="697"/>
      <c r="AT39" s="697"/>
      <c r="AU39" s="697"/>
      <c r="AV39" s="697"/>
      <c r="AW39" s="697"/>
      <c r="AX39" s="697"/>
      <c r="AY39" s="698"/>
      <c r="AZ39" s="659" t="s">
        <v>
127</v>
      </c>
      <c r="BA39" s="662"/>
      <c r="BB39" s="662"/>
      <c r="BC39" s="662"/>
      <c r="BD39" s="660"/>
      <c r="BE39" s="660"/>
      <c r="BF39" s="699"/>
      <c r="BG39" s="704" t="s">
        <v>
341</v>
      </c>
      <c r="BH39" s="705"/>
      <c r="BI39" s="705"/>
      <c r="BJ39" s="705"/>
      <c r="BK39" s="705"/>
      <c r="BL39" s="233"/>
      <c r="BM39" s="700" t="s">
        <v>
342</v>
      </c>
      <c r="BN39" s="700"/>
      <c r="BO39" s="700"/>
      <c r="BP39" s="700"/>
      <c r="BQ39" s="700"/>
      <c r="BR39" s="700"/>
      <c r="BS39" s="700"/>
      <c r="BT39" s="700"/>
      <c r="BU39" s="701"/>
      <c r="BV39" s="659">
        <v>
83</v>
      </c>
      <c r="BW39" s="662"/>
      <c r="BX39" s="662"/>
      <c r="BY39" s="662"/>
      <c r="BZ39" s="662"/>
      <c r="CA39" s="662"/>
      <c r="CB39" s="702"/>
      <c r="CD39" s="703" t="s">
        <v>
343</v>
      </c>
      <c r="CE39" s="700"/>
      <c r="CF39" s="700"/>
      <c r="CG39" s="700"/>
      <c r="CH39" s="700"/>
      <c r="CI39" s="700"/>
      <c r="CJ39" s="700"/>
      <c r="CK39" s="700"/>
      <c r="CL39" s="700"/>
      <c r="CM39" s="700"/>
      <c r="CN39" s="700"/>
      <c r="CO39" s="700"/>
      <c r="CP39" s="700"/>
      <c r="CQ39" s="701"/>
      <c r="CR39" s="659">
        <v>
2741657</v>
      </c>
      <c r="CS39" s="660"/>
      <c r="CT39" s="660"/>
      <c r="CU39" s="660"/>
      <c r="CV39" s="660"/>
      <c r="CW39" s="660"/>
      <c r="CX39" s="660"/>
      <c r="CY39" s="661"/>
      <c r="CZ39" s="664">
        <v>
4</v>
      </c>
      <c r="DA39" s="693"/>
      <c r="DB39" s="693"/>
      <c r="DC39" s="694"/>
      <c r="DD39" s="667">
        <v>
2234077</v>
      </c>
      <c r="DE39" s="660"/>
      <c r="DF39" s="660"/>
      <c r="DG39" s="660"/>
      <c r="DH39" s="660"/>
      <c r="DI39" s="660"/>
      <c r="DJ39" s="660"/>
      <c r="DK39" s="661"/>
      <c r="DL39" s="667" t="s">
        <v>
238</v>
      </c>
      <c r="DM39" s="660"/>
      <c r="DN39" s="660"/>
      <c r="DO39" s="660"/>
      <c r="DP39" s="660"/>
      <c r="DQ39" s="660"/>
      <c r="DR39" s="660"/>
      <c r="DS39" s="660"/>
      <c r="DT39" s="660"/>
      <c r="DU39" s="660"/>
      <c r="DV39" s="661"/>
      <c r="DW39" s="664" t="s">
        <v>
127</v>
      </c>
      <c r="DX39" s="693"/>
      <c r="DY39" s="693"/>
      <c r="DZ39" s="693"/>
      <c r="EA39" s="693"/>
      <c r="EB39" s="693"/>
      <c r="EC39" s="695"/>
    </row>
    <row r="40" spans="2:133" ht="11.25" customHeight="1" x14ac:dyDescent="0.2">
      <c r="AQ40" s="696" t="s">
        <v>
344</v>
      </c>
      <c r="AR40" s="697"/>
      <c r="AS40" s="697"/>
      <c r="AT40" s="697"/>
      <c r="AU40" s="697"/>
      <c r="AV40" s="697"/>
      <c r="AW40" s="697"/>
      <c r="AX40" s="697"/>
      <c r="AY40" s="698"/>
      <c r="AZ40" s="659">
        <v>
2036045</v>
      </c>
      <c r="BA40" s="662"/>
      <c r="BB40" s="662"/>
      <c r="BC40" s="662"/>
      <c r="BD40" s="660"/>
      <c r="BE40" s="660"/>
      <c r="BF40" s="699"/>
      <c r="BG40" s="704"/>
      <c r="BH40" s="705"/>
      <c r="BI40" s="705"/>
      <c r="BJ40" s="705"/>
      <c r="BK40" s="705"/>
      <c r="BL40" s="233"/>
      <c r="BM40" s="700" t="s">
        <v>
345</v>
      </c>
      <c r="BN40" s="700"/>
      <c r="BO40" s="700"/>
      <c r="BP40" s="700"/>
      <c r="BQ40" s="700"/>
      <c r="BR40" s="700"/>
      <c r="BS40" s="700"/>
      <c r="BT40" s="700"/>
      <c r="BU40" s="701"/>
      <c r="BV40" s="659" t="s">
        <v>
127</v>
      </c>
      <c r="BW40" s="662"/>
      <c r="BX40" s="662"/>
      <c r="BY40" s="662"/>
      <c r="BZ40" s="662"/>
      <c r="CA40" s="662"/>
      <c r="CB40" s="702"/>
      <c r="CD40" s="703" t="s">
        <v>
346</v>
      </c>
      <c r="CE40" s="700"/>
      <c r="CF40" s="700"/>
      <c r="CG40" s="700"/>
      <c r="CH40" s="700"/>
      <c r="CI40" s="700"/>
      <c r="CJ40" s="700"/>
      <c r="CK40" s="700"/>
      <c r="CL40" s="700"/>
      <c r="CM40" s="700"/>
      <c r="CN40" s="700"/>
      <c r="CO40" s="700"/>
      <c r="CP40" s="700"/>
      <c r="CQ40" s="701"/>
      <c r="CR40" s="659">
        <v>
52500</v>
      </c>
      <c r="CS40" s="662"/>
      <c r="CT40" s="662"/>
      <c r="CU40" s="662"/>
      <c r="CV40" s="662"/>
      <c r="CW40" s="662"/>
      <c r="CX40" s="662"/>
      <c r="CY40" s="663"/>
      <c r="CZ40" s="664">
        <v>
0.1</v>
      </c>
      <c r="DA40" s="693"/>
      <c r="DB40" s="693"/>
      <c r="DC40" s="694"/>
      <c r="DD40" s="667">
        <v>
50000</v>
      </c>
      <c r="DE40" s="662"/>
      <c r="DF40" s="662"/>
      <c r="DG40" s="662"/>
      <c r="DH40" s="662"/>
      <c r="DI40" s="662"/>
      <c r="DJ40" s="662"/>
      <c r="DK40" s="663"/>
      <c r="DL40" s="667">
        <v>
50000</v>
      </c>
      <c r="DM40" s="662"/>
      <c r="DN40" s="662"/>
      <c r="DO40" s="662"/>
      <c r="DP40" s="662"/>
      <c r="DQ40" s="662"/>
      <c r="DR40" s="662"/>
      <c r="DS40" s="662"/>
      <c r="DT40" s="662"/>
      <c r="DU40" s="662"/>
      <c r="DV40" s="663"/>
      <c r="DW40" s="664">
        <v>
0.1</v>
      </c>
      <c r="DX40" s="693"/>
      <c r="DY40" s="693"/>
      <c r="DZ40" s="693"/>
      <c r="EA40" s="693"/>
      <c r="EB40" s="693"/>
      <c r="EC40" s="695"/>
    </row>
    <row r="41" spans="2:133" ht="11.25" customHeight="1" x14ac:dyDescent="0.2">
      <c r="AQ41" s="708" t="s">
        <v>
347</v>
      </c>
      <c r="AR41" s="709"/>
      <c r="AS41" s="709"/>
      <c r="AT41" s="709"/>
      <c r="AU41" s="709"/>
      <c r="AV41" s="709"/>
      <c r="AW41" s="709"/>
      <c r="AX41" s="709"/>
      <c r="AY41" s="710"/>
      <c r="AZ41" s="674">
        <v>
4046070</v>
      </c>
      <c r="BA41" s="711"/>
      <c r="BB41" s="711"/>
      <c r="BC41" s="711"/>
      <c r="BD41" s="675"/>
      <c r="BE41" s="675"/>
      <c r="BF41" s="712"/>
      <c r="BG41" s="706"/>
      <c r="BH41" s="707"/>
      <c r="BI41" s="707"/>
      <c r="BJ41" s="707"/>
      <c r="BK41" s="707"/>
      <c r="BL41" s="234"/>
      <c r="BM41" s="713" t="s">
        <v>
348</v>
      </c>
      <c r="BN41" s="713"/>
      <c r="BO41" s="713"/>
      <c r="BP41" s="713"/>
      <c r="BQ41" s="713"/>
      <c r="BR41" s="713"/>
      <c r="BS41" s="713"/>
      <c r="BT41" s="713"/>
      <c r="BU41" s="714"/>
      <c r="BV41" s="674">
        <v>
291</v>
      </c>
      <c r="BW41" s="711"/>
      <c r="BX41" s="711"/>
      <c r="BY41" s="711"/>
      <c r="BZ41" s="711"/>
      <c r="CA41" s="711"/>
      <c r="CB41" s="715"/>
      <c r="CD41" s="703" t="s">
        <v>
349</v>
      </c>
      <c r="CE41" s="700"/>
      <c r="CF41" s="700"/>
      <c r="CG41" s="700"/>
      <c r="CH41" s="700"/>
      <c r="CI41" s="700"/>
      <c r="CJ41" s="700"/>
      <c r="CK41" s="700"/>
      <c r="CL41" s="700"/>
      <c r="CM41" s="700"/>
      <c r="CN41" s="700"/>
      <c r="CO41" s="700"/>
      <c r="CP41" s="700"/>
      <c r="CQ41" s="701"/>
      <c r="CR41" s="659" t="s">
        <v>
127</v>
      </c>
      <c r="CS41" s="660"/>
      <c r="CT41" s="660"/>
      <c r="CU41" s="660"/>
      <c r="CV41" s="660"/>
      <c r="CW41" s="660"/>
      <c r="CX41" s="660"/>
      <c r="CY41" s="661"/>
      <c r="CZ41" s="664" t="s">
        <v>
127</v>
      </c>
      <c r="DA41" s="693"/>
      <c r="DB41" s="693"/>
      <c r="DC41" s="694"/>
      <c r="DD41" s="667" t="s">
        <v>
238</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x14ac:dyDescent="0.2">
      <c r="B42" s="227" t="s">
        <v>
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
351</v>
      </c>
      <c r="CE42" s="657"/>
      <c r="CF42" s="657"/>
      <c r="CG42" s="657"/>
      <c r="CH42" s="657"/>
      <c r="CI42" s="657"/>
      <c r="CJ42" s="657"/>
      <c r="CK42" s="657"/>
      <c r="CL42" s="657"/>
      <c r="CM42" s="657"/>
      <c r="CN42" s="657"/>
      <c r="CO42" s="657"/>
      <c r="CP42" s="657"/>
      <c r="CQ42" s="658"/>
      <c r="CR42" s="659">
        <v>
9302015</v>
      </c>
      <c r="CS42" s="662"/>
      <c r="CT42" s="662"/>
      <c r="CU42" s="662"/>
      <c r="CV42" s="662"/>
      <c r="CW42" s="662"/>
      <c r="CX42" s="662"/>
      <c r="CY42" s="663"/>
      <c r="CZ42" s="664">
        <v>
13.5</v>
      </c>
      <c r="DA42" s="665"/>
      <c r="DB42" s="665"/>
      <c r="DC42" s="666"/>
      <c r="DD42" s="667">
        <v>
997827</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x14ac:dyDescent="0.2">
      <c r="B43" s="237" t="s">
        <v>
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
353</v>
      </c>
      <c r="CE43" s="657"/>
      <c r="CF43" s="657"/>
      <c r="CG43" s="657"/>
      <c r="CH43" s="657"/>
      <c r="CI43" s="657"/>
      <c r="CJ43" s="657"/>
      <c r="CK43" s="657"/>
      <c r="CL43" s="657"/>
      <c r="CM43" s="657"/>
      <c r="CN43" s="657"/>
      <c r="CO43" s="657"/>
      <c r="CP43" s="657"/>
      <c r="CQ43" s="658"/>
      <c r="CR43" s="659">
        <v>
113541</v>
      </c>
      <c r="CS43" s="660"/>
      <c r="CT43" s="660"/>
      <c r="CU43" s="660"/>
      <c r="CV43" s="660"/>
      <c r="CW43" s="660"/>
      <c r="CX43" s="660"/>
      <c r="CY43" s="661"/>
      <c r="CZ43" s="664">
        <v>
0.2</v>
      </c>
      <c r="DA43" s="693"/>
      <c r="DB43" s="693"/>
      <c r="DC43" s="694"/>
      <c r="DD43" s="667">
        <v>
89906</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x14ac:dyDescent="0.2">
      <c r="B44" s="238" t="s">
        <v>
354</v>
      </c>
      <c r="CD44" s="687" t="s">
        <v>
305</v>
      </c>
      <c r="CE44" s="688"/>
      <c r="CF44" s="656" t="s">
        <v>
355</v>
      </c>
      <c r="CG44" s="657"/>
      <c r="CH44" s="657"/>
      <c r="CI44" s="657"/>
      <c r="CJ44" s="657"/>
      <c r="CK44" s="657"/>
      <c r="CL44" s="657"/>
      <c r="CM44" s="657"/>
      <c r="CN44" s="657"/>
      <c r="CO44" s="657"/>
      <c r="CP44" s="657"/>
      <c r="CQ44" s="658"/>
      <c r="CR44" s="659">
        <v>
9233036</v>
      </c>
      <c r="CS44" s="662"/>
      <c r="CT44" s="662"/>
      <c r="CU44" s="662"/>
      <c r="CV44" s="662"/>
      <c r="CW44" s="662"/>
      <c r="CX44" s="662"/>
      <c r="CY44" s="663"/>
      <c r="CZ44" s="664">
        <v>
13.4</v>
      </c>
      <c r="DA44" s="665"/>
      <c r="DB44" s="665"/>
      <c r="DC44" s="666"/>
      <c r="DD44" s="667">
        <v>
935349</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x14ac:dyDescent="0.2">
      <c r="CD45" s="689"/>
      <c r="CE45" s="690"/>
      <c r="CF45" s="656" t="s">
        <v>
356</v>
      </c>
      <c r="CG45" s="657"/>
      <c r="CH45" s="657"/>
      <c r="CI45" s="657"/>
      <c r="CJ45" s="657"/>
      <c r="CK45" s="657"/>
      <c r="CL45" s="657"/>
      <c r="CM45" s="657"/>
      <c r="CN45" s="657"/>
      <c r="CO45" s="657"/>
      <c r="CP45" s="657"/>
      <c r="CQ45" s="658"/>
      <c r="CR45" s="659">
        <v>
4414559</v>
      </c>
      <c r="CS45" s="660"/>
      <c r="CT45" s="660"/>
      <c r="CU45" s="660"/>
      <c r="CV45" s="660"/>
      <c r="CW45" s="660"/>
      <c r="CX45" s="660"/>
      <c r="CY45" s="661"/>
      <c r="CZ45" s="664">
        <v>
6.4</v>
      </c>
      <c r="DA45" s="693"/>
      <c r="DB45" s="693"/>
      <c r="DC45" s="694"/>
      <c r="DD45" s="667">
        <v>
184216</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x14ac:dyDescent="0.2">
      <c r="CD46" s="689"/>
      <c r="CE46" s="690"/>
      <c r="CF46" s="656" t="s">
        <v>
357</v>
      </c>
      <c r="CG46" s="657"/>
      <c r="CH46" s="657"/>
      <c r="CI46" s="657"/>
      <c r="CJ46" s="657"/>
      <c r="CK46" s="657"/>
      <c r="CL46" s="657"/>
      <c r="CM46" s="657"/>
      <c r="CN46" s="657"/>
      <c r="CO46" s="657"/>
      <c r="CP46" s="657"/>
      <c r="CQ46" s="658"/>
      <c r="CR46" s="659">
        <v>
4818162</v>
      </c>
      <c r="CS46" s="662"/>
      <c r="CT46" s="662"/>
      <c r="CU46" s="662"/>
      <c r="CV46" s="662"/>
      <c r="CW46" s="662"/>
      <c r="CX46" s="662"/>
      <c r="CY46" s="663"/>
      <c r="CZ46" s="664">
        <v>
7</v>
      </c>
      <c r="DA46" s="665"/>
      <c r="DB46" s="665"/>
      <c r="DC46" s="666"/>
      <c r="DD46" s="667">
        <v>
750818</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x14ac:dyDescent="0.2">
      <c r="CD47" s="689"/>
      <c r="CE47" s="690"/>
      <c r="CF47" s="656" t="s">
        <v>
358</v>
      </c>
      <c r="CG47" s="657"/>
      <c r="CH47" s="657"/>
      <c r="CI47" s="657"/>
      <c r="CJ47" s="657"/>
      <c r="CK47" s="657"/>
      <c r="CL47" s="657"/>
      <c r="CM47" s="657"/>
      <c r="CN47" s="657"/>
      <c r="CO47" s="657"/>
      <c r="CP47" s="657"/>
      <c r="CQ47" s="658"/>
      <c r="CR47" s="659">
        <v>
68979</v>
      </c>
      <c r="CS47" s="660"/>
      <c r="CT47" s="660"/>
      <c r="CU47" s="660"/>
      <c r="CV47" s="660"/>
      <c r="CW47" s="660"/>
      <c r="CX47" s="660"/>
      <c r="CY47" s="661"/>
      <c r="CZ47" s="664">
        <v>
0.1</v>
      </c>
      <c r="DA47" s="693"/>
      <c r="DB47" s="693"/>
      <c r="DC47" s="694"/>
      <c r="DD47" s="667">
        <v>
62478</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ht="10.8" x14ac:dyDescent="0.2">
      <c r="CD48" s="691"/>
      <c r="CE48" s="692"/>
      <c r="CF48" s="656" t="s">
        <v>
359</v>
      </c>
      <c r="CG48" s="657"/>
      <c r="CH48" s="657"/>
      <c r="CI48" s="657"/>
      <c r="CJ48" s="657"/>
      <c r="CK48" s="657"/>
      <c r="CL48" s="657"/>
      <c r="CM48" s="657"/>
      <c r="CN48" s="657"/>
      <c r="CO48" s="657"/>
      <c r="CP48" s="657"/>
      <c r="CQ48" s="658"/>
      <c r="CR48" s="659" t="s">
        <v>
127</v>
      </c>
      <c r="CS48" s="662"/>
      <c r="CT48" s="662"/>
      <c r="CU48" s="662"/>
      <c r="CV48" s="662"/>
      <c r="CW48" s="662"/>
      <c r="CX48" s="662"/>
      <c r="CY48" s="663"/>
      <c r="CZ48" s="664" t="s">
        <v>
127</v>
      </c>
      <c r="DA48" s="665"/>
      <c r="DB48" s="665"/>
      <c r="DC48" s="666"/>
      <c r="DD48" s="667" t="s">
        <v>
127</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x14ac:dyDescent="0.2">
      <c r="CD49" s="671" t="s">
        <v>
360</v>
      </c>
      <c r="CE49" s="672"/>
      <c r="CF49" s="672"/>
      <c r="CG49" s="672"/>
      <c r="CH49" s="672"/>
      <c r="CI49" s="672"/>
      <c r="CJ49" s="672"/>
      <c r="CK49" s="672"/>
      <c r="CL49" s="672"/>
      <c r="CM49" s="672"/>
      <c r="CN49" s="672"/>
      <c r="CO49" s="672"/>
      <c r="CP49" s="672"/>
      <c r="CQ49" s="673"/>
      <c r="CR49" s="674">
        <v>
68772773</v>
      </c>
      <c r="CS49" s="675"/>
      <c r="CT49" s="675"/>
      <c r="CU49" s="675"/>
      <c r="CV49" s="675"/>
      <c r="CW49" s="675"/>
      <c r="CX49" s="675"/>
      <c r="CY49" s="676"/>
      <c r="CZ49" s="677">
        <v>
100</v>
      </c>
      <c r="DA49" s="678"/>
      <c r="DB49" s="678"/>
      <c r="DC49" s="679"/>
      <c r="DD49" s="680">
        <v>
40623458</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t="10.8" hidden="1" x14ac:dyDescent="0.2"/>
    <row r="51" spans="82:133" ht="10.8" hidden="1" x14ac:dyDescent="0.2"/>
    <row r="52" spans="82:133" ht="10.8" hidden="1" x14ac:dyDescent="0.2"/>
    <row r="53" spans="82:133" ht="10.8" hidden="1" x14ac:dyDescent="0.2"/>
  </sheetData>
  <sheetProtection algorithmName="SHA-512" hashValue="Js9MDSn6xEwVF/bklW17hEpTFhNA+muKqrgycU/nNXAeNIClr8UczBl27tx+716TNOLpWPpsU1YqlArEH41wSQ==" saltValue="b7iTGlIrE80em9D12TLZ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CW7" sqref="CW7:DA10"/>
    </sheetView>
  </sheetViews>
  <sheetFormatPr defaultColWidth="0" defaultRowHeight="13.2" zeroHeight="1" x14ac:dyDescent="0.2"/>
  <cols>
    <col min="1" max="130" width="2.77734375" style="287" customWidth="1"/>
    <col min="131" max="131" width="1.66406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
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200" t="s">
        <v>
362</v>
      </c>
      <c r="DK2" s="1201"/>
      <c r="DL2" s="1201"/>
      <c r="DM2" s="1201"/>
      <c r="DN2" s="1201"/>
      <c r="DO2" s="1202"/>
      <c r="DP2" s="247"/>
      <c r="DQ2" s="1200" t="s">
        <v>
363</v>
      </c>
      <c r="DR2" s="1201"/>
      <c r="DS2" s="1201"/>
      <c r="DT2" s="1201"/>
      <c r="DU2" s="1201"/>
      <c r="DV2" s="1201"/>
      <c r="DW2" s="1201"/>
      <c r="DX2" s="1201"/>
      <c r="DY2" s="1201"/>
      <c r="DZ2" s="1202"/>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1150" t="s">
        <v>
364</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0"/>
      <c r="BA4" s="250"/>
      <c r="BB4" s="250"/>
      <c r="BC4" s="250"/>
      <c r="BD4" s="250"/>
      <c r="BE4" s="251"/>
      <c r="BF4" s="251"/>
      <c r="BG4" s="251"/>
      <c r="BH4" s="251"/>
      <c r="BI4" s="251"/>
      <c r="BJ4" s="251"/>
      <c r="BK4" s="251"/>
      <c r="BL4" s="251"/>
      <c r="BM4" s="251"/>
      <c r="BN4" s="251"/>
      <c r="BO4" s="251"/>
      <c r="BP4" s="251"/>
      <c r="BQ4" s="250" t="s">
        <v>
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1082" t="s">
        <v>
366</v>
      </c>
      <c r="B5" s="1083"/>
      <c r="C5" s="1083"/>
      <c r="D5" s="1083"/>
      <c r="E5" s="1083"/>
      <c r="F5" s="1083"/>
      <c r="G5" s="1083"/>
      <c r="H5" s="1083"/>
      <c r="I5" s="1083"/>
      <c r="J5" s="1083"/>
      <c r="K5" s="1083"/>
      <c r="L5" s="1083"/>
      <c r="M5" s="1083"/>
      <c r="N5" s="1083"/>
      <c r="O5" s="1083"/>
      <c r="P5" s="1084"/>
      <c r="Q5" s="1088" t="s">
        <v>
367</v>
      </c>
      <c r="R5" s="1089"/>
      <c r="S5" s="1089"/>
      <c r="T5" s="1089"/>
      <c r="U5" s="1090"/>
      <c r="V5" s="1088" t="s">
        <v>
368</v>
      </c>
      <c r="W5" s="1089"/>
      <c r="X5" s="1089"/>
      <c r="Y5" s="1089"/>
      <c r="Z5" s="1090"/>
      <c r="AA5" s="1088" t="s">
        <v>
369</v>
      </c>
      <c r="AB5" s="1089"/>
      <c r="AC5" s="1089"/>
      <c r="AD5" s="1089"/>
      <c r="AE5" s="1089"/>
      <c r="AF5" s="1203" t="s">
        <v>
370</v>
      </c>
      <c r="AG5" s="1089"/>
      <c r="AH5" s="1089"/>
      <c r="AI5" s="1089"/>
      <c r="AJ5" s="1104"/>
      <c r="AK5" s="1089" t="s">
        <v>
371</v>
      </c>
      <c r="AL5" s="1089"/>
      <c r="AM5" s="1089"/>
      <c r="AN5" s="1089"/>
      <c r="AO5" s="1090"/>
      <c r="AP5" s="1088" t="s">
        <v>
372</v>
      </c>
      <c r="AQ5" s="1089"/>
      <c r="AR5" s="1089"/>
      <c r="AS5" s="1089"/>
      <c r="AT5" s="1090"/>
      <c r="AU5" s="1088" t="s">
        <v>
373</v>
      </c>
      <c r="AV5" s="1089"/>
      <c r="AW5" s="1089"/>
      <c r="AX5" s="1089"/>
      <c r="AY5" s="1104"/>
      <c r="AZ5" s="254"/>
      <c r="BA5" s="254"/>
      <c r="BB5" s="254"/>
      <c r="BC5" s="254"/>
      <c r="BD5" s="254"/>
      <c r="BE5" s="255"/>
      <c r="BF5" s="255"/>
      <c r="BG5" s="255"/>
      <c r="BH5" s="255"/>
      <c r="BI5" s="255"/>
      <c r="BJ5" s="255"/>
      <c r="BK5" s="255"/>
      <c r="BL5" s="255"/>
      <c r="BM5" s="255"/>
      <c r="BN5" s="255"/>
      <c r="BO5" s="255"/>
      <c r="BP5" s="255"/>
      <c r="BQ5" s="1082" t="s">
        <v>
374</v>
      </c>
      <c r="BR5" s="1083"/>
      <c r="BS5" s="1083"/>
      <c r="BT5" s="1083"/>
      <c r="BU5" s="1083"/>
      <c r="BV5" s="1083"/>
      <c r="BW5" s="1083"/>
      <c r="BX5" s="1083"/>
      <c r="BY5" s="1083"/>
      <c r="BZ5" s="1083"/>
      <c r="CA5" s="1083"/>
      <c r="CB5" s="1083"/>
      <c r="CC5" s="1083"/>
      <c r="CD5" s="1083"/>
      <c r="CE5" s="1083"/>
      <c r="CF5" s="1083"/>
      <c r="CG5" s="1084"/>
      <c r="CH5" s="1088" t="s">
        <v>
375</v>
      </c>
      <c r="CI5" s="1089"/>
      <c r="CJ5" s="1089"/>
      <c r="CK5" s="1089"/>
      <c r="CL5" s="1090"/>
      <c r="CM5" s="1088" t="s">
        <v>
376</v>
      </c>
      <c r="CN5" s="1089"/>
      <c r="CO5" s="1089"/>
      <c r="CP5" s="1089"/>
      <c r="CQ5" s="1090"/>
      <c r="CR5" s="1088" t="s">
        <v>
377</v>
      </c>
      <c r="CS5" s="1089"/>
      <c r="CT5" s="1089"/>
      <c r="CU5" s="1089"/>
      <c r="CV5" s="1090"/>
      <c r="CW5" s="1088" t="s">
        <v>
378</v>
      </c>
      <c r="CX5" s="1089"/>
      <c r="CY5" s="1089"/>
      <c r="CZ5" s="1089"/>
      <c r="DA5" s="1090"/>
      <c r="DB5" s="1088" t="s">
        <v>
379</v>
      </c>
      <c r="DC5" s="1089"/>
      <c r="DD5" s="1089"/>
      <c r="DE5" s="1089"/>
      <c r="DF5" s="1090"/>
      <c r="DG5" s="1188" t="s">
        <v>
380</v>
      </c>
      <c r="DH5" s="1189"/>
      <c r="DI5" s="1189"/>
      <c r="DJ5" s="1189"/>
      <c r="DK5" s="1190"/>
      <c r="DL5" s="1188" t="s">
        <v>
381</v>
      </c>
      <c r="DM5" s="1189"/>
      <c r="DN5" s="1189"/>
      <c r="DO5" s="1189"/>
      <c r="DP5" s="1190"/>
      <c r="DQ5" s="1088" t="s">
        <v>
382</v>
      </c>
      <c r="DR5" s="1089"/>
      <c r="DS5" s="1089"/>
      <c r="DT5" s="1089"/>
      <c r="DU5" s="1090"/>
      <c r="DV5" s="1088" t="s">
        <v>
373</v>
      </c>
      <c r="DW5" s="1089"/>
      <c r="DX5" s="1089"/>
      <c r="DY5" s="1089"/>
      <c r="DZ5" s="1104"/>
      <c r="EA5" s="252"/>
    </row>
    <row r="6" spans="1:131" s="253" customFormat="1" ht="26.25" customHeight="1" thickBot="1" x14ac:dyDescent="0.25">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4"/>
      <c r="AG6" s="1092"/>
      <c r="AH6" s="1092"/>
      <c r="AI6" s="1092"/>
      <c r="AJ6" s="1105"/>
      <c r="AK6" s="1092"/>
      <c r="AL6" s="1092"/>
      <c r="AM6" s="1092"/>
      <c r="AN6" s="1092"/>
      <c r="AO6" s="1093"/>
      <c r="AP6" s="1091"/>
      <c r="AQ6" s="1092"/>
      <c r="AR6" s="1092"/>
      <c r="AS6" s="1092"/>
      <c r="AT6" s="1093"/>
      <c r="AU6" s="1091"/>
      <c r="AV6" s="1092"/>
      <c r="AW6" s="1092"/>
      <c r="AX6" s="1092"/>
      <c r="AY6" s="1105"/>
      <c r="AZ6" s="250"/>
      <c r="BA6" s="250"/>
      <c r="BB6" s="250"/>
      <c r="BC6" s="250"/>
      <c r="BD6" s="250"/>
      <c r="BE6" s="251"/>
      <c r="BF6" s="251"/>
      <c r="BG6" s="251"/>
      <c r="BH6" s="251"/>
      <c r="BI6" s="251"/>
      <c r="BJ6" s="251"/>
      <c r="BK6" s="251"/>
      <c r="BL6" s="251"/>
      <c r="BM6" s="251"/>
      <c r="BN6" s="251"/>
      <c r="BO6" s="251"/>
      <c r="BP6" s="251"/>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91"/>
      <c r="DH6" s="1192"/>
      <c r="DI6" s="1192"/>
      <c r="DJ6" s="1192"/>
      <c r="DK6" s="1193"/>
      <c r="DL6" s="1191"/>
      <c r="DM6" s="1192"/>
      <c r="DN6" s="1192"/>
      <c r="DO6" s="1192"/>
      <c r="DP6" s="1193"/>
      <c r="DQ6" s="1091"/>
      <c r="DR6" s="1092"/>
      <c r="DS6" s="1092"/>
      <c r="DT6" s="1092"/>
      <c r="DU6" s="1093"/>
      <c r="DV6" s="1091"/>
      <c r="DW6" s="1092"/>
      <c r="DX6" s="1092"/>
      <c r="DY6" s="1092"/>
      <c r="DZ6" s="1105"/>
      <c r="EA6" s="252"/>
    </row>
    <row r="7" spans="1:131" s="253" customFormat="1" ht="26.25" customHeight="1" thickTop="1" x14ac:dyDescent="0.2">
      <c r="A7" s="256">
        <v>
1</v>
      </c>
      <c r="B7" s="1137" t="s">
        <v>
383</v>
      </c>
      <c r="C7" s="1138"/>
      <c r="D7" s="1138"/>
      <c r="E7" s="1138"/>
      <c r="F7" s="1138"/>
      <c r="G7" s="1138"/>
      <c r="H7" s="1138"/>
      <c r="I7" s="1138"/>
      <c r="J7" s="1138"/>
      <c r="K7" s="1138"/>
      <c r="L7" s="1138"/>
      <c r="M7" s="1138"/>
      <c r="N7" s="1138"/>
      <c r="O7" s="1138"/>
      <c r="P7" s="1139"/>
      <c r="Q7" s="1194">
        <v>
68194</v>
      </c>
      <c r="R7" s="1195"/>
      <c r="S7" s="1195"/>
      <c r="T7" s="1195"/>
      <c r="U7" s="1195"/>
      <c r="V7" s="1195">
        <v>
66579</v>
      </c>
      <c r="W7" s="1195"/>
      <c r="X7" s="1195"/>
      <c r="Y7" s="1195"/>
      <c r="Z7" s="1195"/>
      <c r="AA7" s="1195">
        <v>
1615</v>
      </c>
      <c r="AB7" s="1195"/>
      <c r="AC7" s="1195"/>
      <c r="AD7" s="1195"/>
      <c r="AE7" s="1196"/>
      <c r="AF7" s="1197">
        <v>
1533</v>
      </c>
      <c r="AG7" s="1198"/>
      <c r="AH7" s="1198"/>
      <c r="AI7" s="1198"/>
      <c r="AJ7" s="1199"/>
      <c r="AK7" s="1181">
        <v>
2553</v>
      </c>
      <c r="AL7" s="1182"/>
      <c r="AM7" s="1182"/>
      <c r="AN7" s="1182"/>
      <c r="AO7" s="1182"/>
      <c r="AP7" s="1182">
        <v>
32402</v>
      </c>
      <c r="AQ7" s="1182"/>
      <c r="AR7" s="1182"/>
      <c r="AS7" s="1182"/>
      <c r="AT7" s="1182"/>
      <c r="AU7" s="1183"/>
      <c r="AV7" s="1183"/>
      <c r="AW7" s="1183"/>
      <c r="AX7" s="1183"/>
      <c r="AY7" s="1184"/>
      <c r="AZ7" s="250"/>
      <c r="BA7" s="250"/>
      <c r="BB7" s="250"/>
      <c r="BC7" s="250"/>
      <c r="BD7" s="250"/>
      <c r="BE7" s="251"/>
      <c r="BF7" s="251"/>
      <c r="BG7" s="251"/>
      <c r="BH7" s="251"/>
      <c r="BI7" s="251"/>
      <c r="BJ7" s="251"/>
      <c r="BK7" s="251"/>
      <c r="BL7" s="251"/>
      <c r="BM7" s="251"/>
      <c r="BN7" s="251"/>
      <c r="BO7" s="251"/>
      <c r="BP7" s="251"/>
      <c r="BQ7" s="257">
        <v>
1</v>
      </c>
      <c r="BR7" s="258" t="s">
        <v>
588</v>
      </c>
      <c r="BS7" s="1185" t="s">
        <v>
579</v>
      </c>
      <c r="BT7" s="1186"/>
      <c r="BU7" s="1186"/>
      <c r="BV7" s="1186"/>
      <c r="BW7" s="1186"/>
      <c r="BX7" s="1186"/>
      <c r="BY7" s="1186"/>
      <c r="BZ7" s="1186"/>
      <c r="CA7" s="1186"/>
      <c r="CB7" s="1186"/>
      <c r="CC7" s="1186"/>
      <c r="CD7" s="1186"/>
      <c r="CE7" s="1186"/>
      <c r="CF7" s="1186"/>
      <c r="CG7" s="1187"/>
      <c r="CH7" s="1175">
        <v>
547</v>
      </c>
      <c r="CI7" s="1176"/>
      <c r="CJ7" s="1176"/>
      <c r="CK7" s="1176"/>
      <c r="CL7" s="1177"/>
      <c r="CM7" s="1175">
        <v>
-990</v>
      </c>
      <c r="CN7" s="1176"/>
      <c r="CO7" s="1176"/>
      <c r="CP7" s="1176"/>
      <c r="CQ7" s="1177"/>
      <c r="CR7" s="1175">
        <v>
5</v>
      </c>
      <c r="CS7" s="1176"/>
      <c r="CT7" s="1176"/>
      <c r="CU7" s="1176"/>
      <c r="CV7" s="1177"/>
      <c r="CW7" s="1175">
        <v>
75</v>
      </c>
      <c r="CX7" s="1176"/>
      <c r="CY7" s="1176"/>
      <c r="CZ7" s="1176"/>
      <c r="DA7" s="1177"/>
      <c r="DB7" s="1175" t="s">
        <v>
568</v>
      </c>
      <c r="DC7" s="1176"/>
      <c r="DD7" s="1176"/>
      <c r="DE7" s="1176"/>
      <c r="DF7" s="1177"/>
      <c r="DG7" s="1175">
        <v>
7633</v>
      </c>
      <c r="DH7" s="1176"/>
      <c r="DI7" s="1176"/>
      <c r="DJ7" s="1176"/>
      <c r="DK7" s="1177"/>
      <c r="DL7" s="1175" t="s">
        <v>
568</v>
      </c>
      <c r="DM7" s="1176"/>
      <c r="DN7" s="1176"/>
      <c r="DO7" s="1176"/>
      <c r="DP7" s="1177"/>
      <c r="DQ7" s="1178">
        <v>
-990</v>
      </c>
      <c r="DR7" s="1179"/>
      <c r="DS7" s="1179"/>
      <c r="DT7" s="1179"/>
      <c r="DU7" s="1180"/>
      <c r="DV7" s="1205"/>
      <c r="DW7" s="1206"/>
      <c r="DX7" s="1206"/>
      <c r="DY7" s="1206"/>
      <c r="DZ7" s="1207"/>
      <c r="EA7" s="252"/>
    </row>
    <row r="8" spans="1:131" s="253" customFormat="1" ht="26.25" customHeight="1" x14ac:dyDescent="0.2">
      <c r="A8" s="259">
        <v>
2</v>
      </c>
      <c r="B8" s="1124" t="s">
        <v>
384</v>
      </c>
      <c r="C8" s="1125"/>
      <c r="D8" s="1125"/>
      <c r="E8" s="1125"/>
      <c r="F8" s="1125"/>
      <c r="G8" s="1125"/>
      <c r="H8" s="1125"/>
      <c r="I8" s="1125"/>
      <c r="J8" s="1125"/>
      <c r="K8" s="1125"/>
      <c r="L8" s="1125"/>
      <c r="M8" s="1125"/>
      <c r="N8" s="1125"/>
      <c r="O8" s="1125"/>
      <c r="P8" s="1126"/>
      <c r="Q8" s="1130">
        <v>
3793</v>
      </c>
      <c r="R8" s="1131"/>
      <c r="S8" s="1131"/>
      <c r="T8" s="1131"/>
      <c r="U8" s="1131"/>
      <c r="V8" s="1131">
        <v>
3618</v>
      </c>
      <c r="W8" s="1131"/>
      <c r="X8" s="1131"/>
      <c r="Y8" s="1131"/>
      <c r="Z8" s="1131"/>
      <c r="AA8" s="1131">
        <v>
175</v>
      </c>
      <c r="AB8" s="1131"/>
      <c r="AC8" s="1131"/>
      <c r="AD8" s="1131"/>
      <c r="AE8" s="1132"/>
      <c r="AF8" s="1106">
        <v>
80</v>
      </c>
      <c r="AG8" s="1107"/>
      <c r="AH8" s="1107"/>
      <c r="AI8" s="1107"/>
      <c r="AJ8" s="1108"/>
      <c r="AK8" s="1173">
        <v>
2133</v>
      </c>
      <c r="AL8" s="1174"/>
      <c r="AM8" s="1174"/>
      <c r="AN8" s="1174"/>
      <c r="AO8" s="1174"/>
      <c r="AP8" s="1174">
        <v>
2045</v>
      </c>
      <c r="AQ8" s="1174"/>
      <c r="AR8" s="1174"/>
      <c r="AS8" s="1174"/>
      <c r="AT8" s="1174"/>
      <c r="AU8" s="1171"/>
      <c r="AV8" s="1171"/>
      <c r="AW8" s="1171"/>
      <c r="AX8" s="1171"/>
      <c r="AY8" s="1172"/>
      <c r="AZ8" s="250"/>
      <c r="BA8" s="250"/>
      <c r="BB8" s="250"/>
      <c r="BC8" s="250"/>
      <c r="BD8" s="250"/>
      <c r="BE8" s="251"/>
      <c r="BF8" s="251"/>
      <c r="BG8" s="251"/>
      <c r="BH8" s="251"/>
      <c r="BI8" s="251"/>
      <c r="BJ8" s="251"/>
      <c r="BK8" s="251"/>
      <c r="BL8" s="251"/>
      <c r="BM8" s="251"/>
      <c r="BN8" s="251"/>
      <c r="BO8" s="251"/>
      <c r="BP8" s="251"/>
      <c r="BQ8" s="260">
        <v>
2</v>
      </c>
      <c r="BR8" s="261"/>
      <c r="BS8" s="1101" t="s">
        <v>
580</v>
      </c>
      <c r="BT8" s="1102"/>
      <c r="BU8" s="1102"/>
      <c r="BV8" s="1102"/>
      <c r="BW8" s="1102"/>
      <c r="BX8" s="1102"/>
      <c r="BY8" s="1102"/>
      <c r="BZ8" s="1102"/>
      <c r="CA8" s="1102"/>
      <c r="CB8" s="1102"/>
      <c r="CC8" s="1102"/>
      <c r="CD8" s="1102"/>
      <c r="CE8" s="1102"/>
      <c r="CF8" s="1102"/>
      <c r="CG8" s="1103"/>
      <c r="CH8" s="1076">
        <v>
-14</v>
      </c>
      <c r="CI8" s="1077"/>
      <c r="CJ8" s="1077"/>
      <c r="CK8" s="1077"/>
      <c r="CL8" s="1078"/>
      <c r="CM8" s="1076">
        <v>
133</v>
      </c>
      <c r="CN8" s="1077"/>
      <c r="CO8" s="1077"/>
      <c r="CP8" s="1077"/>
      <c r="CQ8" s="1078"/>
      <c r="CR8" s="1076">
        <v>
30</v>
      </c>
      <c r="CS8" s="1077"/>
      <c r="CT8" s="1077"/>
      <c r="CU8" s="1077"/>
      <c r="CV8" s="1078"/>
      <c r="CW8" s="1076" t="s">
        <v>
568</v>
      </c>
      <c r="CX8" s="1077"/>
      <c r="CY8" s="1077"/>
      <c r="CZ8" s="1077"/>
      <c r="DA8" s="1078"/>
      <c r="DB8" s="1076" t="s">
        <v>
568</v>
      </c>
      <c r="DC8" s="1077"/>
      <c r="DD8" s="1077"/>
      <c r="DE8" s="1077"/>
      <c r="DF8" s="1078"/>
      <c r="DG8" s="1076" t="s">
        <v>
568</v>
      </c>
      <c r="DH8" s="1077"/>
      <c r="DI8" s="1077"/>
      <c r="DJ8" s="1077"/>
      <c r="DK8" s="1078"/>
      <c r="DL8" s="1076" t="s">
        <v>
568</v>
      </c>
      <c r="DM8" s="1077"/>
      <c r="DN8" s="1077"/>
      <c r="DO8" s="1077"/>
      <c r="DP8" s="1078"/>
      <c r="DQ8" s="1076" t="s">
        <v>
568</v>
      </c>
      <c r="DR8" s="1077"/>
      <c r="DS8" s="1077"/>
      <c r="DT8" s="1077"/>
      <c r="DU8" s="1078"/>
      <c r="DV8" s="1079"/>
      <c r="DW8" s="1080"/>
      <c r="DX8" s="1080"/>
      <c r="DY8" s="1080"/>
      <c r="DZ8" s="1081"/>
      <c r="EA8" s="252"/>
    </row>
    <row r="9" spans="1:131" s="253" customFormat="1" ht="26.25" customHeight="1" x14ac:dyDescent="0.2">
      <c r="A9" s="259">
        <v>
3</v>
      </c>
      <c r="B9" s="1124"/>
      <c r="C9" s="1125"/>
      <c r="D9" s="1125"/>
      <c r="E9" s="1125"/>
      <c r="F9" s="1125"/>
      <c r="G9" s="1125"/>
      <c r="H9" s="1125"/>
      <c r="I9" s="1125"/>
      <c r="J9" s="1125"/>
      <c r="K9" s="1125"/>
      <c r="L9" s="1125"/>
      <c r="M9" s="1125"/>
      <c r="N9" s="1125"/>
      <c r="O9" s="1125"/>
      <c r="P9" s="1126"/>
      <c r="Q9" s="1130"/>
      <c r="R9" s="1131"/>
      <c r="S9" s="1131"/>
      <c r="T9" s="1131"/>
      <c r="U9" s="1131"/>
      <c r="V9" s="1131"/>
      <c r="W9" s="1131"/>
      <c r="X9" s="1131"/>
      <c r="Y9" s="1131"/>
      <c r="Z9" s="1131"/>
      <c r="AA9" s="1131"/>
      <c r="AB9" s="1131"/>
      <c r="AC9" s="1131"/>
      <c r="AD9" s="1131"/>
      <c r="AE9" s="1132"/>
      <c r="AF9" s="1106"/>
      <c r="AG9" s="1107"/>
      <c r="AH9" s="1107"/>
      <c r="AI9" s="1107"/>
      <c r="AJ9" s="1108"/>
      <c r="AK9" s="1173"/>
      <c r="AL9" s="1174"/>
      <c r="AM9" s="1174"/>
      <c r="AN9" s="1174"/>
      <c r="AO9" s="1174"/>
      <c r="AP9" s="1174"/>
      <c r="AQ9" s="1174"/>
      <c r="AR9" s="1174"/>
      <c r="AS9" s="1174"/>
      <c r="AT9" s="1174"/>
      <c r="AU9" s="1171"/>
      <c r="AV9" s="1171"/>
      <c r="AW9" s="1171"/>
      <c r="AX9" s="1171"/>
      <c r="AY9" s="1172"/>
      <c r="AZ9" s="250"/>
      <c r="BA9" s="250"/>
      <c r="BB9" s="250"/>
      <c r="BC9" s="250"/>
      <c r="BD9" s="250"/>
      <c r="BE9" s="251"/>
      <c r="BF9" s="251"/>
      <c r="BG9" s="251"/>
      <c r="BH9" s="251"/>
      <c r="BI9" s="251"/>
      <c r="BJ9" s="251"/>
      <c r="BK9" s="251"/>
      <c r="BL9" s="251"/>
      <c r="BM9" s="251"/>
      <c r="BN9" s="251"/>
      <c r="BO9" s="251"/>
      <c r="BP9" s="251"/>
      <c r="BQ9" s="260">
        <v>
3</v>
      </c>
      <c r="BR9" s="261"/>
      <c r="BS9" s="1101" t="s">
        <v>
581</v>
      </c>
      <c r="BT9" s="1102"/>
      <c r="BU9" s="1102"/>
      <c r="BV9" s="1102"/>
      <c r="BW9" s="1102"/>
      <c r="BX9" s="1102"/>
      <c r="BY9" s="1102"/>
      <c r="BZ9" s="1102"/>
      <c r="CA9" s="1102"/>
      <c r="CB9" s="1102"/>
      <c r="CC9" s="1102"/>
      <c r="CD9" s="1102"/>
      <c r="CE9" s="1102"/>
      <c r="CF9" s="1102"/>
      <c r="CG9" s="1103"/>
      <c r="CH9" s="1076">
        <v>
0</v>
      </c>
      <c r="CI9" s="1077"/>
      <c r="CJ9" s="1077"/>
      <c r="CK9" s="1077"/>
      <c r="CL9" s="1078"/>
      <c r="CM9" s="1076">
        <v>
304</v>
      </c>
      <c r="CN9" s="1077"/>
      <c r="CO9" s="1077"/>
      <c r="CP9" s="1077"/>
      <c r="CQ9" s="1078"/>
      <c r="CR9" s="1076">
        <v>
300</v>
      </c>
      <c r="CS9" s="1077"/>
      <c r="CT9" s="1077"/>
      <c r="CU9" s="1077"/>
      <c r="CV9" s="1078"/>
      <c r="CW9" s="1076">
        <v>
22</v>
      </c>
      <c r="CX9" s="1077"/>
      <c r="CY9" s="1077"/>
      <c r="CZ9" s="1077"/>
      <c r="DA9" s="1078"/>
      <c r="DB9" s="1076" t="s">
        <v>
568</v>
      </c>
      <c r="DC9" s="1077"/>
      <c r="DD9" s="1077"/>
      <c r="DE9" s="1077"/>
      <c r="DF9" s="1078"/>
      <c r="DG9" s="1076" t="s">
        <v>
568</v>
      </c>
      <c r="DH9" s="1077"/>
      <c r="DI9" s="1077"/>
      <c r="DJ9" s="1077"/>
      <c r="DK9" s="1078"/>
      <c r="DL9" s="1076" t="s">
        <v>
568</v>
      </c>
      <c r="DM9" s="1077"/>
      <c r="DN9" s="1077"/>
      <c r="DO9" s="1077"/>
      <c r="DP9" s="1078"/>
      <c r="DQ9" s="1076" t="s">
        <v>
568</v>
      </c>
      <c r="DR9" s="1077"/>
      <c r="DS9" s="1077"/>
      <c r="DT9" s="1077"/>
      <c r="DU9" s="1078"/>
      <c r="DV9" s="1079"/>
      <c r="DW9" s="1080"/>
      <c r="DX9" s="1080"/>
      <c r="DY9" s="1080"/>
      <c r="DZ9" s="1081"/>
      <c r="EA9" s="252"/>
    </row>
    <row r="10" spans="1:131" s="253" customFormat="1" ht="26.25" customHeight="1" x14ac:dyDescent="0.2">
      <c r="A10" s="259">
        <v>
4</v>
      </c>
      <c r="B10" s="1124"/>
      <c r="C10" s="1125"/>
      <c r="D10" s="1125"/>
      <c r="E10" s="1125"/>
      <c r="F10" s="1125"/>
      <c r="G10" s="1125"/>
      <c r="H10" s="1125"/>
      <c r="I10" s="1125"/>
      <c r="J10" s="1125"/>
      <c r="K10" s="1125"/>
      <c r="L10" s="1125"/>
      <c r="M10" s="1125"/>
      <c r="N10" s="1125"/>
      <c r="O10" s="1125"/>
      <c r="P10" s="1126"/>
      <c r="Q10" s="1130"/>
      <c r="R10" s="1131"/>
      <c r="S10" s="1131"/>
      <c r="T10" s="1131"/>
      <c r="U10" s="1131"/>
      <c r="V10" s="1131"/>
      <c r="W10" s="1131"/>
      <c r="X10" s="1131"/>
      <c r="Y10" s="1131"/>
      <c r="Z10" s="1131"/>
      <c r="AA10" s="1131"/>
      <c r="AB10" s="1131"/>
      <c r="AC10" s="1131"/>
      <c r="AD10" s="1131"/>
      <c r="AE10" s="1132"/>
      <c r="AF10" s="1106"/>
      <c r="AG10" s="1107"/>
      <c r="AH10" s="1107"/>
      <c r="AI10" s="1107"/>
      <c r="AJ10" s="1108"/>
      <c r="AK10" s="1173"/>
      <c r="AL10" s="1174"/>
      <c r="AM10" s="1174"/>
      <c r="AN10" s="1174"/>
      <c r="AO10" s="1174"/>
      <c r="AP10" s="1174"/>
      <c r="AQ10" s="1174"/>
      <c r="AR10" s="1174"/>
      <c r="AS10" s="1174"/>
      <c r="AT10" s="1174"/>
      <c r="AU10" s="1171"/>
      <c r="AV10" s="1171"/>
      <c r="AW10" s="1171"/>
      <c r="AX10" s="1171"/>
      <c r="AY10" s="1172"/>
      <c r="AZ10" s="250"/>
      <c r="BA10" s="250"/>
      <c r="BB10" s="250"/>
      <c r="BC10" s="250"/>
      <c r="BD10" s="250"/>
      <c r="BE10" s="251"/>
      <c r="BF10" s="251"/>
      <c r="BG10" s="251"/>
      <c r="BH10" s="251"/>
      <c r="BI10" s="251"/>
      <c r="BJ10" s="251"/>
      <c r="BK10" s="251"/>
      <c r="BL10" s="251"/>
      <c r="BM10" s="251"/>
      <c r="BN10" s="251"/>
      <c r="BO10" s="251"/>
      <c r="BP10" s="251"/>
      <c r="BQ10" s="260">
        <v>
4</v>
      </c>
      <c r="BR10" s="261"/>
      <c r="BS10" s="1101" t="s">
        <v>
582</v>
      </c>
      <c r="BT10" s="1102"/>
      <c r="BU10" s="1102"/>
      <c r="BV10" s="1102"/>
      <c r="BW10" s="1102"/>
      <c r="BX10" s="1102"/>
      <c r="BY10" s="1102"/>
      <c r="BZ10" s="1102"/>
      <c r="CA10" s="1102"/>
      <c r="CB10" s="1102"/>
      <c r="CC10" s="1102"/>
      <c r="CD10" s="1102"/>
      <c r="CE10" s="1102"/>
      <c r="CF10" s="1102"/>
      <c r="CG10" s="1103"/>
      <c r="CH10" s="1076">
        <v>
1391</v>
      </c>
      <c r="CI10" s="1077"/>
      <c r="CJ10" s="1077"/>
      <c r="CK10" s="1077"/>
      <c r="CL10" s="1078"/>
      <c r="CM10" s="1076">
        <v>
33959</v>
      </c>
      <c r="CN10" s="1077"/>
      <c r="CO10" s="1077"/>
      <c r="CP10" s="1077"/>
      <c r="CQ10" s="1078"/>
      <c r="CR10" s="1076">
        <v>
331</v>
      </c>
      <c r="CS10" s="1077"/>
      <c r="CT10" s="1077"/>
      <c r="CU10" s="1077"/>
      <c r="CV10" s="1078"/>
      <c r="CW10" s="1076" t="s">
        <v>
568</v>
      </c>
      <c r="CX10" s="1077"/>
      <c r="CY10" s="1077"/>
      <c r="CZ10" s="1077"/>
      <c r="DA10" s="1078"/>
      <c r="DB10" s="1076">
        <v>
1500</v>
      </c>
      <c r="DC10" s="1077"/>
      <c r="DD10" s="1077"/>
      <c r="DE10" s="1077"/>
      <c r="DF10" s="1078"/>
      <c r="DG10" s="1076" t="s">
        <v>
568</v>
      </c>
      <c r="DH10" s="1077"/>
      <c r="DI10" s="1077"/>
      <c r="DJ10" s="1077"/>
      <c r="DK10" s="1078"/>
      <c r="DL10" s="1076" t="s">
        <v>
568</v>
      </c>
      <c r="DM10" s="1077"/>
      <c r="DN10" s="1077"/>
      <c r="DO10" s="1077"/>
      <c r="DP10" s="1078"/>
      <c r="DQ10" s="1076" t="s">
        <v>
568</v>
      </c>
      <c r="DR10" s="1077"/>
      <c r="DS10" s="1077"/>
      <c r="DT10" s="1077"/>
      <c r="DU10" s="1078"/>
      <c r="DV10" s="1079"/>
      <c r="DW10" s="1080"/>
      <c r="DX10" s="1080"/>
      <c r="DY10" s="1080"/>
      <c r="DZ10" s="1081"/>
      <c r="EA10" s="252"/>
    </row>
    <row r="11" spans="1:131" s="253" customFormat="1" ht="26.25" customHeight="1" x14ac:dyDescent="0.2">
      <c r="A11" s="259">
        <v>
5</v>
      </c>
      <c r="B11" s="1124"/>
      <c r="C11" s="1125"/>
      <c r="D11" s="1125"/>
      <c r="E11" s="1125"/>
      <c r="F11" s="1125"/>
      <c r="G11" s="1125"/>
      <c r="H11" s="1125"/>
      <c r="I11" s="1125"/>
      <c r="J11" s="1125"/>
      <c r="K11" s="1125"/>
      <c r="L11" s="1125"/>
      <c r="M11" s="1125"/>
      <c r="N11" s="1125"/>
      <c r="O11" s="1125"/>
      <c r="P11" s="1126"/>
      <c r="Q11" s="1130"/>
      <c r="R11" s="1131"/>
      <c r="S11" s="1131"/>
      <c r="T11" s="1131"/>
      <c r="U11" s="1131"/>
      <c r="V11" s="1131"/>
      <c r="W11" s="1131"/>
      <c r="X11" s="1131"/>
      <c r="Y11" s="1131"/>
      <c r="Z11" s="1131"/>
      <c r="AA11" s="1131"/>
      <c r="AB11" s="1131"/>
      <c r="AC11" s="1131"/>
      <c r="AD11" s="1131"/>
      <c r="AE11" s="1132"/>
      <c r="AF11" s="1106"/>
      <c r="AG11" s="1107"/>
      <c r="AH11" s="1107"/>
      <c r="AI11" s="1107"/>
      <c r="AJ11" s="1108"/>
      <c r="AK11" s="1173"/>
      <c r="AL11" s="1174"/>
      <c r="AM11" s="1174"/>
      <c r="AN11" s="1174"/>
      <c r="AO11" s="1174"/>
      <c r="AP11" s="1174"/>
      <c r="AQ11" s="1174"/>
      <c r="AR11" s="1174"/>
      <c r="AS11" s="1174"/>
      <c r="AT11" s="1174"/>
      <c r="AU11" s="1171"/>
      <c r="AV11" s="1171"/>
      <c r="AW11" s="1171"/>
      <c r="AX11" s="1171"/>
      <c r="AY11" s="1172"/>
      <c r="AZ11" s="250"/>
      <c r="BA11" s="250"/>
      <c r="BB11" s="250"/>
      <c r="BC11" s="250"/>
      <c r="BD11" s="250"/>
      <c r="BE11" s="251"/>
      <c r="BF11" s="251"/>
      <c r="BG11" s="251"/>
      <c r="BH11" s="251"/>
      <c r="BI11" s="251"/>
      <c r="BJ11" s="251"/>
      <c r="BK11" s="251"/>
      <c r="BL11" s="251"/>
      <c r="BM11" s="251"/>
      <c r="BN11" s="251"/>
      <c r="BO11" s="251"/>
      <c r="BP11" s="251"/>
      <c r="BQ11" s="260">
        <v>
5</v>
      </c>
      <c r="BR11" s="261"/>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2"/>
    </row>
    <row r="12" spans="1:131" s="253" customFormat="1" ht="26.25" customHeight="1" x14ac:dyDescent="0.2">
      <c r="A12" s="259">
        <v>
6</v>
      </c>
      <c r="B12" s="1124"/>
      <c r="C12" s="1125"/>
      <c r="D12" s="1125"/>
      <c r="E12" s="1125"/>
      <c r="F12" s="1125"/>
      <c r="G12" s="1125"/>
      <c r="H12" s="1125"/>
      <c r="I12" s="1125"/>
      <c r="J12" s="1125"/>
      <c r="K12" s="1125"/>
      <c r="L12" s="1125"/>
      <c r="M12" s="1125"/>
      <c r="N12" s="1125"/>
      <c r="O12" s="1125"/>
      <c r="P12" s="1126"/>
      <c r="Q12" s="1130"/>
      <c r="R12" s="1131"/>
      <c r="S12" s="1131"/>
      <c r="T12" s="1131"/>
      <c r="U12" s="1131"/>
      <c r="V12" s="1131"/>
      <c r="W12" s="1131"/>
      <c r="X12" s="1131"/>
      <c r="Y12" s="1131"/>
      <c r="Z12" s="1131"/>
      <c r="AA12" s="1131"/>
      <c r="AB12" s="1131"/>
      <c r="AC12" s="1131"/>
      <c r="AD12" s="1131"/>
      <c r="AE12" s="1132"/>
      <c r="AF12" s="1106"/>
      <c r="AG12" s="1107"/>
      <c r="AH12" s="1107"/>
      <c r="AI12" s="1107"/>
      <c r="AJ12" s="1108"/>
      <c r="AK12" s="1173"/>
      <c r="AL12" s="1174"/>
      <c r="AM12" s="1174"/>
      <c r="AN12" s="1174"/>
      <c r="AO12" s="1174"/>
      <c r="AP12" s="1174"/>
      <c r="AQ12" s="1174"/>
      <c r="AR12" s="1174"/>
      <c r="AS12" s="1174"/>
      <c r="AT12" s="1174"/>
      <c r="AU12" s="1171"/>
      <c r="AV12" s="1171"/>
      <c r="AW12" s="1171"/>
      <c r="AX12" s="1171"/>
      <c r="AY12" s="1172"/>
      <c r="AZ12" s="250"/>
      <c r="BA12" s="250"/>
      <c r="BB12" s="250"/>
      <c r="BC12" s="250"/>
      <c r="BD12" s="250"/>
      <c r="BE12" s="251"/>
      <c r="BF12" s="251"/>
      <c r="BG12" s="251"/>
      <c r="BH12" s="251"/>
      <c r="BI12" s="251"/>
      <c r="BJ12" s="251"/>
      <c r="BK12" s="251"/>
      <c r="BL12" s="251"/>
      <c r="BM12" s="251"/>
      <c r="BN12" s="251"/>
      <c r="BO12" s="251"/>
      <c r="BP12" s="251"/>
      <c r="BQ12" s="260">
        <v>
6</v>
      </c>
      <c r="BR12" s="261"/>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2"/>
    </row>
    <row r="13" spans="1:131" s="253" customFormat="1" ht="26.25" customHeight="1" x14ac:dyDescent="0.2">
      <c r="A13" s="259">
        <v>
7</v>
      </c>
      <c r="B13" s="1124"/>
      <c r="C13" s="1125"/>
      <c r="D13" s="1125"/>
      <c r="E13" s="1125"/>
      <c r="F13" s="1125"/>
      <c r="G13" s="1125"/>
      <c r="H13" s="1125"/>
      <c r="I13" s="1125"/>
      <c r="J13" s="1125"/>
      <c r="K13" s="1125"/>
      <c r="L13" s="1125"/>
      <c r="M13" s="1125"/>
      <c r="N13" s="1125"/>
      <c r="O13" s="1125"/>
      <c r="P13" s="1126"/>
      <c r="Q13" s="1130"/>
      <c r="R13" s="1131"/>
      <c r="S13" s="1131"/>
      <c r="T13" s="1131"/>
      <c r="U13" s="1131"/>
      <c r="V13" s="1131"/>
      <c r="W13" s="1131"/>
      <c r="X13" s="1131"/>
      <c r="Y13" s="1131"/>
      <c r="Z13" s="1131"/>
      <c r="AA13" s="1131"/>
      <c r="AB13" s="1131"/>
      <c r="AC13" s="1131"/>
      <c r="AD13" s="1131"/>
      <c r="AE13" s="1132"/>
      <c r="AF13" s="1106"/>
      <c r="AG13" s="1107"/>
      <c r="AH13" s="1107"/>
      <c r="AI13" s="1107"/>
      <c r="AJ13" s="1108"/>
      <c r="AK13" s="1173"/>
      <c r="AL13" s="1174"/>
      <c r="AM13" s="1174"/>
      <c r="AN13" s="1174"/>
      <c r="AO13" s="1174"/>
      <c r="AP13" s="1174"/>
      <c r="AQ13" s="1174"/>
      <c r="AR13" s="1174"/>
      <c r="AS13" s="1174"/>
      <c r="AT13" s="1174"/>
      <c r="AU13" s="1171"/>
      <c r="AV13" s="1171"/>
      <c r="AW13" s="1171"/>
      <c r="AX13" s="1171"/>
      <c r="AY13" s="1172"/>
      <c r="AZ13" s="250"/>
      <c r="BA13" s="250"/>
      <c r="BB13" s="250"/>
      <c r="BC13" s="250"/>
      <c r="BD13" s="250"/>
      <c r="BE13" s="251"/>
      <c r="BF13" s="251"/>
      <c r="BG13" s="251"/>
      <c r="BH13" s="251"/>
      <c r="BI13" s="251"/>
      <c r="BJ13" s="251"/>
      <c r="BK13" s="251"/>
      <c r="BL13" s="251"/>
      <c r="BM13" s="251"/>
      <c r="BN13" s="251"/>
      <c r="BO13" s="251"/>
      <c r="BP13" s="251"/>
      <c r="BQ13" s="260">
        <v>
7</v>
      </c>
      <c r="BR13" s="261"/>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2"/>
    </row>
    <row r="14" spans="1:131" s="253" customFormat="1" ht="26.25" customHeight="1" x14ac:dyDescent="0.2">
      <c r="A14" s="259">
        <v>
8</v>
      </c>
      <c r="B14" s="1124"/>
      <c r="C14" s="1125"/>
      <c r="D14" s="1125"/>
      <c r="E14" s="1125"/>
      <c r="F14" s="1125"/>
      <c r="G14" s="1125"/>
      <c r="H14" s="1125"/>
      <c r="I14" s="1125"/>
      <c r="J14" s="1125"/>
      <c r="K14" s="1125"/>
      <c r="L14" s="1125"/>
      <c r="M14" s="1125"/>
      <c r="N14" s="1125"/>
      <c r="O14" s="1125"/>
      <c r="P14" s="1126"/>
      <c r="Q14" s="1130"/>
      <c r="R14" s="1131"/>
      <c r="S14" s="1131"/>
      <c r="T14" s="1131"/>
      <c r="U14" s="1131"/>
      <c r="V14" s="1131"/>
      <c r="W14" s="1131"/>
      <c r="X14" s="1131"/>
      <c r="Y14" s="1131"/>
      <c r="Z14" s="1131"/>
      <c r="AA14" s="1131"/>
      <c r="AB14" s="1131"/>
      <c r="AC14" s="1131"/>
      <c r="AD14" s="1131"/>
      <c r="AE14" s="1132"/>
      <c r="AF14" s="1106"/>
      <c r="AG14" s="1107"/>
      <c r="AH14" s="1107"/>
      <c r="AI14" s="1107"/>
      <c r="AJ14" s="1108"/>
      <c r="AK14" s="1173"/>
      <c r="AL14" s="1174"/>
      <c r="AM14" s="1174"/>
      <c r="AN14" s="1174"/>
      <c r="AO14" s="1174"/>
      <c r="AP14" s="1174"/>
      <c r="AQ14" s="1174"/>
      <c r="AR14" s="1174"/>
      <c r="AS14" s="1174"/>
      <c r="AT14" s="1174"/>
      <c r="AU14" s="1171"/>
      <c r="AV14" s="1171"/>
      <c r="AW14" s="1171"/>
      <c r="AX14" s="1171"/>
      <c r="AY14" s="1172"/>
      <c r="AZ14" s="250"/>
      <c r="BA14" s="250"/>
      <c r="BB14" s="250"/>
      <c r="BC14" s="250"/>
      <c r="BD14" s="250"/>
      <c r="BE14" s="251"/>
      <c r="BF14" s="251"/>
      <c r="BG14" s="251"/>
      <c r="BH14" s="251"/>
      <c r="BI14" s="251"/>
      <c r="BJ14" s="251"/>
      <c r="BK14" s="251"/>
      <c r="BL14" s="251"/>
      <c r="BM14" s="251"/>
      <c r="BN14" s="251"/>
      <c r="BO14" s="251"/>
      <c r="BP14" s="251"/>
      <c r="BQ14" s="260">
        <v>
8</v>
      </c>
      <c r="BR14" s="261"/>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2"/>
    </row>
    <row r="15" spans="1:131" s="253" customFormat="1" ht="26.25" customHeight="1" x14ac:dyDescent="0.2">
      <c r="A15" s="259">
        <v>
9</v>
      </c>
      <c r="B15" s="1124"/>
      <c r="C15" s="1125"/>
      <c r="D15" s="1125"/>
      <c r="E15" s="1125"/>
      <c r="F15" s="1125"/>
      <c r="G15" s="1125"/>
      <c r="H15" s="1125"/>
      <c r="I15" s="1125"/>
      <c r="J15" s="1125"/>
      <c r="K15" s="1125"/>
      <c r="L15" s="1125"/>
      <c r="M15" s="1125"/>
      <c r="N15" s="1125"/>
      <c r="O15" s="1125"/>
      <c r="P15" s="1126"/>
      <c r="Q15" s="1130"/>
      <c r="R15" s="1131"/>
      <c r="S15" s="1131"/>
      <c r="T15" s="1131"/>
      <c r="U15" s="1131"/>
      <c r="V15" s="1131"/>
      <c r="W15" s="1131"/>
      <c r="X15" s="1131"/>
      <c r="Y15" s="1131"/>
      <c r="Z15" s="1131"/>
      <c r="AA15" s="1131"/>
      <c r="AB15" s="1131"/>
      <c r="AC15" s="1131"/>
      <c r="AD15" s="1131"/>
      <c r="AE15" s="1132"/>
      <c r="AF15" s="1106"/>
      <c r="AG15" s="1107"/>
      <c r="AH15" s="1107"/>
      <c r="AI15" s="1107"/>
      <c r="AJ15" s="1108"/>
      <c r="AK15" s="1173"/>
      <c r="AL15" s="1174"/>
      <c r="AM15" s="1174"/>
      <c r="AN15" s="1174"/>
      <c r="AO15" s="1174"/>
      <c r="AP15" s="1174"/>
      <c r="AQ15" s="1174"/>
      <c r="AR15" s="1174"/>
      <c r="AS15" s="1174"/>
      <c r="AT15" s="1174"/>
      <c r="AU15" s="1171"/>
      <c r="AV15" s="1171"/>
      <c r="AW15" s="1171"/>
      <c r="AX15" s="1171"/>
      <c r="AY15" s="1172"/>
      <c r="AZ15" s="250"/>
      <c r="BA15" s="250"/>
      <c r="BB15" s="250"/>
      <c r="BC15" s="250"/>
      <c r="BD15" s="250"/>
      <c r="BE15" s="251"/>
      <c r="BF15" s="251"/>
      <c r="BG15" s="251"/>
      <c r="BH15" s="251"/>
      <c r="BI15" s="251"/>
      <c r="BJ15" s="251"/>
      <c r="BK15" s="251"/>
      <c r="BL15" s="251"/>
      <c r="BM15" s="251"/>
      <c r="BN15" s="251"/>
      <c r="BO15" s="251"/>
      <c r="BP15" s="251"/>
      <c r="BQ15" s="260">
        <v>
9</v>
      </c>
      <c r="BR15" s="261"/>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2"/>
    </row>
    <row r="16" spans="1:131" s="253" customFormat="1" ht="26.25" customHeight="1" x14ac:dyDescent="0.2">
      <c r="A16" s="259">
        <v>
10</v>
      </c>
      <c r="B16" s="1124"/>
      <c r="C16" s="1125"/>
      <c r="D16" s="1125"/>
      <c r="E16" s="1125"/>
      <c r="F16" s="1125"/>
      <c r="G16" s="1125"/>
      <c r="H16" s="1125"/>
      <c r="I16" s="1125"/>
      <c r="J16" s="1125"/>
      <c r="K16" s="1125"/>
      <c r="L16" s="1125"/>
      <c r="M16" s="1125"/>
      <c r="N16" s="1125"/>
      <c r="O16" s="1125"/>
      <c r="P16" s="1126"/>
      <c r="Q16" s="1130"/>
      <c r="R16" s="1131"/>
      <c r="S16" s="1131"/>
      <c r="T16" s="1131"/>
      <c r="U16" s="1131"/>
      <c r="V16" s="1131"/>
      <c r="W16" s="1131"/>
      <c r="X16" s="1131"/>
      <c r="Y16" s="1131"/>
      <c r="Z16" s="1131"/>
      <c r="AA16" s="1131"/>
      <c r="AB16" s="1131"/>
      <c r="AC16" s="1131"/>
      <c r="AD16" s="1131"/>
      <c r="AE16" s="1132"/>
      <c r="AF16" s="1106"/>
      <c r="AG16" s="1107"/>
      <c r="AH16" s="1107"/>
      <c r="AI16" s="1107"/>
      <c r="AJ16" s="1108"/>
      <c r="AK16" s="1173"/>
      <c r="AL16" s="1174"/>
      <c r="AM16" s="1174"/>
      <c r="AN16" s="1174"/>
      <c r="AO16" s="1174"/>
      <c r="AP16" s="1174"/>
      <c r="AQ16" s="1174"/>
      <c r="AR16" s="1174"/>
      <c r="AS16" s="1174"/>
      <c r="AT16" s="1174"/>
      <c r="AU16" s="1171"/>
      <c r="AV16" s="1171"/>
      <c r="AW16" s="1171"/>
      <c r="AX16" s="1171"/>
      <c r="AY16" s="1172"/>
      <c r="AZ16" s="250"/>
      <c r="BA16" s="250"/>
      <c r="BB16" s="250"/>
      <c r="BC16" s="250"/>
      <c r="BD16" s="250"/>
      <c r="BE16" s="251"/>
      <c r="BF16" s="251"/>
      <c r="BG16" s="251"/>
      <c r="BH16" s="251"/>
      <c r="BI16" s="251"/>
      <c r="BJ16" s="251"/>
      <c r="BK16" s="251"/>
      <c r="BL16" s="251"/>
      <c r="BM16" s="251"/>
      <c r="BN16" s="251"/>
      <c r="BO16" s="251"/>
      <c r="BP16" s="251"/>
      <c r="BQ16" s="260">
        <v>
10</v>
      </c>
      <c r="BR16" s="261"/>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2"/>
    </row>
    <row r="17" spans="1:131" s="253" customFormat="1" ht="26.25" customHeight="1" x14ac:dyDescent="0.2">
      <c r="A17" s="259">
        <v>
11</v>
      </c>
      <c r="B17" s="1124"/>
      <c r="C17" s="1125"/>
      <c r="D17" s="1125"/>
      <c r="E17" s="1125"/>
      <c r="F17" s="1125"/>
      <c r="G17" s="1125"/>
      <c r="H17" s="1125"/>
      <c r="I17" s="1125"/>
      <c r="J17" s="1125"/>
      <c r="K17" s="1125"/>
      <c r="L17" s="1125"/>
      <c r="M17" s="1125"/>
      <c r="N17" s="1125"/>
      <c r="O17" s="1125"/>
      <c r="P17" s="1126"/>
      <c r="Q17" s="1130"/>
      <c r="R17" s="1131"/>
      <c r="S17" s="1131"/>
      <c r="T17" s="1131"/>
      <c r="U17" s="1131"/>
      <c r="V17" s="1131"/>
      <c r="W17" s="1131"/>
      <c r="X17" s="1131"/>
      <c r="Y17" s="1131"/>
      <c r="Z17" s="1131"/>
      <c r="AA17" s="1131"/>
      <c r="AB17" s="1131"/>
      <c r="AC17" s="1131"/>
      <c r="AD17" s="1131"/>
      <c r="AE17" s="1132"/>
      <c r="AF17" s="1106"/>
      <c r="AG17" s="1107"/>
      <c r="AH17" s="1107"/>
      <c r="AI17" s="1107"/>
      <c r="AJ17" s="1108"/>
      <c r="AK17" s="1173"/>
      <c r="AL17" s="1174"/>
      <c r="AM17" s="1174"/>
      <c r="AN17" s="1174"/>
      <c r="AO17" s="1174"/>
      <c r="AP17" s="1174"/>
      <c r="AQ17" s="1174"/>
      <c r="AR17" s="1174"/>
      <c r="AS17" s="1174"/>
      <c r="AT17" s="1174"/>
      <c r="AU17" s="1171"/>
      <c r="AV17" s="1171"/>
      <c r="AW17" s="1171"/>
      <c r="AX17" s="1171"/>
      <c r="AY17" s="1172"/>
      <c r="AZ17" s="250"/>
      <c r="BA17" s="250"/>
      <c r="BB17" s="250"/>
      <c r="BC17" s="250"/>
      <c r="BD17" s="250"/>
      <c r="BE17" s="251"/>
      <c r="BF17" s="251"/>
      <c r="BG17" s="251"/>
      <c r="BH17" s="251"/>
      <c r="BI17" s="251"/>
      <c r="BJ17" s="251"/>
      <c r="BK17" s="251"/>
      <c r="BL17" s="251"/>
      <c r="BM17" s="251"/>
      <c r="BN17" s="251"/>
      <c r="BO17" s="251"/>
      <c r="BP17" s="251"/>
      <c r="BQ17" s="260">
        <v>
11</v>
      </c>
      <c r="BR17" s="261"/>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2"/>
    </row>
    <row r="18" spans="1:131" s="253" customFormat="1" ht="26.25" customHeight="1" x14ac:dyDescent="0.2">
      <c r="A18" s="259">
        <v>
12</v>
      </c>
      <c r="B18" s="1124"/>
      <c r="C18" s="1125"/>
      <c r="D18" s="1125"/>
      <c r="E18" s="1125"/>
      <c r="F18" s="1125"/>
      <c r="G18" s="1125"/>
      <c r="H18" s="1125"/>
      <c r="I18" s="1125"/>
      <c r="J18" s="1125"/>
      <c r="K18" s="1125"/>
      <c r="L18" s="1125"/>
      <c r="M18" s="1125"/>
      <c r="N18" s="1125"/>
      <c r="O18" s="1125"/>
      <c r="P18" s="1126"/>
      <c r="Q18" s="1130"/>
      <c r="R18" s="1131"/>
      <c r="S18" s="1131"/>
      <c r="T18" s="1131"/>
      <c r="U18" s="1131"/>
      <c r="V18" s="1131"/>
      <c r="W18" s="1131"/>
      <c r="X18" s="1131"/>
      <c r="Y18" s="1131"/>
      <c r="Z18" s="1131"/>
      <c r="AA18" s="1131"/>
      <c r="AB18" s="1131"/>
      <c r="AC18" s="1131"/>
      <c r="AD18" s="1131"/>
      <c r="AE18" s="1132"/>
      <c r="AF18" s="1106"/>
      <c r="AG18" s="1107"/>
      <c r="AH18" s="1107"/>
      <c r="AI18" s="1107"/>
      <c r="AJ18" s="1108"/>
      <c r="AK18" s="1173"/>
      <c r="AL18" s="1174"/>
      <c r="AM18" s="1174"/>
      <c r="AN18" s="1174"/>
      <c r="AO18" s="1174"/>
      <c r="AP18" s="1174"/>
      <c r="AQ18" s="1174"/>
      <c r="AR18" s="1174"/>
      <c r="AS18" s="1174"/>
      <c r="AT18" s="1174"/>
      <c r="AU18" s="1171"/>
      <c r="AV18" s="1171"/>
      <c r="AW18" s="1171"/>
      <c r="AX18" s="1171"/>
      <c r="AY18" s="1172"/>
      <c r="AZ18" s="250"/>
      <c r="BA18" s="250"/>
      <c r="BB18" s="250"/>
      <c r="BC18" s="250"/>
      <c r="BD18" s="250"/>
      <c r="BE18" s="251"/>
      <c r="BF18" s="251"/>
      <c r="BG18" s="251"/>
      <c r="BH18" s="251"/>
      <c r="BI18" s="251"/>
      <c r="BJ18" s="251"/>
      <c r="BK18" s="251"/>
      <c r="BL18" s="251"/>
      <c r="BM18" s="251"/>
      <c r="BN18" s="251"/>
      <c r="BO18" s="251"/>
      <c r="BP18" s="251"/>
      <c r="BQ18" s="260">
        <v>
12</v>
      </c>
      <c r="BR18" s="261"/>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2"/>
    </row>
    <row r="19" spans="1:131" s="253" customFormat="1" ht="26.25" customHeight="1" x14ac:dyDescent="0.2">
      <c r="A19" s="259">
        <v>
13</v>
      </c>
      <c r="B19" s="1124"/>
      <c r="C19" s="1125"/>
      <c r="D19" s="1125"/>
      <c r="E19" s="1125"/>
      <c r="F19" s="1125"/>
      <c r="G19" s="1125"/>
      <c r="H19" s="1125"/>
      <c r="I19" s="1125"/>
      <c r="J19" s="1125"/>
      <c r="K19" s="1125"/>
      <c r="L19" s="1125"/>
      <c r="M19" s="1125"/>
      <c r="N19" s="1125"/>
      <c r="O19" s="1125"/>
      <c r="P19" s="1126"/>
      <c r="Q19" s="1130"/>
      <c r="R19" s="1131"/>
      <c r="S19" s="1131"/>
      <c r="T19" s="1131"/>
      <c r="U19" s="1131"/>
      <c r="V19" s="1131"/>
      <c r="W19" s="1131"/>
      <c r="X19" s="1131"/>
      <c r="Y19" s="1131"/>
      <c r="Z19" s="1131"/>
      <c r="AA19" s="1131"/>
      <c r="AB19" s="1131"/>
      <c r="AC19" s="1131"/>
      <c r="AD19" s="1131"/>
      <c r="AE19" s="1132"/>
      <c r="AF19" s="1106"/>
      <c r="AG19" s="1107"/>
      <c r="AH19" s="1107"/>
      <c r="AI19" s="1107"/>
      <c r="AJ19" s="1108"/>
      <c r="AK19" s="1173"/>
      <c r="AL19" s="1174"/>
      <c r="AM19" s="1174"/>
      <c r="AN19" s="1174"/>
      <c r="AO19" s="1174"/>
      <c r="AP19" s="1174"/>
      <c r="AQ19" s="1174"/>
      <c r="AR19" s="1174"/>
      <c r="AS19" s="1174"/>
      <c r="AT19" s="1174"/>
      <c r="AU19" s="1171"/>
      <c r="AV19" s="1171"/>
      <c r="AW19" s="1171"/>
      <c r="AX19" s="1171"/>
      <c r="AY19" s="1172"/>
      <c r="AZ19" s="250"/>
      <c r="BA19" s="250"/>
      <c r="BB19" s="250"/>
      <c r="BC19" s="250"/>
      <c r="BD19" s="250"/>
      <c r="BE19" s="251"/>
      <c r="BF19" s="251"/>
      <c r="BG19" s="251"/>
      <c r="BH19" s="251"/>
      <c r="BI19" s="251"/>
      <c r="BJ19" s="251"/>
      <c r="BK19" s="251"/>
      <c r="BL19" s="251"/>
      <c r="BM19" s="251"/>
      <c r="BN19" s="251"/>
      <c r="BO19" s="251"/>
      <c r="BP19" s="251"/>
      <c r="BQ19" s="260">
        <v>
13</v>
      </c>
      <c r="BR19" s="261"/>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2"/>
    </row>
    <row r="20" spans="1:131" s="253" customFormat="1" ht="26.25" customHeight="1" x14ac:dyDescent="0.2">
      <c r="A20" s="259">
        <v>
14</v>
      </c>
      <c r="B20" s="1124"/>
      <c r="C20" s="1125"/>
      <c r="D20" s="1125"/>
      <c r="E20" s="1125"/>
      <c r="F20" s="1125"/>
      <c r="G20" s="1125"/>
      <c r="H20" s="1125"/>
      <c r="I20" s="1125"/>
      <c r="J20" s="1125"/>
      <c r="K20" s="1125"/>
      <c r="L20" s="1125"/>
      <c r="M20" s="1125"/>
      <c r="N20" s="1125"/>
      <c r="O20" s="1125"/>
      <c r="P20" s="1126"/>
      <c r="Q20" s="1130"/>
      <c r="R20" s="1131"/>
      <c r="S20" s="1131"/>
      <c r="T20" s="1131"/>
      <c r="U20" s="1131"/>
      <c r="V20" s="1131"/>
      <c r="W20" s="1131"/>
      <c r="X20" s="1131"/>
      <c r="Y20" s="1131"/>
      <c r="Z20" s="1131"/>
      <c r="AA20" s="1131"/>
      <c r="AB20" s="1131"/>
      <c r="AC20" s="1131"/>
      <c r="AD20" s="1131"/>
      <c r="AE20" s="1132"/>
      <c r="AF20" s="1106"/>
      <c r="AG20" s="1107"/>
      <c r="AH20" s="1107"/>
      <c r="AI20" s="1107"/>
      <c r="AJ20" s="1108"/>
      <c r="AK20" s="1173"/>
      <c r="AL20" s="1174"/>
      <c r="AM20" s="1174"/>
      <c r="AN20" s="1174"/>
      <c r="AO20" s="1174"/>
      <c r="AP20" s="1174"/>
      <c r="AQ20" s="1174"/>
      <c r="AR20" s="1174"/>
      <c r="AS20" s="1174"/>
      <c r="AT20" s="1174"/>
      <c r="AU20" s="1171"/>
      <c r="AV20" s="1171"/>
      <c r="AW20" s="1171"/>
      <c r="AX20" s="1171"/>
      <c r="AY20" s="1172"/>
      <c r="AZ20" s="250"/>
      <c r="BA20" s="250"/>
      <c r="BB20" s="250"/>
      <c r="BC20" s="250"/>
      <c r="BD20" s="250"/>
      <c r="BE20" s="251"/>
      <c r="BF20" s="251"/>
      <c r="BG20" s="251"/>
      <c r="BH20" s="251"/>
      <c r="BI20" s="251"/>
      <c r="BJ20" s="251"/>
      <c r="BK20" s="251"/>
      <c r="BL20" s="251"/>
      <c r="BM20" s="251"/>
      <c r="BN20" s="251"/>
      <c r="BO20" s="251"/>
      <c r="BP20" s="251"/>
      <c r="BQ20" s="260">
        <v>
14</v>
      </c>
      <c r="BR20" s="261"/>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2"/>
    </row>
    <row r="21" spans="1:131" s="253" customFormat="1" ht="26.25" customHeight="1" thickBot="1" x14ac:dyDescent="0.25">
      <c r="A21" s="259">
        <v>
15</v>
      </c>
      <c r="B21" s="1124"/>
      <c r="C21" s="1125"/>
      <c r="D21" s="1125"/>
      <c r="E21" s="1125"/>
      <c r="F21" s="1125"/>
      <c r="G21" s="1125"/>
      <c r="H21" s="1125"/>
      <c r="I21" s="1125"/>
      <c r="J21" s="1125"/>
      <c r="K21" s="1125"/>
      <c r="L21" s="1125"/>
      <c r="M21" s="1125"/>
      <c r="N21" s="1125"/>
      <c r="O21" s="1125"/>
      <c r="P21" s="1126"/>
      <c r="Q21" s="1130"/>
      <c r="R21" s="1131"/>
      <c r="S21" s="1131"/>
      <c r="T21" s="1131"/>
      <c r="U21" s="1131"/>
      <c r="V21" s="1131"/>
      <c r="W21" s="1131"/>
      <c r="X21" s="1131"/>
      <c r="Y21" s="1131"/>
      <c r="Z21" s="1131"/>
      <c r="AA21" s="1131"/>
      <c r="AB21" s="1131"/>
      <c r="AC21" s="1131"/>
      <c r="AD21" s="1131"/>
      <c r="AE21" s="1132"/>
      <c r="AF21" s="1106"/>
      <c r="AG21" s="1107"/>
      <c r="AH21" s="1107"/>
      <c r="AI21" s="1107"/>
      <c r="AJ21" s="1108"/>
      <c r="AK21" s="1173"/>
      <c r="AL21" s="1174"/>
      <c r="AM21" s="1174"/>
      <c r="AN21" s="1174"/>
      <c r="AO21" s="1174"/>
      <c r="AP21" s="1174"/>
      <c r="AQ21" s="1174"/>
      <c r="AR21" s="1174"/>
      <c r="AS21" s="1174"/>
      <c r="AT21" s="1174"/>
      <c r="AU21" s="1171"/>
      <c r="AV21" s="1171"/>
      <c r="AW21" s="1171"/>
      <c r="AX21" s="1171"/>
      <c r="AY21" s="1172"/>
      <c r="AZ21" s="250"/>
      <c r="BA21" s="250"/>
      <c r="BB21" s="250"/>
      <c r="BC21" s="250"/>
      <c r="BD21" s="250"/>
      <c r="BE21" s="251"/>
      <c r="BF21" s="251"/>
      <c r="BG21" s="251"/>
      <c r="BH21" s="251"/>
      <c r="BI21" s="251"/>
      <c r="BJ21" s="251"/>
      <c r="BK21" s="251"/>
      <c r="BL21" s="251"/>
      <c r="BM21" s="251"/>
      <c r="BN21" s="251"/>
      <c r="BO21" s="251"/>
      <c r="BP21" s="251"/>
      <c r="BQ21" s="260">
        <v>
15</v>
      </c>
      <c r="BR21" s="261"/>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2"/>
    </row>
    <row r="22" spans="1:131" s="253" customFormat="1" ht="26.25" customHeight="1" x14ac:dyDescent="0.2">
      <c r="A22" s="259">
        <v>
16</v>
      </c>
      <c r="B22" s="1124"/>
      <c r="C22" s="1125"/>
      <c r="D22" s="1125"/>
      <c r="E22" s="1125"/>
      <c r="F22" s="1125"/>
      <c r="G22" s="1125"/>
      <c r="H22" s="1125"/>
      <c r="I22" s="1125"/>
      <c r="J22" s="1125"/>
      <c r="K22" s="1125"/>
      <c r="L22" s="1125"/>
      <c r="M22" s="1125"/>
      <c r="N22" s="1125"/>
      <c r="O22" s="1125"/>
      <c r="P22" s="1126"/>
      <c r="Q22" s="1168"/>
      <c r="R22" s="1169"/>
      <c r="S22" s="1169"/>
      <c r="T22" s="1169"/>
      <c r="U22" s="1169"/>
      <c r="V22" s="1169"/>
      <c r="W22" s="1169"/>
      <c r="X22" s="1169"/>
      <c r="Y22" s="1169"/>
      <c r="Z22" s="1169"/>
      <c r="AA22" s="1169"/>
      <c r="AB22" s="1169"/>
      <c r="AC22" s="1169"/>
      <c r="AD22" s="1169"/>
      <c r="AE22" s="1170"/>
      <c r="AF22" s="1106"/>
      <c r="AG22" s="1107"/>
      <c r="AH22" s="1107"/>
      <c r="AI22" s="1107"/>
      <c r="AJ22" s="1108"/>
      <c r="AK22" s="1164"/>
      <c r="AL22" s="1165"/>
      <c r="AM22" s="1165"/>
      <c r="AN22" s="1165"/>
      <c r="AO22" s="1165"/>
      <c r="AP22" s="1165"/>
      <c r="AQ22" s="1165"/>
      <c r="AR22" s="1165"/>
      <c r="AS22" s="1165"/>
      <c r="AT22" s="1165"/>
      <c r="AU22" s="1166"/>
      <c r="AV22" s="1166"/>
      <c r="AW22" s="1166"/>
      <c r="AX22" s="1166"/>
      <c r="AY22" s="1167"/>
      <c r="AZ22" s="1122" t="s">
        <v>
385</v>
      </c>
      <c r="BA22" s="1122"/>
      <c r="BB22" s="1122"/>
      <c r="BC22" s="1122"/>
      <c r="BD22" s="1123"/>
      <c r="BE22" s="251"/>
      <c r="BF22" s="251"/>
      <c r="BG22" s="251"/>
      <c r="BH22" s="251"/>
      <c r="BI22" s="251"/>
      <c r="BJ22" s="251"/>
      <c r="BK22" s="251"/>
      <c r="BL22" s="251"/>
      <c r="BM22" s="251"/>
      <c r="BN22" s="251"/>
      <c r="BO22" s="251"/>
      <c r="BP22" s="251"/>
      <c r="BQ22" s="260">
        <v>
16</v>
      </c>
      <c r="BR22" s="261"/>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2"/>
    </row>
    <row r="23" spans="1:131" s="253" customFormat="1" ht="26.25" customHeight="1" thickBot="1" x14ac:dyDescent="0.25">
      <c r="A23" s="262" t="s">
        <v>
386</v>
      </c>
      <c r="B23" s="1031" t="s">
        <v>
387</v>
      </c>
      <c r="C23" s="1032"/>
      <c r="D23" s="1032"/>
      <c r="E23" s="1032"/>
      <c r="F23" s="1032"/>
      <c r="G23" s="1032"/>
      <c r="H23" s="1032"/>
      <c r="I23" s="1032"/>
      <c r="J23" s="1032"/>
      <c r="K23" s="1032"/>
      <c r="L23" s="1032"/>
      <c r="M23" s="1032"/>
      <c r="N23" s="1032"/>
      <c r="O23" s="1032"/>
      <c r="P23" s="1033"/>
      <c r="Q23" s="1155">
        <v>
70562</v>
      </c>
      <c r="R23" s="1156"/>
      <c r="S23" s="1156"/>
      <c r="T23" s="1156"/>
      <c r="U23" s="1156"/>
      <c r="V23" s="1156">
        <v>
68773</v>
      </c>
      <c r="W23" s="1156"/>
      <c r="X23" s="1156"/>
      <c r="Y23" s="1156"/>
      <c r="Z23" s="1156"/>
      <c r="AA23" s="1156">
        <v>
1789</v>
      </c>
      <c r="AB23" s="1156"/>
      <c r="AC23" s="1156"/>
      <c r="AD23" s="1156"/>
      <c r="AE23" s="1157"/>
      <c r="AF23" s="1158">
        <v>
1613</v>
      </c>
      <c r="AG23" s="1156"/>
      <c r="AH23" s="1156"/>
      <c r="AI23" s="1156"/>
      <c r="AJ23" s="1159"/>
      <c r="AK23" s="1160"/>
      <c r="AL23" s="1161"/>
      <c r="AM23" s="1161"/>
      <c r="AN23" s="1161"/>
      <c r="AO23" s="1161"/>
      <c r="AP23" s="1156">
        <v>
34447</v>
      </c>
      <c r="AQ23" s="1156"/>
      <c r="AR23" s="1156"/>
      <c r="AS23" s="1156"/>
      <c r="AT23" s="1156"/>
      <c r="AU23" s="1162"/>
      <c r="AV23" s="1162"/>
      <c r="AW23" s="1162"/>
      <c r="AX23" s="1162"/>
      <c r="AY23" s="1163"/>
      <c r="AZ23" s="1152" t="s">
        <v>
127</v>
      </c>
      <c r="BA23" s="1153"/>
      <c r="BB23" s="1153"/>
      <c r="BC23" s="1153"/>
      <c r="BD23" s="1154"/>
      <c r="BE23" s="251"/>
      <c r="BF23" s="251"/>
      <c r="BG23" s="251"/>
      <c r="BH23" s="251"/>
      <c r="BI23" s="251"/>
      <c r="BJ23" s="251"/>
      <c r="BK23" s="251"/>
      <c r="BL23" s="251"/>
      <c r="BM23" s="251"/>
      <c r="BN23" s="251"/>
      <c r="BO23" s="251"/>
      <c r="BP23" s="251"/>
      <c r="BQ23" s="260">
        <v>
17</v>
      </c>
      <c r="BR23" s="261"/>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2"/>
    </row>
    <row r="24" spans="1:131" s="253" customFormat="1" ht="26.25" customHeight="1" x14ac:dyDescent="0.2">
      <c r="A24" s="1151" t="s">
        <v>
388</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0"/>
      <c r="BA24" s="250"/>
      <c r="BB24" s="250"/>
      <c r="BC24" s="250"/>
      <c r="BD24" s="250"/>
      <c r="BE24" s="251"/>
      <c r="BF24" s="251"/>
      <c r="BG24" s="251"/>
      <c r="BH24" s="251"/>
      <c r="BI24" s="251"/>
      <c r="BJ24" s="251"/>
      <c r="BK24" s="251"/>
      <c r="BL24" s="251"/>
      <c r="BM24" s="251"/>
      <c r="BN24" s="251"/>
      <c r="BO24" s="251"/>
      <c r="BP24" s="251"/>
      <c r="BQ24" s="260">
        <v>
18</v>
      </c>
      <c r="BR24" s="261"/>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2"/>
    </row>
    <row r="25" spans="1:131" s="245" customFormat="1" ht="26.25" customHeight="1" thickBot="1" x14ac:dyDescent="0.25">
      <c r="A25" s="1150" t="s">
        <v>
389</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0"/>
      <c r="BK25" s="250"/>
      <c r="BL25" s="250"/>
      <c r="BM25" s="250"/>
      <c r="BN25" s="250"/>
      <c r="BO25" s="263"/>
      <c r="BP25" s="263"/>
      <c r="BQ25" s="260">
        <v>
19</v>
      </c>
      <c r="BR25" s="261"/>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4"/>
    </row>
    <row r="26" spans="1:131" s="245" customFormat="1" ht="26.25" customHeight="1" x14ac:dyDescent="0.2">
      <c r="A26" s="1082" t="s">
        <v>
366</v>
      </c>
      <c r="B26" s="1083"/>
      <c r="C26" s="1083"/>
      <c r="D26" s="1083"/>
      <c r="E26" s="1083"/>
      <c r="F26" s="1083"/>
      <c r="G26" s="1083"/>
      <c r="H26" s="1083"/>
      <c r="I26" s="1083"/>
      <c r="J26" s="1083"/>
      <c r="K26" s="1083"/>
      <c r="L26" s="1083"/>
      <c r="M26" s="1083"/>
      <c r="N26" s="1083"/>
      <c r="O26" s="1083"/>
      <c r="P26" s="1084"/>
      <c r="Q26" s="1088" t="s">
        <v>
390</v>
      </c>
      <c r="R26" s="1089"/>
      <c r="S26" s="1089"/>
      <c r="T26" s="1089"/>
      <c r="U26" s="1090"/>
      <c r="V26" s="1088" t="s">
        <v>
391</v>
      </c>
      <c r="W26" s="1089"/>
      <c r="X26" s="1089"/>
      <c r="Y26" s="1089"/>
      <c r="Z26" s="1090"/>
      <c r="AA26" s="1088" t="s">
        <v>
392</v>
      </c>
      <c r="AB26" s="1089"/>
      <c r="AC26" s="1089"/>
      <c r="AD26" s="1089"/>
      <c r="AE26" s="1089"/>
      <c r="AF26" s="1146" t="s">
        <v>
393</v>
      </c>
      <c r="AG26" s="1095"/>
      <c r="AH26" s="1095"/>
      <c r="AI26" s="1095"/>
      <c r="AJ26" s="1147"/>
      <c r="AK26" s="1089" t="s">
        <v>
394</v>
      </c>
      <c r="AL26" s="1089"/>
      <c r="AM26" s="1089"/>
      <c r="AN26" s="1089"/>
      <c r="AO26" s="1090"/>
      <c r="AP26" s="1088" t="s">
        <v>
395</v>
      </c>
      <c r="AQ26" s="1089"/>
      <c r="AR26" s="1089"/>
      <c r="AS26" s="1089"/>
      <c r="AT26" s="1090"/>
      <c r="AU26" s="1088" t="s">
        <v>
396</v>
      </c>
      <c r="AV26" s="1089"/>
      <c r="AW26" s="1089"/>
      <c r="AX26" s="1089"/>
      <c r="AY26" s="1090"/>
      <c r="AZ26" s="1088" t="s">
        <v>
397</v>
      </c>
      <c r="BA26" s="1089"/>
      <c r="BB26" s="1089"/>
      <c r="BC26" s="1089"/>
      <c r="BD26" s="1090"/>
      <c r="BE26" s="1088" t="s">
        <v>
373</v>
      </c>
      <c r="BF26" s="1089"/>
      <c r="BG26" s="1089"/>
      <c r="BH26" s="1089"/>
      <c r="BI26" s="1104"/>
      <c r="BJ26" s="250"/>
      <c r="BK26" s="250"/>
      <c r="BL26" s="250"/>
      <c r="BM26" s="250"/>
      <c r="BN26" s="250"/>
      <c r="BO26" s="263"/>
      <c r="BP26" s="263"/>
      <c r="BQ26" s="260">
        <v>
20</v>
      </c>
      <c r="BR26" s="261"/>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4"/>
    </row>
    <row r="27" spans="1:131" s="245" customFormat="1" ht="26.25" customHeight="1" thickBot="1" x14ac:dyDescent="0.25">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0"/>
      <c r="BK27" s="250"/>
      <c r="BL27" s="250"/>
      <c r="BM27" s="250"/>
      <c r="BN27" s="250"/>
      <c r="BO27" s="263"/>
      <c r="BP27" s="263"/>
      <c r="BQ27" s="260">
        <v>
21</v>
      </c>
      <c r="BR27" s="261"/>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4"/>
    </row>
    <row r="28" spans="1:131" s="245" customFormat="1" ht="26.25" customHeight="1" thickTop="1" x14ac:dyDescent="0.2">
      <c r="A28" s="264">
        <v>
1</v>
      </c>
      <c r="B28" s="1137" t="s">
        <v>
398</v>
      </c>
      <c r="C28" s="1138"/>
      <c r="D28" s="1138"/>
      <c r="E28" s="1138"/>
      <c r="F28" s="1138"/>
      <c r="G28" s="1138"/>
      <c r="H28" s="1138"/>
      <c r="I28" s="1138"/>
      <c r="J28" s="1138"/>
      <c r="K28" s="1138"/>
      <c r="L28" s="1138"/>
      <c r="M28" s="1138"/>
      <c r="N28" s="1138"/>
      <c r="O28" s="1138"/>
      <c r="P28" s="1139"/>
      <c r="Q28" s="1140">
        <v>
16713</v>
      </c>
      <c r="R28" s="1141"/>
      <c r="S28" s="1141"/>
      <c r="T28" s="1141"/>
      <c r="U28" s="1141"/>
      <c r="V28" s="1141">
        <v>
16619</v>
      </c>
      <c r="W28" s="1141"/>
      <c r="X28" s="1141"/>
      <c r="Y28" s="1141"/>
      <c r="Z28" s="1141"/>
      <c r="AA28" s="1141">
        <v>
94</v>
      </c>
      <c r="AB28" s="1141"/>
      <c r="AC28" s="1141"/>
      <c r="AD28" s="1141"/>
      <c r="AE28" s="1142"/>
      <c r="AF28" s="1143">
        <v>
94</v>
      </c>
      <c r="AG28" s="1141"/>
      <c r="AH28" s="1141"/>
      <c r="AI28" s="1141"/>
      <c r="AJ28" s="1144"/>
      <c r="AK28" s="1145">
        <v>
1868</v>
      </c>
      <c r="AL28" s="1133"/>
      <c r="AM28" s="1133"/>
      <c r="AN28" s="1133"/>
      <c r="AO28" s="1133"/>
      <c r="AP28" s="1133" t="s">
        <v>
505</v>
      </c>
      <c r="AQ28" s="1133"/>
      <c r="AR28" s="1133"/>
      <c r="AS28" s="1133"/>
      <c r="AT28" s="1133"/>
      <c r="AU28" s="1133" t="s">
        <v>
505</v>
      </c>
      <c r="AV28" s="1133"/>
      <c r="AW28" s="1133"/>
      <c r="AX28" s="1133"/>
      <c r="AY28" s="1133"/>
      <c r="AZ28" s="1134" t="s">
        <v>
505</v>
      </c>
      <c r="BA28" s="1134"/>
      <c r="BB28" s="1134"/>
      <c r="BC28" s="1134"/>
      <c r="BD28" s="1134"/>
      <c r="BE28" s="1135"/>
      <c r="BF28" s="1135"/>
      <c r="BG28" s="1135"/>
      <c r="BH28" s="1135"/>
      <c r="BI28" s="1136"/>
      <c r="BJ28" s="250"/>
      <c r="BK28" s="250"/>
      <c r="BL28" s="250"/>
      <c r="BM28" s="250"/>
      <c r="BN28" s="250"/>
      <c r="BO28" s="263"/>
      <c r="BP28" s="263"/>
      <c r="BQ28" s="260">
        <v>
22</v>
      </c>
      <c r="BR28" s="261"/>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4"/>
    </row>
    <row r="29" spans="1:131" s="245" customFormat="1" ht="26.25" customHeight="1" x14ac:dyDescent="0.2">
      <c r="A29" s="264">
        <v>
2</v>
      </c>
      <c r="B29" s="1124" t="s">
        <v>
399</v>
      </c>
      <c r="C29" s="1125"/>
      <c r="D29" s="1125"/>
      <c r="E29" s="1125"/>
      <c r="F29" s="1125"/>
      <c r="G29" s="1125"/>
      <c r="H29" s="1125"/>
      <c r="I29" s="1125"/>
      <c r="J29" s="1125"/>
      <c r="K29" s="1125"/>
      <c r="L29" s="1125"/>
      <c r="M29" s="1125"/>
      <c r="N29" s="1125"/>
      <c r="O29" s="1125"/>
      <c r="P29" s="1126"/>
      <c r="Q29" s="1130">
        <v>
13448</v>
      </c>
      <c r="R29" s="1131"/>
      <c r="S29" s="1131"/>
      <c r="T29" s="1131"/>
      <c r="U29" s="1131"/>
      <c r="V29" s="1131">
        <v>
13253</v>
      </c>
      <c r="W29" s="1131"/>
      <c r="X29" s="1131"/>
      <c r="Y29" s="1131"/>
      <c r="Z29" s="1131"/>
      <c r="AA29" s="1131">
        <v>
195</v>
      </c>
      <c r="AB29" s="1131"/>
      <c r="AC29" s="1131"/>
      <c r="AD29" s="1131"/>
      <c r="AE29" s="1132"/>
      <c r="AF29" s="1106">
        <v>
195</v>
      </c>
      <c r="AG29" s="1107"/>
      <c r="AH29" s="1107"/>
      <c r="AI29" s="1107"/>
      <c r="AJ29" s="1108"/>
      <c r="AK29" s="1067">
        <v>
2110</v>
      </c>
      <c r="AL29" s="1058"/>
      <c r="AM29" s="1058"/>
      <c r="AN29" s="1058"/>
      <c r="AO29" s="1058"/>
      <c r="AP29" s="1058" t="s">
        <v>
505</v>
      </c>
      <c r="AQ29" s="1058"/>
      <c r="AR29" s="1058"/>
      <c r="AS29" s="1058"/>
      <c r="AT29" s="1058"/>
      <c r="AU29" s="1058" t="s">
        <v>
505</v>
      </c>
      <c r="AV29" s="1058"/>
      <c r="AW29" s="1058"/>
      <c r="AX29" s="1058"/>
      <c r="AY29" s="1058"/>
      <c r="AZ29" s="1129" t="s">
        <v>
505</v>
      </c>
      <c r="BA29" s="1129"/>
      <c r="BB29" s="1129"/>
      <c r="BC29" s="1129"/>
      <c r="BD29" s="1129"/>
      <c r="BE29" s="1119"/>
      <c r="BF29" s="1119"/>
      <c r="BG29" s="1119"/>
      <c r="BH29" s="1119"/>
      <c r="BI29" s="1120"/>
      <c r="BJ29" s="250"/>
      <c r="BK29" s="250"/>
      <c r="BL29" s="250"/>
      <c r="BM29" s="250"/>
      <c r="BN29" s="250"/>
      <c r="BO29" s="263"/>
      <c r="BP29" s="263"/>
      <c r="BQ29" s="260">
        <v>
23</v>
      </c>
      <c r="BR29" s="261"/>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4"/>
    </row>
    <row r="30" spans="1:131" s="245" customFormat="1" ht="26.25" customHeight="1" x14ac:dyDescent="0.2">
      <c r="A30" s="264">
        <v>
3</v>
      </c>
      <c r="B30" s="1124" t="s">
        <v>
400</v>
      </c>
      <c r="C30" s="1125"/>
      <c r="D30" s="1125"/>
      <c r="E30" s="1125"/>
      <c r="F30" s="1125"/>
      <c r="G30" s="1125"/>
      <c r="H30" s="1125"/>
      <c r="I30" s="1125"/>
      <c r="J30" s="1125"/>
      <c r="K30" s="1125"/>
      <c r="L30" s="1125"/>
      <c r="M30" s="1125"/>
      <c r="N30" s="1125"/>
      <c r="O30" s="1125"/>
      <c r="P30" s="1126"/>
      <c r="Q30" s="1130">
        <v>
2887</v>
      </c>
      <c r="R30" s="1131"/>
      <c r="S30" s="1131"/>
      <c r="T30" s="1131"/>
      <c r="U30" s="1131"/>
      <c r="V30" s="1131">
        <v>
2861</v>
      </c>
      <c r="W30" s="1131"/>
      <c r="X30" s="1131"/>
      <c r="Y30" s="1131"/>
      <c r="Z30" s="1131"/>
      <c r="AA30" s="1131">
        <v>
26</v>
      </c>
      <c r="AB30" s="1131"/>
      <c r="AC30" s="1131"/>
      <c r="AD30" s="1131"/>
      <c r="AE30" s="1132"/>
      <c r="AF30" s="1106">
        <v>
26</v>
      </c>
      <c r="AG30" s="1107"/>
      <c r="AH30" s="1107"/>
      <c r="AI30" s="1107"/>
      <c r="AJ30" s="1108"/>
      <c r="AK30" s="1067">
        <v>
1882</v>
      </c>
      <c r="AL30" s="1058"/>
      <c r="AM30" s="1058"/>
      <c r="AN30" s="1058"/>
      <c r="AO30" s="1058"/>
      <c r="AP30" s="1058" t="s">
        <v>
505</v>
      </c>
      <c r="AQ30" s="1058"/>
      <c r="AR30" s="1058"/>
      <c r="AS30" s="1058"/>
      <c r="AT30" s="1058"/>
      <c r="AU30" s="1058" t="s">
        <v>
505</v>
      </c>
      <c r="AV30" s="1058"/>
      <c r="AW30" s="1058"/>
      <c r="AX30" s="1058"/>
      <c r="AY30" s="1058"/>
      <c r="AZ30" s="1129" t="s">
        <v>
505</v>
      </c>
      <c r="BA30" s="1129"/>
      <c r="BB30" s="1129"/>
      <c r="BC30" s="1129"/>
      <c r="BD30" s="1129"/>
      <c r="BE30" s="1119"/>
      <c r="BF30" s="1119"/>
      <c r="BG30" s="1119"/>
      <c r="BH30" s="1119"/>
      <c r="BI30" s="1120"/>
      <c r="BJ30" s="250"/>
      <c r="BK30" s="250"/>
      <c r="BL30" s="250"/>
      <c r="BM30" s="250"/>
      <c r="BN30" s="250"/>
      <c r="BO30" s="263"/>
      <c r="BP30" s="263"/>
      <c r="BQ30" s="260">
        <v>
24</v>
      </c>
      <c r="BR30" s="261"/>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4"/>
    </row>
    <row r="31" spans="1:131" s="245" customFormat="1" ht="26.25" customHeight="1" x14ac:dyDescent="0.2">
      <c r="A31" s="264">
        <v>
4</v>
      </c>
      <c r="B31" s="1124" t="s">
        <v>
401</v>
      </c>
      <c r="C31" s="1125"/>
      <c r="D31" s="1125"/>
      <c r="E31" s="1125"/>
      <c r="F31" s="1125"/>
      <c r="G31" s="1125"/>
      <c r="H31" s="1125"/>
      <c r="I31" s="1125"/>
      <c r="J31" s="1125"/>
      <c r="K31" s="1125"/>
      <c r="L31" s="1125"/>
      <c r="M31" s="1125"/>
      <c r="N31" s="1125"/>
      <c r="O31" s="1125"/>
      <c r="P31" s="1126"/>
      <c r="Q31" s="1130">
        <v>
8641</v>
      </c>
      <c r="R31" s="1131"/>
      <c r="S31" s="1131"/>
      <c r="T31" s="1131"/>
      <c r="U31" s="1131"/>
      <c r="V31" s="1131">
        <v>
8498</v>
      </c>
      <c r="W31" s="1131"/>
      <c r="X31" s="1131"/>
      <c r="Y31" s="1131"/>
      <c r="Z31" s="1131"/>
      <c r="AA31" s="1131">
        <v>
143</v>
      </c>
      <c r="AB31" s="1131"/>
      <c r="AC31" s="1131"/>
      <c r="AD31" s="1131"/>
      <c r="AE31" s="1132"/>
      <c r="AF31" s="1106">
        <v>
1058</v>
      </c>
      <c r="AG31" s="1107"/>
      <c r="AH31" s="1107"/>
      <c r="AI31" s="1107"/>
      <c r="AJ31" s="1108"/>
      <c r="AK31" s="1067">
        <v>
1000</v>
      </c>
      <c r="AL31" s="1058"/>
      <c r="AM31" s="1058"/>
      <c r="AN31" s="1058"/>
      <c r="AO31" s="1058"/>
      <c r="AP31" s="1058">
        <v>
6072</v>
      </c>
      <c r="AQ31" s="1058"/>
      <c r="AR31" s="1058"/>
      <c r="AS31" s="1058"/>
      <c r="AT31" s="1058"/>
      <c r="AU31" s="1058">
        <v>
1627</v>
      </c>
      <c r="AV31" s="1058"/>
      <c r="AW31" s="1058"/>
      <c r="AX31" s="1058"/>
      <c r="AY31" s="1058"/>
      <c r="AZ31" s="1129" t="s">
        <v>
505</v>
      </c>
      <c r="BA31" s="1129"/>
      <c r="BB31" s="1129"/>
      <c r="BC31" s="1129"/>
      <c r="BD31" s="1129"/>
      <c r="BE31" s="1119" t="s">
        <v>
402</v>
      </c>
      <c r="BF31" s="1119"/>
      <c r="BG31" s="1119"/>
      <c r="BH31" s="1119"/>
      <c r="BI31" s="1120"/>
      <c r="BJ31" s="250"/>
      <c r="BK31" s="250"/>
      <c r="BL31" s="250"/>
      <c r="BM31" s="250"/>
      <c r="BN31" s="250"/>
      <c r="BO31" s="263"/>
      <c r="BP31" s="263"/>
      <c r="BQ31" s="260">
        <v>
25</v>
      </c>
      <c r="BR31" s="261"/>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4"/>
    </row>
    <row r="32" spans="1:131" s="245" customFormat="1" ht="26.25" customHeight="1" x14ac:dyDescent="0.2">
      <c r="A32" s="264">
        <v>
5</v>
      </c>
      <c r="B32" s="1124" t="s">
        <v>
403</v>
      </c>
      <c r="C32" s="1125"/>
      <c r="D32" s="1125"/>
      <c r="E32" s="1125"/>
      <c r="F32" s="1125"/>
      <c r="G32" s="1125"/>
      <c r="H32" s="1125"/>
      <c r="I32" s="1125"/>
      <c r="J32" s="1125"/>
      <c r="K32" s="1125"/>
      <c r="L32" s="1125"/>
      <c r="M32" s="1125"/>
      <c r="N32" s="1125"/>
      <c r="O32" s="1125"/>
      <c r="P32" s="1126"/>
      <c r="Q32" s="1130">
        <v>
4493</v>
      </c>
      <c r="R32" s="1131"/>
      <c r="S32" s="1131"/>
      <c r="T32" s="1131"/>
      <c r="U32" s="1131"/>
      <c r="V32" s="1131">
        <v>
4924</v>
      </c>
      <c r="W32" s="1131"/>
      <c r="X32" s="1131"/>
      <c r="Y32" s="1131"/>
      <c r="Z32" s="1131"/>
      <c r="AA32" s="1131">
        <v>
69</v>
      </c>
      <c r="AB32" s="1131"/>
      <c r="AC32" s="1131"/>
      <c r="AD32" s="1131"/>
      <c r="AE32" s="1132"/>
      <c r="AF32" s="1106">
        <v>
69</v>
      </c>
      <c r="AG32" s="1107"/>
      <c r="AH32" s="1107"/>
      <c r="AI32" s="1107"/>
      <c r="AJ32" s="1108"/>
      <c r="AK32" s="1067">
        <v>
1643</v>
      </c>
      <c r="AL32" s="1058"/>
      <c r="AM32" s="1058"/>
      <c r="AN32" s="1058"/>
      <c r="AO32" s="1058"/>
      <c r="AP32" s="1058">
        <v>
19042</v>
      </c>
      <c r="AQ32" s="1058"/>
      <c r="AR32" s="1058"/>
      <c r="AS32" s="1058"/>
      <c r="AT32" s="1058"/>
      <c r="AU32" s="1058">
        <v>
9940</v>
      </c>
      <c r="AV32" s="1058"/>
      <c r="AW32" s="1058"/>
      <c r="AX32" s="1058"/>
      <c r="AY32" s="1058"/>
      <c r="AZ32" s="1129" t="s">
        <v>
505</v>
      </c>
      <c r="BA32" s="1129"/>
      <c r="BB32" s="1129"/>
      <c r="BC32" s="1129"/>
      <c r="BD32" s="1129"/>
      <c r="BE32" s="1119" t="s">
        <v>
404</v>
      </c>
      <c r="BF32" s="1119"/>
      <c r="BG32" s="1119"/>
      <c r="BH32" s="1119"/>
      <c r="BI32" s="1120"/>
      <c r="BJ32" s="250"/>
      <c r="BK32" s="250"/>
      <c r="BL32" s="250"/>
      <c r="BM32" s="250"/>
      <c r="BN32" s="250"/>
      <c r="BO32" s="263"/>
      <c r="BP32" s="263"/>
      <c r="BQ32" s="260">
        <v>
26</v>
      </c>
      <c r="BR32" s="261"/>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4"/>
    </row>
    <row r="33" spans="1:131" s="245" customFormat="1" ht="26.25" customHeight="1" x14ac:dyDescent="0.2">
      <c r="A33" s="264">
        <v>
6</v>
      </c>
      <c r="B33" s="1124"/>
      <c r="C33" s="1125"/>
      <c r="D33" s="1125"/>
      <c r="E33" s="1125"/>
      <c r="F33" s="1125"/>
      <c r="G33" s="1125"/>
      <c r="H33" s="1125"/>
      <c r="I33" s="1125"/>
      <c r="J33" s="1125"/>
      <c r="K33" s="1125"/>
      <c r="L33" s="1125"/>
      <c r="M33" s="1125"/>
      <c r="N33" s="1125"/>
      <c r="O33" s="1125"/>
      <c r="P33" s="1126"/>
      <c r="Q33" s="1130"/>
      <c r="R33" s="1131"/>
      <c r="S33" s="1131"/>
      <c r="T33" s="1131"/>
      <c r="U33" s="1131"/>
      <c r="V33" s="1131"/>
      <c r="W33" s="1131"/>
      <c r="X33" s="1131"/>
      <c r="Y33" s="1131"/>
      <c r="Z33" s="1131"/>
      <c r="AA33" s="1131"/>
      <c r="AB33" s="1131"/>
      <c r="AC33" s="1131"/>
      <c r="AD33" s="1131"/>
      <c r="AE33" s="1132"/>
      <c r="AF33" s="1106"/>
      <c r="AG33" s="1107"/>
      <c r="AH33" s="1107"/>
      <c r="AI33" s="1107"/>
      <c r="AJ33" s="1108"/>
      <c r="AK33" s="1067"/>
      <c r="AL33" s="1058"/>
      <c r="AM33" s="1058"/>
      <c r="AN33" s="1058"/>
      <c r="AO33" s="1058"/>
      <c r="AP33" s="1058"/>
      <c r="AQ33" s="1058"/>
      <c r="AR33" s="1058"/>
      <c r="AS33" s="1058"/>
      <c r="AT33" s="1058"/>
      <c r="AU33" s="1058"/>
      <c r="AV33" s="1058"/>
      <c r="AW33" s="1058"/>
      <c r="AX33" s="1058"/>
      <c r="AY33" s="1058"/>
      <c r="AZ33" s="1129"/>
      <c r="BA33" s="1129"/>
      <c r="BB33" s="1129"/>
      <c r="BC33" s="1129"/>
      <c r="BD33" s="1129"/>
      <c r="BE33" s="1119"/>
      <c r="BF33" s="1119"/>
      <c r="BG33" s="1119"/>
      <c r="BH33" s="1119"/>
      <c r="BI33" s="1120"/>
      <c r="BJ33" s="250"/>
      <c r="BK33" s="250"/>
      <c r="BL33" s="250"/>
      <c r="BM33" s="250"/>
      <c r="BN33" s="250"/>
      <c r="BO33" s="263"/>
      <c r="BP33" s="263"/>
      <c r="BQ33" s="260">
        <v>
27</v>
      </c>
      <c r="BR33" s="261"/>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4"/>
    </row>
    <row r="34" spans="1:131" s="245" customFormat="1" ht="26.25" customHeight="1" x14ac:dyDescent="0.2">
      <c r="A34" s="264">
        <v>
7</v>
      </c>
      <c r="B34" s="1124"/>
      <c r="C34" s="1125"/>
      <c r="D34" s="1125"/>
      <c r="E34" s="1125"/>
      <c r="F34" s="1125"/>
      <c r="G34" s="1125"/>
      <c r="H34" s="1125"/>
      <c r="I34" s="1125"/>
      <c r="J34" s="1125"/>
      <c r="K34" s="1125"/>
      <c r="L34" s="1125"/>
      <c r="M34" s="1125"/>
      <c r="N34" s="1125"/>
      <c r="O34" s="1125"/>
      <c r="P34" s="1126"/>
      <c r="Q34" s="1130"/>
      <c r="R34" s="1131"/>
      <c r="S34" s="1131"/>
      <c r="T34" s="1131"/>
      <c r="U34" s="1131"/>
      <c r="V34" s="1131"/>
      <c r="W34" s="1131"/>
      <c r="X34" s="1131"/>
      <c r="Y34" s="1131"/>
      <c r="Z34" s="1131"/>
      <c r="AA34" s="1131"/>
      <c r="AB34" s="1131"/>
      <c r="AC34" s="1131"/>
      <c r="AD34" s="1131"/>
      <c r="AE34" s="1132"/>
      <c r="AF34" s="1106"/>
      <c r="AG34" s="1107"/>
      <c r="AH34" s="1107"/>
      <c r="AI34" s="1107"/>
      <c r="AJ34" s="1108"/>
      <c r="AK34" s="1067"/>
      <c r="AL34" s="1058"/>
      <c r="AM34" s="1058"/>
      <c r="AN34" s="1058"/>
      <c r="AO34" s="1058"/>
      <c r="AP34" s="1058"/>
      <c r="AQ34" s="1058"/>
      <c r="AR34" s="1058"/>
      <c r="AS34" s="1058"/>
      <c r="AT34" s="1058"/>
      <c r="AU34" s="1058"/>
      <c r="AV34" s="1058"/>
      <c r="AW34" s="1058"/>
      <c r="AX34" s="1058"/>
      <c r="AY34" s="1058"/>
      <c r="AZ34" s="1129"/>
      <c r="BA34" s="1129"/>
      <c r="BB34" s="1129"/>
      <c r="BC34" s="1129"/>
      <c r="BD34" s="1129"/>
      <c r="BE34" s="1119"/>
      <c r="BF34" s="1119"/>
      <c r="BG34" s="1119"/>
      <c r="BH34" s="1119"/>
      <c r="BI34" s="1120"/>
      <c r="BJ34" s="250"/>
      <c r="BK34" s="250"/>
      <c r="BL34" s="250"/>
      <c r="BM34" s="250"/>
      <c r="BN34" s="250"/>
      <c r="BO34" s="263"/>
      <c r="BP34" s="263"/>
      <c r="BQ34" s="260">
        <v>
28</v>
      </c>
      <c r="BR34" s="261"/>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4"/>
    </row>
    <row r="35" spans="1:131" s="245" customFormat="1" ht="26.25" customHeight="1" x14ac:dyDescent="0.2">
      <c r="A35" s="264">
        <v>
8</v>
      </c>
      <c r="B35" s="1124"/>
      <c r="C35" s="1125"/>
      <c r="D35" s="1125"/>
      <c r="E35" s="1125"/>
      <c r="F35" s="1125"/>
      <c r="G35" s="1125"/>
      <c r="H35" s="1125"/>
      <c r="I35" s="1125"/>
      <c r="J35" s="1125"/>
      <c r="K35" s="1125"/>
      <c r="L35" s="1125"/>
      <c r="M35" s="1125"/>
      <c r="N35" s="1125"/>
      <c r="O35" s="1125"/>
      <c r="P35" s="1126"/>
      <c r="Q35" s="1130"/>
      <c r="R35" s="1131"/>
      <c r="S35" s="1131"/>
      <c r="T35" s="1131"/>
      <c r="U35" s="1131"/>
      <c r="V35" s="1131"/>
      <c r="W35" s="1131"/>
      <c r="X35" s="1131"/>
      <c r="Y35" s="1131"/>
      <c r="Z35" s="1131"/>
      <c r="AA35" s="1131"/>
      <c r="AB35" s="1131"/>
      <c r="AC35" s="1131"/>
      <c r="AD35" s="1131"/>
      <c r="AE35" s="1132"/>
      <c r="AF35" s="1106"/>
      <c r="AG35" s="1107"/>
      <c r="AH35" s="1107"/>
      <c r="AI35" s="1107"/>
      <c r="AJ35" s="1108"/>
      <c r="AK35" s="1067"/>
      <c r="AL35" s="1058"/>
      <c r="AM35" s="1058"/>
      <c r="AN35" s="1058"/>
      <c r="AO35" s="1058"/>
      <c r="AP35" s="1058"/>
      <c r="AQ35" s="1058"/>
      <c r="AR35" s="1058"/>
      <c r="AS35" s="1058"/>
      <c r="AT35" s="1058"/>
      <c r="AU35" s="1058"/>
      <c r="AV35" s="1058"/>
      <c r="AW35" s="1058"/>
      <c r="AX35" s="1058"/>
      <c r="AY35" s="1058"/>
      <c r="AZ35" s="1129"/>
      <c r="BA35" s="1129"/>
      <c r="BB35" s="1129"/>
      <c r="BC35" s="1129"/>
      <c r="BD35" s="1129"/>
      <c r="BE35" s="1119"/>
      <c r="BF35" s="1119"/>
      <c r="BG35" s="1119"/>
      <c r="BH35" s="1119"/>
      <c r="BI35" s="1120"/>
      <c r="BJ35" s="250"/>
      <c r="BK35" s="250"/>
      <c r="BL35" s="250"/>
      <c r="BM35" s="250"/>
      <c r="BN35" s="250"/>
      <c r="BO35" s="263"/>
      <c r="BP35" s="263"/>
      <c r="BQ35" s="260">
        <v>
29</v>
      </c>
      <c r="BR35" s="261"/>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4"/>
    </row>
    <row r="36" spans="1:131" s="245" customFormat="1" ht="26.25" customHeight="1" x14ac:dyDescent="0.2">
      <c r="A36" s="264">
        <v>
9</v>
      </c>
      <c r="B36" s="1124"/>
      <c r="C36" s="1125"/>
      <c r="D36" s="1125"/>
      <c r="E36" s="1125"/>
      <c r="F36" s="1125"/>
      <c r="G36" s="1125"/>
      <c r="H36" s="1125"/>
      <c r="I36" s="1125"/>
      <c r="J36" s="1125"/>
      <c r="K36" s="1125"/>
      <c r="L36" s="1125"/>
      <c r="M36" s="1125"/>
      <c r="N36" s="1125"/>
      <c r="O36" s="1125"/>
      <c r="P36" s="1126"/>
      <c r="Q36" s="1130"/>
      <c r="R36" s="1131"/>
      <c r="S36" s="1131"/>
      <c r="T36" s="1131"/>
      <c r="U36" s="1131"/>
      <c r="V36" s="1131"/>
      <c r="W36" s="1131"/>
      <c r="X36" s="1131"/>
      <c r="Y36" s="1131"/>
      <c r="Z36" s="1131"/>
      <c r="AA36" s="1131"/>
      <c r="AB36" s="1131"/>
      <c r="AC36" s="1131"/>
      <c r="AD36" s="1131"/>
      <c r="AE36" s="1132"/>
      <c r="AF36" s="1106"/>
      <c r="AG36" s="1107"/>
      <c r="AH36" s="1107"/>
      <c r="AI36" s="1107"/>
      <c r="AJ36" s="1108"/>
      <c r="AK36" s="1067"/>
      <c r="AL36" s="1058"/>
      <c r="AM36" s="1058"/>
      <c r="AN36" s="1058"/>
      <c r="AO36" s="1058"/>
      <c r="AP36" s="1058"/>
      <c r="AQ36" s="1058"/>
      <c r="AR36" s="1058"/>
      <c r="AS36" s="1058"/>
      <c r="AT36" s="1058"/>
      <c r="AU36" s="1058"/>
      <c r="AV36" s="1058"/>
      <c r="AW36" s="1058"/>
      <c r="AX36" s="1058"/>
      <c r="AY36" s="1058"/>
      <c r="AZ36" s="1129"/>
      <c r="BA36" s="1129"/>
      <c r="BB36" s="1129"/>
      <c r="BC36" s="1129"/>
      <c r="BD36" s="1129"/>
      <c r="BE36" s="1119"/>
      <c r="BF36" s="1119"/>
      <c r="BG36" s="1119"/>
      <c r="BH36" s="1119"/>
      <c r="BI36" s="1120"/>
      <c r="BJ36" s="250"/>
      <c r="BK36" s="250"/>
      <c r="BL36" s="250"/>
      <c r="BM36" s="250"/>
      <c r="BN36" s="250"/>
      <c r="BO36" s="263"/>
      <c r="BP36" s="263"/>
      <c r="BQ36" s="260">
        <v>
30</v>
      </c>
      <c r="BR36" s="261"/>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4"/>
    </row>
    <row r="37" spans="1:131" s="245" customFormat="1" ht="26.25" customHeight="1" x14ac:dyDescent="0.2">
      <c r="A37" s="264">
        <v>
10</v>
      </c>
      <c r="B37" s="1124"/>
      <c r="C37" s="1125"/>
      <c r="D37" s="1125"/>
      <c r="E37" s="1125"/>
      <c r="F37" s="1125"/>
      <c r="G37" s="1125"/>
      <c r="H37" s="1125"/>
      <c r="I37" s="1125"/>
      <c r="J37" s="1125"/>
      <c r="K37" s="1125"/>
      <c r="L37" s="1125"/>
      <c r="M37" s="1125"/>
      <c r="N37" s="1125"/>
      <c r="O37" s="1125"/>
      <c r="P37" s="1126"/>
      <c r="Q37" s="1130"/>
      <c r="R37" s="1131"/>
      <c r="S37" s="1131"/>
      <c r="T37" s="1131"/>
      <c r="U37" s="1131"/>
      <c r="V37" s="1131"/>
      <c r="W37" s="1131"/>
      <c r="X37" s="1131"/>
      <c r="Y37" s="1131"/>
      <c r="Z37" s="1131"/>
      <c r="AA37" s="1131"/>
      <c r="AB37" s="1131"/>
      <c r="AC37" s="1131"/>
      <c r="AD37" s="1131"/>
      <c r="AE37" s="1132"/>
      <c r="AF37" s="1106"/>
      <c r="AG37" s="1107"/>
      <c r="AH37" s="1107"/>
      <c r="AI37" s="1107"/>
      <c r="AJ37" s="1108"/>
      <c r="AK37" s="1067"/>
      <c r="AL37" s="1058"/>
      <c r="AM37" s="1058"/>
      <c r="AN37" s="1058"/>
      <c r="AO37" s="1058"/>
      <c r="AP37" s="1058"/>
      <c r="AQ37" s="1058"/>
      <c r="AR37" s="1058"/>
      <c r="AS37" s="1058"/>
      <c r="AT37" s="1058"/>
      <c r="AU37" s="1058"/>
      <c r="AV37" s="1058"/>
      <c r="AW37" s="1058"/>
      <c r="AX37" s="1058"/>
      <c r="AY37" s="1058"/>
      <c r="AZ37" s="1129"/>
      <c r="BA37" s="1129"/>
      <c r="BB37" s="1129"/>
      <c r="BC37" s="1129"/>
      <c r="BD37" s="1129"/>
      <c r="BE37" s="1119"/>
      <c r="BF37" s="1119"/>
      <c r="BG37" s="1119"/>
      <c r="BH37" s="1119"/>
      <c r="BI37" s="1120"/>
      <c r="BJ37" s="250"/>
      <c r="BK37" s="250"/>
      <c r="BL37" s="250"/>
      <c r="BM37" s="250"/>
      <c r="BN37" s="250"/>
      <c r="BO37" s="263"/>
      <c r="BP37" s="263"/>
      <c r="BQ37" s="260">
        <v>
31</v>
      </c>
      <c r="BR37" s="261"/>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4"/>
    </row>
    <row r="38" spans="1:131" s="245" customFormat="1" ht="26.25" customHeight="1" x14ac:dyDescent="0.2">
      <c r="A38" s="264">
        <v>
11</v>
      </c>
      <c r="B38" s="1124"/>
      <c r="C38" s="1125"/>
      <c r="D38" s="1125"/>
      <c r="E38" s="1125"/>
      <c r="F38" s="1125"/>
      <c r="G38" s="1125"/>
      <c r="H38" s="1125"/>
      <c r="I38" s="1125"/>
      <c r="J38" s="1125"/>
      <c r="K38" s="1125"/>
      <c r="L38" s="1125"/>
      <c r="M38" s="1125"/>
      <c r="N38" s="1125"/>
      <c r="O38" s="1125"/>
      <c r="P38" s="1126"/>
      <c r="Q38" s="1130"/>
      <c r="R38" s="1131"/>
      <c r="S38" s="1131"/>
      <c r="T38" s="1131"/>
      <c r="U38" s="1131"/>
      <c r="V38" s="1131"/>
      <c r="W38" s="1131"/>
      <c r="X38" s="1131"/>
      <c r="Y38" s="1131"/>
      <c r="Z38" s="1131"/>
      <c r="AA38" s="1131"/>
      <c r="AB38" s="1131"/>
      <c r="AC38" s="1131"/>
      <c r="AD38" s="1131"/>
      <c r="AE38" s="1132"/>
      <c r="AF38" s="1106"/>
      <c r="AG38" s="1107"/>
      <c r="AH38" s="1107"/>
      <c r="AI38" s="1107"/>
      <c r="AJ38" s="1108"/>
      <c r="AK38" s="1067"/>
      <c r="AL38" s="1058"/>
      <c r="AM38" s="1058"/>
      <c r="AN38" s="1058"/>
      <c r="AO38" s="1058"/>
      <c r="AP38" s="1058"/>
      <c r="AQ38" s="1058"/>
      <c r="AR38" s="1058"/>
      <c r="AS38" s="1058"/>
      <c r="AT38" s="1058"/>
      <c r="AU38" s="1058"/>
      <c r="AV38" s="1058"/>
      <c r="AW38" s="1058"/>
      <c r="AX38" s="1058"/>
      <c r="AY38" s="1058"/>
      <c r="AZ38" s="1129"/>
      <c r="BA38" s="1129"/>
      <c r="BB38" s="1129"/>
      <c r="BC38" s="1129"/>
      <c r="BD38" s="1129"/>
      <c r="BE38" s="1119"/>
      <c r="BF38" s="1119"/>
      <c r="BG38" s="1119"/>
      <c r="BH38" s="1119"/>
      <c r="BI38" s="1120"/>
      <c r="BJ38" s="250"/>
      <c r="BK38" s="250"/>
      <c r="BL38" s="250"/>
      <c r="BM38" s="250"/>
      <c r="BN38" s="250"/>
      <c r="BO38" s="263"/>
      <c r="BP38" s="263"/>
      <c r="BQ38" s="260">
        <v>
32</v>
      </c>
      <c r="BR38" s="261"/>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4"/>
    </row>
    <row r="39" spans="1:131" s="245" customFormat="1" ht="26.25" customHeight="1" x14ac:dyDescent="0.2">
      <c r="A39" s="264">
        <v>
12</v>
      </c>
      <c r="B39" s="1124"/>
      <c r="C39" s="1125"/>
      <c r="D39" s="1125"/>
      <c r="E39" s="1125"/>
      <c r="F39" s="1125"/>
      <c r="G39" s="1125"/>
      <c r="H39" s="1125"/>
      <c r="I39" s="1125"/>
      <c r="J39" s="1125"/>
      <c r="K39" s="1125"/>
      <c r="L39" s="1125"/>
      <c r="M39" s="1125"/>
      <c r="N39" s="1125"/>
      <c r="O39" s="1125"/>
      <c r="P39" s="1126"/>
      <c r="Q39" s="1130"/>
      <c r="R39" s="1131"/>
      <c r="S39" s="1131"/>
      <c r="T39" s="1131"/>
      <c r="U39" s="1131"/>
      <c r="V39" s="1131"/>
      <c r="W39" s="1131"/>
      <c r="X39" s="1131"/>
      <c r="Y39" s="1131"/>
      <c r="Z39" s="1131"/>
      <c r="AA39" s="1131"/>
      <c r="AB39" s="1131"/>
      <c r="AC39" s="1131"/>
      <c r="AD39" s="1131"/>
      <c r="AE39" s="1132"/>
      <c r="AF39" s="1106"/>
      <c r="AG39" s="1107"/>
      <c r="AH39" s="1107"/>
      <c r="AI39" s="1107"/>
      <c r="AJ39" s="1108"/>
      <c r="AK39" s="1067"/>
      <c r="AL39" s="1058"/>
      <c r="AM39" s="1058"/>
      <c r="AN39" s="1058"/>
      <c r="AO39" s="1058"/>
      <c r="AP39" s="1058"/>
      <c r="AQ39" s="1058"/>
      <c r="AR39" s="1058"/>
      <c r="AS39" s="1058"/>
      <c r="AT39" s="1058"/>
      <c r="AU39" s="1058"/>
      <c r="AV39" s="1058"/>
      <c r="AW39" s="1058"/>
      <c r="AX39" s="1058"/>
      <c r="AY39" s="1058"/>
      <c r="AZ39" s="1129"/>
      <c r="BA39" s="1129"/>
      <c r="BB39" s="1129"/>
      <c r="BC39" s="1129"/>
      <c r="BD39" s="1129"/>
      <c r="BE39" s="1119"/>
      <c r="BF39" s="1119"/>
      <c r="BG39" s="1119"/>
      <c r="BH39" s="1119"/>
      <c r="BI39" s="1120"/>
      <c r="BJ39" s="250"/>
      <c r="BK39" s="250"/>
      <c r="BL39" s="250"/>
      <c r="BM39" s="250"/>
      <c r="BN39" s="250"/>
      <c r="BO39" s="263"/>
      <c r="BP39" s="263"/>
      <c r="BQ39" s="260">
        <v>
33</v>
      </c>
      <c r="BR39" s="261"/>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4"/>
    </row>
    <row r="40" spans="1:131" s="245" customFormat="1" ht="26.25" customHeight="1" x14ac:dyDescent="0.2">
      <c r="A40" s="259">
        <v>
13</v>
      </c>
      <c r="B40" s="1124"/>
      <c r="C40" s="1125"/>
      <c r="D40" s="1125"/>
      <c r="E40" s="1125"/>
      <c r="F40" s="1125"/>
      <c r="G40" s="1125"/>
      <c r="H40" s="1125"/>
      <c r="I40" s="1125"/>
      <c r="J40" s="1125"/>
      <c r="K40" s="1125"/>
      <c r="L40" s="1125"/>
      <c r="M40" s="1125"/>
      <c r="N40" s="1125"/>
      <c r="O40" s="1125"/>
      <c r="P40" s="1126"/>
      <c r="Q40" s="1130"/>
      <c r="R40" s="1131"/>
      <c r="S40" s="1131"/>
      <c r="T40" s="1131"/>
      <c r="U40" s="1131"/>
      <c r="V40" s="1131"/>
      <c r="W40" s="1131"/>
      <c r="X40" s="1131"/>
      <c r="Y40" s="1131"/>
      <c r="Z40" s="1131"/>
      <c r="AA40" s="1131"/>
      <c r="AB40" s="1131"/>
      <c r="AC40" s="1131"/>
      <c r="AD40" s="1131"/>
      <c r="AE40" s="1132"/>
      <c r="AF40" s="1106"/>
      <c r="AG40" s="1107"/>
      <c r="AH40" s="1107"/>
      <c r="AI40" s="1107"/>
      <c r="AJ40" s="1108"/>
      <c r="AK40" s="1067"/>
      <c r="AL40" s="1058"/>
      <c r="AM40" s="1058"/>
      <c r="AN40" s="1058"/>
      <c r="AO40" s="1058"/>
      <c r="AP40" s="1058"/>
      <c r="AQ40" s="1058"/>
      <c r="AR40" s="1058"/>
      <c r="AS40" s="1058"/>
      <c r="AT40" s="1058"/>
      <c r="AU40" s="1058"/>
      <c r="AV40" s="1058"/>
      <c r="AW40" s="1058"/>
      <c r="AX40" s="1058"/>
      <c r="AY40" s="1058"/>
      <c r="AZ40" s="1129"/>
      <c r="BA40" s="1129"/>
      <c r="BB40" s="1129"/>
      <c r="BC40" s="1129"/>
      <c r="BD40" s="1129"/>
      <c r="BE40" s="1119"/>
      <c r="BF40" s="1119"/>
      <c r="BG40" s="1119"/>
      <c r="BH40" s="1119"/>
      <c r="BI40" s="1120"/>
      <c r="BJ40" s="250"/>
      <c r="BK40" s="250"/>
      <c r="BL40" s="250"/>
      <c r="BM40" s="250"/>
      <c r="BN40" s="250"/>
      <c r="BO40" s="263"/>
      <c r="BP40" s="263"/>
      <c r="BQ40" s="260">
        <v>
34</v>
      </c>
      <c r="BR40" s="261"/>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4"/>
    </row>
    <row r="41" spans="1:131" s="245" customFormat="1" ht="26.25" customHeight="1" x14ac:dyDescent="0.2">
      <c r="A41" s="259">
        <v>
14</v>
      </c>
      <c r="B41" s="1124"/>
      <c r="C41" s="1125"/>
      <c r="D41" s="1125"/>
      <c r="E41" s="1125"/>
      <c r="F41" s="1125"/>
      <c r="G41" s="1125"/>
      <c r="H41" s="1125"/>
      <c r="I41" s="1125"/>
      <c r="J41" s="1125"/>
      <c r="K41" s="1125"/>
      <c r="L41" s="1125"/>
      <c r="M41" s="1125"/>
      <c r="N41" s="1125"/>
      <c r="O41" s="1125"/>
      <c r="P41" s="1126"/>
      <c r="Q41" s="1130"/>
      <c r="R41" s="1131"/>
      <c r="S41" s="1131"/>
      <c r="T41" s="1131"/>
      <c r="U41" s="1131"/>
      <c r="V41" s="1131"/>
      <c r="W41" s="1131"/>
      <c r="X41" s="1131"/>
      <c r="Y41" s="1131"/>
      <c r="Z41" s="1131"/>
      <c r="AA41" s="1131"/>
      <c r="AB41" s="1131"/>
      <c r="AC41" s="1131"/>
      <c r="AD41" s="1131"/>
      <c r="AE41" s="1132"/>
      <c r="AF41" s="1106"/>
      <c r="AG41" s="1107"/>
      <c r="AH41" s="1107"/>
      <c r="AI41" s="1107"/>
      <c r="AJ41" s="1108"/>
      <c r="AK41" s="1067"/>
      <c r="AL41" s="1058"/>
      <c r="AM41" s="1058"/>
      <c r="AN41" s="1058"/>
      <c r="AO41" s="1058"/>
      <c r="AP41" s="1058"/>
      <c r="AQ41" s="1058"/>
      <c r="AR41" s="1058"/>
      <c r="AS41" s="1058"/>
      <c r="AT41" s="1058"/>
      <c r="AU41" s="1058"/>
      <c r="AV41" s="1058"/>
      <c r="AW41" s="1058"/>
      <c r="AX41" s="1058"/>
      <c r="AY41" s="1058"/>
      <c r="AZ41" s="1129"/>
      <c r="BA41" s="1129"/>
      <c r="BB41" s="1129"/>
      <c r="BC41" s="1129"/>
      <c r="BD41" s="1129"/>
      <c r="BE41" s="1119"/>
      <c r="BF41" s="1119"/>
      <c r="BG41" s="1119"/>
      <c r="BH41" s="1119"/>
      <c r="BI41" s="1120"/>
      <c r="BJ41" s="250"/>
      <c r="BK41" s="250"/>
      <c r="BL41" s="250"/>
      <c r="BM41" s="250"/>
      <c r="BN41" s="250"/>
      <c r="BO41" s="263"/>
      <c r="BP41" s="263"/>
      <c r="BQ41" s="260">
        <v>
35</v>
      </c>
      <c r="BR41" s="261"/>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4"/>
    </row>
    <row r="42" spans="1:131" s="245" customFormat="1" ht="26.25" customHeight="1" x14ac:dyDescent="0.2">
      <c r="A42" s="259">
        <v>
15</v>
      </c>
      <c r="B42" s="1124"/>
      <c r="C42" s="1125"/>
      <c r="D42" s="1125"/>
      <c r="E42" s="1125"/>
      <c r="F42" s="1125"/>
      <c r="G42" s="1125"/>
      <c r="H42" s="1125"/>
      <c r="I42" s="1125"/>
      <c r="J42" s="1125"/>
      <c r="K42" s="1125"/>
      <c r="L42" s="1125"/>
      <c r="M42" s="1125"/>
      <c r="N42" s="1125"/>
      <c r="O42" s="1125"/>
      <c r="P42" s="1126"/>
      <c r="Q42" s="1130"/>
      <c r="R42" s="1131"/>
      <c r="S42" s="1131"/>
      <c r="T42" s="1131"/>
      <c r="U42" s="1131"/>
      <c r="V42" s="1131"/>
      <c r="W42" s="1131"/>
      <c r="X42" s="1131"/>
      <c r="Y42" s="1131"/>
      <c r="Z42" s="1131"/>
      <c r="AA42" s="1131"/>
      <c r="AB42" s="1131"/>
      <c r="AC42" s="1131"/>
      <c r="AD42" s="1131"/>
      <c r="AE42" s="1132"/>
      <c r="AF42" s="1106"/>
      <c r="AG42" s="1107"/>
      <c r="AH42" s="1107"/>
      <c r="AI42" s="1107"/>
      <c r="AJ42" s="1108"/>
      <c r="AK42" s="1067"/>
      <c r="AL42" s="1058"/>
      <c r="AM42" s="1058"/>
      <c r="AN42" s="1058"/>
      <c r="AO42" s="1058"/>
      <c r="AP42" s="1058"/>
      <c r="AQ42" s="1058"/>
      <c r="AR42" s="1058"/>
      <c r="AS42" s="1058"/>
      <c r="AT42" s="1058"/>
      <c r="AU42" s="1058"/>
      <c r="AV42" s="1058"/>
      <c r="AW42" s="1058"/>
      <c r="AX42" s="1058"/>
      <c r="AY42" s="1058"/>
      <c r="AZ42" s="1129"/>
      <c r="BA42" s="1129"/>
      <c r="BB42" s="1129"/>
      <c r="BC42" s="1129"/>
      <c r="BD42" s="1129"/>
      <c r="BE42" s="1119"/>
      <c r="BF42" s="1119"/>
      <c r="BG42" s="1119"/>
      <c r="BH42" s="1119"/>
      <c r="BI42" s="1120"/>
      <c r="BJ42" s="250"/>
      <c r="BK42" s="250"/>
      <c r="BL42" s="250"/>
      <c r="BM42" s="250"/>
      <c r="BN42" s="250"/>
      <c r="BO42" s="263"/>
      <c r="BP42" s="263"/>
      <c r="BQ42" s="260">
        <v>
36</v>
      </c>
      <c r="BR42" s="261"/>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4"/>
    </row>
    <row r="43" spans="1:131" s="245" customFormat="1" ht="26.25" customHeight="1" x14ac:dyDescent="0.2">
      <c r="A43" s="259">
        <v>
16</v>
      </c>
      <c r="B43" s="1124"/>
      <c r="C43" s="1125"/>
      <c r="D43" s="1125"/>
      <c r="E43" s="1125"/>
      <c r="F43" s="1125"/>
      <c r="G43" s="1125"/>
      <c r="H43" s="1125"/>
      <c r="I43" s="1125"/>
      <c r="J43" s="1125"/>
      <c r="K43" s="1125"/>
      <c r="L43" s="1125"/>
      <c r="M43" s="1125"/>
      <c r="N43" s="1125"/>
      <c r="O43" s="1125"/>
      <c r="P43" s="1126"/>
      <c r="Q43" s="1130"/>
      <c r="R43" s="1131"/>
      <c r="S43" s="1131"/>
      <c r="T43" s="1131"/>
      <c r="U43" s="1131"/>
      <c r="V43" s="1131"/>
      <c r="W43" s="1131"/>
      <c r="X43" s="1131"/>
      <c r="Y43" s="1131"/>
      <c r="Z43" s="1131"/>
      <c r="AA43" s="1131"/>
      <c r="AB43" s="1131"/>
      <c r="AC43" s="1131"/>
      <c r="AD43" s="1131"/>
      <c r="AE43" s="1132"/>
      <c r="AF43" s="1106"/>
      <c r="AG43" s="1107"/>
      <c r="AH43" s="1107"/>
      <c r="AI43" s="1107"/>
      <c r="AJ43" s="1108"/>
      <c r="AK43" s="1067"/>
      <c r="AL43" s="1058"/>
      <c r="AM43" s="1058"/>
      <c r="AN43" s="1058"/>
      <c r="AO43" s="1058"/>
      <c r="AP43" s="1058"/>
      <c r="AQ43" s="1058"/>
      <c r="AR43" s="1058"/>
      <c r="AS43" s="1058"/>
      <c r="AT43" s="1058"/>
      <c r="AU43" s="1058"/>
      <c r="AV43" s="1058"/>
      <c r="AW43" s="1058"/>
      <c r="AX43" s="1058"/>
      <c r="AY43" s="1058"/>
      <c r="AZ43" s="1129"/>
      <c r="BA43" s="1129"/>
      <c r="BB43" s="1129"/>
      <c r="BC43" s="1129"/>
      <c r="BD43" s="1129"/>
      <c r="BE43" s="1119"/>
      <c r="BF43" s="1119"/>
      <c r="BG43" s="1119"/>
      <c r="BH43" s="1119"/>
      <c r="BI43" s="1120"/>
      <c r="BJ43" s="250"/>
      <c r="BK43" s="250"/>
      <c r="BL43" s="250"/>
      <c r="BM43" s="250"/>
      <c r="BN43" s="250"/>
      <c r="BO43" s="263"/>
      <c r="BP43" s="263"/>
      <c r="BQ43" s="260">
        <v>
37</v>
      </c>
      <c r="BR43" s="261"/>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4"/>
    </row>
    <row r="44" spans="1:131" s="245" customFormat="1" ht="26.25" customHeight="1" x14ac:dyDescent="0.2">
      <c r="A44" s="259">
        <v>
17</v>
      </c>
      <c r="B44" s="1124"/>
      <c r="C44" s="1125"/>
      <c r="D44" s="1125"/>
      <c r="E44" s="1125"/>
      <c r="F44" s="1125"/>
      <c r="G44" s="1125"/>
      <c r="H44" s="1125"/>
      <c r="I44" s="1125"/>
      <c r="J44" s="1125"/>
      <c r="K44" s="1125"/>
      <c r="L44" s="1125"/>
      <c r="M44" s="1125"/>
      <c r="N44" s="1125"/>
      <c r="O44" s="1125"/>
      <c r="P44" s="1126"/>
      <c r="Q44" s="1130"/>
      <c r="R44" s="1131"/>
      <c r="S44" s="1131"/>
      <c r="T44" s="1131"/>
      <c r="U44" s="1131"/>
      <c r="V44" s="1131"/>
      <c r="W44" s="1131"/>
      <c r="X44" s="1131"/>
      <c r="Y44" s="1131"/>
      <c r="Z44" s="1131"/>
      <c r="AA44" s="1131"/>
      <c r="AB44" s="1131"/>
      <c r="AC44" s="1131"/>
      <c r="AD44" s="1131"/>
      <c r="AE44" s="1132"/>
      <c r="AF44" s="1106"/>
      <c r="AG44" s="1107"/>
      <c r="AH44" s="1107"/>
      <c r="AI44" s="1107"/>
      <c r="AJ44" s="1108"/>
      <c r="AK44" s="1067"/>
      <c r="AL44" s="1058"/>
      <c r="AM44" s="1058"/>
      <c r="AN44" s="1058"/>
      <c r="AO44" s="1058"/>
      <c r="AP44" s="1058"/>
      <c r="AQ44" s="1058"/>
      <c r="AR44" s="1058"/>
      <c r="AS44" s="1058"/>
      <c r="AT44" s="1058"/>
      <c r="AU44" s="1058"/>
      <c r="AV44" s="1058"/>
      <c r="AW44" s="1058"/>
      <c r="AX44" s="1058"/>
      <c r="AY44" s="1058"/>
      <c r="AZ44" s="1129"/>
      <c r="BA44" s="1129"/>
      <c r="BB44" s="1129"/>
      <c r="BC44" s="1129"/>
      <c r="BD44" s="1129"/>
      <c r="BE44" s="1119"/>
      <c r="BF44" s="1119"/>
      <c r="BG44" s="1119"/>
      <c r="BH44" s="1119"/>
      <c r="BI44" s="1120"/>
      <c r="BJ44" s="250"/>
      <c r="BK44" s="250"/>
      <c r="BL44" s="250"/>
      <c r="BM44" s="250"/>
      <c r="BN44" s="250"/>
      <c r="BO44" s="263"/>
      <c r="BP44" s="263"/>
      <c r="BQ44" s="260">
        <v>
38</v>
      </c>
      <c r="BR44" s="261"/>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4"/>
    </row>
    <row r="45" spans="1:131" s="245" customFormat="1" ht="26.25" customHeight="1" x14ac:dyDescent="0.2">
      <c r="A45" s="259">
        <v>
18</v>
      </c>
      <c r="B45" s="1124"/>
      <c r="C45" s="1125"/>
      <c r="D45" s="1125"/>
      <c r="E45" s="1125"/>
      <c r="F45" s="1125"/>
      <c r="G45" s="1125"/>
      <c r="H45" s="1125"/>
      <c r="I45" s="1125"/>
      <c r="J45" s="1125"/>
      <c r="K45" s="1125"/>
      <c r="L45" s="1125"/>
      <c r="M45" s="1125"/>
      <c r="N45" s="1125"/>
      <c r="O45" s="1125"/>
      <c r="P45" s="1126"/>
      <c r="Q45" s="1130"/>
      <c r="R45" s="1131"/>
      <c r="S45" s="1131"/>
      <c r="T45" s="1131"/>
      <c r="U45" s="1131"/>
      <c r="V45" s="1131"/>
      <c r="W45" s="1131"/>
      <c r="X45" s="1131"/>
      <c r="Y45" s="1131"/>
      <c r="Z45" s="1131"/>
      <c r="AA45" s="1131"/>
      <c r="AB45" s="1131"/>
      <c r="AC45" s="1131"/>
      <c r="AD45" s="1131"/>
      <c r="AE45" s="1132"/>
      <c r="AF45" s="1106"/>
      <c r="AG45" s="1107"/>
      <c r="AH45" s="1107"/>
      <c r="AI45" s="1107"/>
      <c r="AJ45" s="1108"/>
      <c r="AK45" s="1067"/>
      <c r="AL45" s="1058"/>
      <c r="AM45" s="1058"/>
      <c r="AN45" s="1058"/>
      <c r="AO45" s="1058"/>
      <c r="AP45" s="1058"/>
      <c r="AQ45" s="1058"/>
      <c r="AR45" s="1058"/>
      <c r="AS45" s="1058"/>
      <c r="AT45" s="1058"/>
      <c r="AU45" s="1058"/>
      <c r="AV45" s="1058"/>
      <c r="AW45" s="1058"/>
      <c r="AX45" s="1058"/>
      <c r="AY45" s="1058"/>
      <c r="AZ45" s="1129"/>
      <c r="BA45" s="1129"/>
      <c r="BB45" s="1129"/>
      <c r="BC45" s="1129"/>
      <c r="BD45" s="1129"/>
      <c r="BE45" s="1119"/>
      <c r="BF45" s="1119"/>
      <c r="BG45" s="1119"/>
      <c r="BH45" s="1119"/>
      <c r="BI45" s="1120"/>
      <c r="BJ45" s="250"/>
      <c r="BK45" s="250"/>
      <c r="BL45" s="250"/>
      <c r="BM45" s="250"/>
      <c r="BN45" s="250"/>
      <c r="BO45" s="263"/>
      <c r="BP45" s="263"/>
      <c r="BQ45" s="260">
        <v>
39</v>
      </c>
      <c r="BR45" s="261"/>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4"/>
    </row>
    <row r="46" spans="1:131" s="245" customFormat="1" ht="26.25" customHeight="1" x14ac:dyDescent="0.2">
      <c r="A46" s="259">
        <v>
19</v>
      </c>
      <c r="B46" s="1124"/>
      <c r="C46" s="1125"/>
      <c r="D46" s="1125"/>
      <c r="E46" s="1125"/>
      <c r="F46" s="1125"/>
      <c r="G46" s="1125"/>
      <c r="H46" s="1125"/>
      <c r="I46" s="1125"/>
      <c r="J46" s="1125"/>
      <c r="K46" s="1125"/>
      <c r="L46" s="1125"/>
      <c r="M46" s="1125"/>
      <c r="N46" s="1125"/>
      <c r="O46" s="1125"/>
      <c r="P46" s="1126"/>
      <c r="Q46" s="1130"/>
      <c r="R46" s="1131"/>
      <c r="S46" s="1131"/>
      <c r="T46" s="1131"/>
      <c r="U46" s="1131"/>
      <c r="V46" s="1131"/>
      <c r="W46" s="1131"/>
      <c r="X46" s="1131"/>
      <c r="Y46" s="1131"/>
      <c r="Z46" s="1131"/>
      <c r="AA46" s="1131"/>
      <c r="AB46" s="1131"/>
      <c r="AC46" s="1131"/>
      <c r="AD46" s="1131"/>
      <c r="AE46" s="1132"/>
      <c r="AF46" s="1106"/>
      <c r="AG46" s="1107"/>
      <c r="AH46" s="1107"/>
      <c r="AI46" s="1107"/>
      <c r="AJ46" s="1108"/>
      <c r="AK46" s="1067"/>
      <c r="AL46" s="1058"/>
      <c r="AM46" s="1058"/>
      <c r="AN46" s="1058"/>
      <c r="AO46" s="1058"/>
      <c r="AP46" s="1058"/>
      <c r="AQ46" s="1058"/>
      <c r="AR46" s="1058"/>
      <c r="AS46" s="1058"/>
      <c r="AT46" s="1058"/>
      <c r="AU46" s="1058"/>
      <c r="AV46" s="1058"/>
      <c r="AW46" s="1058"/>
      <c r="AX46" s="1058"/>
      <c r="AY46" s="1058"/>
      <c r="AZ46" s="1129"/>
      <c r="BA46" s="1129"/>
      <c r="BB46" s="1129"/>
      <c r="BC46" s="1129"/>
      <c r="BD46" s="1129"/>
      <c r="BE46" s="1119"/>
      <c r="BF46" s="1119"/>
      <c r="BG46" s="1119"/>
      <c r="BH46" s="1119"/>
      <c r="BI46" s="1120"/>
      <c r="BJ46" s="250"/>
      <c r="BK46" s="250"/>
      <c r="BL46" s="250"/>
      <c r="BM46" s="250"/>
      <c r="BN46" s="250"/>
      <c r="BO46" s="263"/>
      <c r="BP46" s="263"/>
      <c r="BQ46" s="260">
        <v>
40</v>
      </c>
      <c r="BR46" s="261"/>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4"/>
    </row>
    <row r="47" spans="1:131" s="245" customFormat="1" ht="26.25" customHeight="1" x14ac:dyDescent="0.2">
      <c r="A47" s="259">
        <v>
20</v>
      </c>
      <c r="B47" s="1124"/>
      <c r="C47" s="1125"/>
      <c r="D47" s="1125"/>
      <c r="E47" s="1125"/>
      <c r="F47" s="1125"/>
      <c r="G47" s="1125"/>
      <c r="H47" s="1125"/>
      <c r="I47" s="1125"/>
      <c r="J47" s="1125"/>
      <c r="K47" s="1125"/>
      <c r="L47" s="1125"/>
      <c r="M47" s="1125"/>
      <c r="N47" s="1125"/>
      <c r="O47" s="1125"/>
      <c r="P47" s="1126"/>
      <c r="Q47" s="1130"/>
      <c r="R47" s="1131"/>
      <c r="S47" s="1131"/>
      <c r="T47" s="1131"/>
      <c r="U47" s="1131"/>
      <c r="V47" s="1131"/>
      <c r="W47" s="1131"/>
      <c r="X47" s="1131"/>
      <c r="Y47" s="1131"/>
      <c r="Z47" s="1131"/>
      <c r="AA47" s="1131"/>
      <c r="AB47" s="1131"/>
      <c r="AC47" s="1131"/>
      <c r="AD47" s="1131"/>
      <c r="AE47" s="1132"/>
      <c r="AF47" s="1106"/>
      <c r="AG47" s="1107"/>
      <c r="AH47" s="1107"/>
      <c r="AI47" s="1107"/>
      <c r="AJ47" s="1108"/>
      <c r="AK47" s="1067"/>
      <c r="AL47" s="1058"/>
      <c r="AM47" s="1058"/>
      <c r="AN47" s="1058"/>
      <c r="AO47" s="1058"/>
      <c r="AP47" s="1058"/>
      <c r="AQ47" s="1058"/>
      <c r="AR47" s="1058"/>
      <c r="AS47" s="1058"/>
      <c r="AT47" s="1058"/>
      <c r="AU47" s="1058"/>
      <c r="AV47" s="1058"/>
      <c r="AW47" s="1058"/>
      <c r="AX47" s="1058"/>
      <c r="AY47" s="1058"/>
      <c r="AZ47" s="1129"/>
      <c r="BA47" s="1129"/>
      <c r="BB47" s="1129"/>
      <c r="BC47" s="1129"/>
      <c r="BD47" s="1129"/>
      <c r="BE47" s="1119"/>
      <c r="BF47" s="1119"/>
      <c r="BG47" s="1119"/>
      <c r="BH47" s="1119"/>
      <c r="BI47" s="1120"/>
      <c r="BJ47" s="250"/>
      <c r="BK47" s="250"/>
      <c r="BL47" s="250"/>
      <c r="BM47" s="250"/>
      <c r="BN47" s="250"/>
      <c r="BO47" s="263"/>
      <c r="BP47" s="263"/>
      <c r="BQ47" s="260">
        <v>
41</v>
      </c>
      <c r="BR47" s="261"/>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4"/>
    </row>
    <row r="48" spans="1:131" s="245" customFormat="1" ht="26.25" customHeight="1" x14ac:dyDescent="0.2">
      <c r="A48" s="259">
        <v>
21</v>
      </c>
      <c r="B48" s="1124"/>
      <c r="C48" s="1125"/>
      <c r="D48" s="1125"/>
      <c r="E48" s="1125"/>
      <c r="F48" s="1125"/>
      <c r="G48" s="1125"/>
      <c r="H48" s="1125"/>
      <c r="I48" s="1125"/>
      <c r="J48" s="1125"/>
      <c r="K48" s="1125"/>
      <c r="L48" s="1125"/>
      <c r="M48" s="1125"/>
      <c r="N48" s="1125"/>
      <c r="O48" s="1125"/>
      <c r="P48" s="1126"/>
      <c r="Q48" s="1130"/>
      <c r="R48" s="1131"/>
      <c r="S48" s="1131"/>
      <c r="T48" s="1131"/>
      <c r="U48" s="1131"/>
      <c r="V48" s="1131"/>
      <c r="W48" s="1131"/>
      <c r="X48" s="1131"/>
      <c r="Y48" s="1131"/>
      <c r="Z48" s="1131"/>
      <c r="AA48" s="1131"/>
      <c r="AB48" s="1131"/>
      <c r="AC48" s="1131"/>
      <c r="AD48" s="1131"/>
      <c r="AE48" s="1132"/>
      <c r="AF48" s="1106"/>
      <c r="AG48" s="1107"/>
      <c r="AH48" s="1107"/>
      <c r="AI48" s="1107"/>
      <c r="AJ48" s="1108"/>
      <c r="AK48" s="1067"/>
      <c r="AL48" s="1058"/>
      <c r="AM48" s="1058"/>
      <c r="AN48" s="1058"/>
      <c r="AO48" s="1058"/>
      <c r="AP48" s="1058"/>
      <c r="AQ48" s="1058"/>
      <c r="AR48" s="1058"/>
      <c r="AS48" s="1058"/>
      <c r="AT48" s="1058"/>
      <c r="AU48" s="1058"/>
      <c r="AV48" s="1058"/>
      <c r="AW48" s="1058"/>
      <c r="AX48" s="1058"/>
      <c r="AY48" s="1058"/>
      <c r="AZ48" s="1129"/>
      <c r="BA48" s="1129"/>
      <c r="BB48" s="1129"/>
      <c r="BC48" s="1129"/>
      <c r="BD48" s="1129"/>
      <c r="BE48" s="1119"/>
      <c r="BF48" s="1119"/>
      <c r="BG48" s="1119"/>
      <c r="BH48" s="1119"/>
      <c r="BI48" s="1120"/>
      <c r="BJ48" s="250"/>
      <c r="BK48" s="250"/>
      <c r="BL48" s="250"/>
      <c r="BM48" s="250"/>
      <c r="BN48" s="250"/>
      <c r="BO48" s="263"/>
      <c r="BP48" s="263"/>
      <c r="BQ48" s="260">
        <v>
42</v>
      </c>
      <c r="BR48" s="261"/>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4"/>
    </row>
    <row r="49" spans="1:131" s="245" customFormat="1" ht="26.25" customHeight="1" x14ac:dyDescent="0.2">
      <c r="A49" s="259">
        <v>
22</v>
      </c>
      <c r="B49" s="1124"/>
      <c r="C49" s="1125"/>
      <c r="D49" s="1125"/>
      <c r="E49" s="1125"/>
      <c r="F49" s="1125"/>
      <c r="G49" s="1125"/>
      <c r="H49" s="1125"/>
      <c r="I49" s="1125"/>
      <c r="J49" s="1125"/>
      <c r="K49" s="1125"/>
      <c r="L49" s="1125"/>
      <c r="M49" s="1125"/>
      <c r="N49" s="1125"/>
      <c r="O49" s="1125"/>
      <c r="P49" s="1126"/>
      <c r="Q49" s="1130"/>
      <c r="R49" s="1131"/>
      <c r="S49" s="1131"/>
      <c r="T49" s="1131"/>
      <c r="U49" s="1131"/>
      <c r="V49" s="1131"/>
      <c r="W49" s="1131"/>
      <c r="X49" s="1131"/>
      <c r="Y49" s="1131"/>
      <c r="Z49" s="1131"/>
      <c r="AA49" s="1131"/>
      <c r="AB49" s="1131"/>
      <c r="AC49" s="1131"/>
      <c r="AD49" s="1131"/>
      <c r="AE49" s="1132"/>
      <c r="AF49" s="1106"/>
      <c r="AG49" s="1107"/>
      <c r="AH49" s="1107"/>
      <c r="AI49" s="1107"/>
      <c r="AJ49" s="1108"/>
      <c r="AK49" s="1067"/>
      <c r="AL49" s="1058"/>
      <c r="AM49" s="1058"/>
      <c r="AN49" s="1058"/>
      <c r="AO49" s="1058"/>
      <c r="AP49" s="1058"/>
      <c r="AQ49" s="1058"/>
      <c r="AR49" s="1058"/>
      <c r="AS49" s="1058"/>
      <c r="AT49" s="1058"/>
      <c r="AU49" s="1058"/>
      <c r="AV49" s="1058"/>
      <c r="AW49" s="1058"/>
      <c r="AX49" s="1058"/>
      <c r="AY49" s="1058"/>
      <c r="AZ49" s="1129"/>
      <c r="BA49" s="1129"/>
      <c r="BB49" s="1129"/>
      <c r="BC49" s="1129"/>
      <c r="BD49" s="1129"/>
      <c r="BE49" s="1119"/>
      <c r="BF49" s="1119"/>
      <c r="BG49" s="1119"/>
      <c r="BH49" s="1119"/>
      <c r="BI49" s="1120"/>
      <c r="BJ49" s="250"/>
      <c r="BK49" s="250"/>
      <c r="BL49" s="250"/>
      <c r="BM49" s="250"/>
      <c r="BN49" s="250"/>
      <c r="BO49" s="263"/>
      <c r="BP49" s="263"/>
      <c r="BQ49" s="260">
        <v>
43</v>
      </c>
      <c r="BR49" s="261"/>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4"/>
    </row>
    <row r="50" spans="1:131" s="245" customFormat="1" ht="26.25" customHeight="1" x14ac:dyDescent="0.2">
      <c r="A50" s="259">
        <v>
23</v>
      </c>
      <c r="B50" s="1124"/>
      <c r="C50" s="1125"/>
      <c r="D50" s="1125"/>
      <c r="E50" s="1125"/>
      <c r="F50" s="1125"/>
      <c r="G50" s="1125"/>
      <c r="H50" s="1125"/>
      <c r="I50" s="1125"/>
      <c r="J50" s="1125"/>
      <c r="K50" s="1125"/>
      <c r="L50" s="1125"/>
      <c r="M50" s="1125"/>
      <c r="N50" s="1125"/>
      <c r="O50" s="1125"/>
      <c r="P50" s="1126"/>
      <c r="Q50" s="1127"/>
      <c r="R50" s="1110"/>
      <c r="S50" s="1110"/>
      <c r="T50" s="1110"/>
      <c r="U50" s="1110"/>
      <c r="V50" s="1110"/>
      <c r="W50" s="1110"/>
      <c r="X50" s="1110"/>
      <c r="Y50" s="1110"/>
      <c r="Z50" s="1110"/>
      <c r="AA50" s="1110"/>
      <c r="AB50" s="1110"/>
      <c r="AC50" s="1110"/>
      <c r="AD50" s="1110"/>
      <c r="AE50" s="1128"/>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9"/>
      <c r="BF50" s="1119"/>
      <c r="BG50" s="1119"/>
      <c r="BH50" s="1119"/>
      <c r="BI50" s="1120"/>
      <c r="BJ50" s="250"/>
      <c r="BK50" s="250"/>
      <c r="BL50" s="250"/>
      <c r="BM50" s="250"/>
      <c r="BN50" s="250"/>
      <c r="BO50" s="263"/>
      <c r="BP50" s="263"/>
      <c r="BQ50" s="260">
        <v>
44</v>
      </c>
      <c r="BR50" s="261"/>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4"/>
    </row>
    <row r="51" spans="1:131" s="245" customFormat="1" ht="26.25" customHeight="1" x14ac:dyDescent="0.2">
      <c r="A51" s="259">
        <v>
24</v>
      </c>
      <c r="B51" s="1124"/>
      <c r="C51" s="1125"/>
      <c r="D51" s="1125"/>
      <c r="E51" s="1125"/>
      <c r="F51" s="1125"/>
      <c r="G51" s="1125"/>
      <c r="H51" s="1125"/>
      <c r="I51" s="1125"/>
      <c r="J51" s="1125"/>
      <c r="K51" s="1125"/>
      <c r="L51" s="1125"/>
      <c r="M51" s="1125"/>
      <c r="N51" s="1125"/>
      <c r="O51" s="1125"/>
      <c r="P51" s="1126"/>
      <c r="Q51" s="1127"/>
      <c r="R51" s="1110"/>
      <c r="S51" s="1110"/>
      <c r="T51" s="1110"/>
      <c r="U51" s="1110"/>
      <c r="V51" s="1110"/>
      <c r="W51" s="1110"/>
      <c r="X51" s="1110"/>
      <c r="Y51" s="1110"/>
      <c r="Z51" s="1110"/>
      <c r="AA51" s="1110"/>
      <c r="AB51" s="1110"/>
      <c r="AC51" s="1110"/>
      <c r="AD51" s="1110"/>
      <c r="AE51" s="1128"/>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9"/>
      <c r="BF51" s="1119"/>
      <c r="BG51" s="1119"/>
      <c r="BH51" s="1119"/>
      <c r="BI51" s="1120"/>
      <c r="BJ51" s="250"/>
      <c r="BK51" s="250"/>
      <c r="BL51" s="250"/>
      <c r="BM51" s="250"/>
      <c r="BN51" s="250"/>
      <c r="BO51" s="263"/>
      <c r="BP51" s="263"/>
      <c r="BQ51" s="260">
        <v>
45</v>
      </c>
      <c r="BR51" s="261"/>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4"/>
    </row>
    <row r="52" spans="1:131" s="245" customFormat="1" ht="26.25" customHeight="1" x14ac:dyDescent="0.2">
      <c r="A52" s="259">
        <v>
25</v>
      </c>
      <c r="B52" s="1124"/>
      <c r="C52" s="1125"/>
      <c r="D52" s="1125"/>
      <c r="E52" s="1125"/>
      <c r="F52" s="1125"/>
      <c r="G52" s="1125"/>
      <c r="H52" s="1125"/>
      <c r="I52" s="1125"/>
      <c r="J52" s="1125"/>
      <c r="K52" s="1125"/>
      <c r="L52" s="1125"/>
      <c r="M52" s="1125"/>
      <c r="N52" s="1125"/>
      <c r="O52" s="1125"/>
      <c r="P52" s="1126"/>
      <c r="Q52" s="1127"/>
      <c r="R52" s="1110"/>
      <c r="S52" s="1110"/>
      <c r="T52" s="1110"/>
      <c r="U52" s="1110"/>
      <c r="V52" s="1110"/>
      <c r="W52" s="1110"/>
      <c r="X52" s="1110"/>
      <c r="Y52" s="1110"/>
      <c r="Z52" s="1110"/>
      <c r="AA52" s="1110"/>
      <c r="AB52" s="1110"/>
      <c r="AC52" s="1110"/>
      <c r="AD52" s="1110"/>
      <c r="AE52" s="1128"/>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9"/>
      <c r="BF52" s="1119"/>
      <c r="BG52" s="1119"/>
      <c r="BH52" s="1119"/>
      <c r="BI52" s="1120"/>
      <c r="BJ52" s="250"/>
      <c r="BK52" s="250"/>
      <c r="BL52" s="250"/>
      <c r="BM52" s="250"/>
      <c r="BN52" s="250"/>
      <c r="BO52" s="263"/>
      <c r="BP52" s="263"/>
      <c r="BQ52" s="260">
        <v>
46</v>
      </c>
      <c r="BR52" s="261"/>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4"/>
    </row>
    <row r="53" spans="1:131" s="245" customFormat="1" ht="26.25" customHeight="1" x14ac:dyDescent="0.2">
      <c r="A53" s="259">
        <v>
26</v>
      </c>
      <c r="B53" s="1124"/>
      <c r="C53" s="1125"/>
      <c r="D53" s="1125"/>
      <c r="E53" s="1125"/>
      <c r="F53" s="1125"/>
      <c r="G53" s="1125"/>
      <c r="H53" s="1125"/>
      <c r="I53" s="1125"/>
      <c r="J53" s="1125"/>
      <c r="K53" s="1125"/>
      <c r="L53" s="1125"/>
      <c r="M53" s="1125"/>
      <c r="N53" s="1125"/>
      <c r="O53" s="1125"/>
      <c r="P53" s="1126"/>
      <c r="Q53" s="1127"/>
      <c r="R53" s="1110"/>
      <c r="S53" s="1110"/>
      <c r="T53" s="1110"/>
      <c r="U53" s="1110"/>
      <c r="V53" s="1110"/>
      <c r="W53" s="1110"/>
      <c r="X53" s="1110"/>
      <c r="Y53" s="1110"/>
      <c r="Z53" s="1110"/>
      <c r="AA53" s="1110"/>
      <c r="AB53" s="1110"/>
      <c r="AC53" s="1110"/>
      <c r="AD53" s="1110"/>
      <c r="AE53" s="1128"/>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9"/>
      <c r="BF53" s="1119"/>
      <c r="BG53" s="1119"/>
      <c r="BH53" s="1119"/>
      <c r="BI53" s="1120"/>
      <c r="BJ53" s="250"/>
      <c r="BK53" s="250"/>
      <c r="BL53" s="250"/>
      <c r="BM53" s="250"/>
      <c r="BN53" s="250"/>
      <c r="BO53" s="263"/>
      <c r="BP53" s="263"/>
      <c r="BQ53" s="260">
        <v>
47</v>
      </c>
      <c r="BR53" s="261"/>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4"/>
    </row>
    <row r="54" spans="1:131" s="245" customFormat="1" ht="26.25" customHeight="1" x14ac:dyDescent="0.2">
      <c r="A54" s="259">
        <v>
27</v>
      </c>
      <c r="B54" s="1124"/>
      <c r="C54" s="1125"/>
      <c r="D54" s="1125"/>
      <c r="E54" s="1125"/>
      <c r="F54" s="1125"/>
      <c r="G54" s="1125"/>
      <c r="H54" s="1125"/>
      <c r="I54" s="1125"/>
      <c r="J54" s="1125"/>
      <c r="K54" s="1125"/>
      <c r="L54" s="1125"/>
      <c r="M54" s="1125"/>
      <c r="N54" s="1125"/>
      <c r="O54" s="1125"/>
      <c r="P54" s="1126"/>
      <c r="Q54" s="1127"/>
      <c r="R54" s="1110"/>
      <c r="S54" s="1110"/>
      <c r="T54" s="1110"/>
      <c r="U54" s="1110"/>
      <c r="V54" s="1110"/>
      <c r="W54" s="1110"/>
      <c r="X54" s="1110"/>
      <c r="Y54" s="1110"/>
      <c r="Z54" s="1110"/>
      <c r="AA54" s="1110"/>
      <c r="AB54" s="1110"/>
      <c r="AC54" s="1110"/>
      <c r="AD54" s="1110"/>
      <c r="AE54" s="1128"/>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9"/>
      <c r="BF54" s="1119"/>
      <c r="BG54" s="1119"/>
      <c r="BH54" s="1119"/>
      <c r="BI54" s="1120"/>
      <c r="BJ54" s="250"/>
      <c r="BK54" s="250"/>
      <c r="BL54" s="250"/>
      <c r="BM54" s="250"/>
      <c r="BN54" s="250"/>
      <c r="BO54" s="263"/>
      <c r="BP54" s="263"/>
      <c r="BQ54" s="260">
        <v>
48</v>
      </c>
      <c r="BR54" s="261"/>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4"/>
    </row>
    <row r="55" spans="1:131" s="245" customFormat="1" ht="26.25" customHeight="1" x14ac:dyDescent="0.2">
      <c r="A55" s="259">
        <v>
28</v>
      </c>
      <c r="B55" s="1124"/>
      <c r="C55" s="1125"/>
      <c r="D55" s="1125"/>
      <c r="E55" s="1125"/>
      <c r="F55" s="1125"/>
      <c r="G55" s="1125"/>
      <c r="H55" s="1125"/>
      <c r="I55" s="1125"/>
      <c r="J55" s="1125"/>
      <c r="K55" s="1125"/>
      <c r="L55" s="1125"/>
      <c r="M55" s="1125"/>
      <c r="N55" s="1125"/>
      <c r="O55" s="1125"/>
      <c r="P55" s="1126"/>
      <c r="Q55" s="1127"/>
      <c r="R55" s="1110"/>
      <c r="S55" s="1110"/>
      <c r="T55" s="1110"/>
      <c r="U55" s="1110"/>
      <c r="V55" s="1110"/>
      <c r="W55" s="1110"/>
      <c r="X55" s="1110"/>
      <c r="Y55" s="1110"/>
      <c r="Z55" s="1110"/>
      <c r="AA55" s="1110"/>
      <c r="AB55" s="1110"/>
      <c r="AC55" s="1110"/>
      <c r="AD55" s="1110"/>
      <c r="AE55" s="1128"/>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9"/>
      <c r="BF55" s="1119"/>
      <c r="BG55" s="1119"/>
      <c r="BH55" s="1119"/>
      <c r="BI55" s="1120"/>
      <c r="BJ55" s="250"/>
      <c r="BK55" s="250"/>
      <c r="BL55" s="250"/>
      <c r="BM55" s="250"/>
      <c r="BN55" s="250"/>
      <c r="BO55" s="263"/>
      <c r="BP55" s="263"/>
      <c r="BQ55" s="260">
        <v>
49</v>
      </c>
      <c r="BR55" s="261"/>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4"/>
    </row>
    <row r="56" spans="1:131" s="245" customFormat="1" ht="26.25" customHeight="1" x14ac:dyDescent="0.2">
      <c r="A56" s="259">
        <v>
29</v>
      </c>
      <c r="B56" s="1124"/>
      <c r="C56" s="1125"/>
      <c r="D56" s="1125"/>
      <c r="E56" s="1125"/>
      <c r="F56" s="1125"/>
      <c r="G56" s="1125"/>
      <c r="H56" s="1125"/>
      <c r="I56" s="1125"/>
      <c r="J56" s="1125"/>
      <c r="K56" s="1125"/>
      <c r="L56" s="1125"/>
      <c r="M56" s="1125"/>
      <c r="N56" s="1125"/>
      <c r="O56" s="1125"/>
      <c r="P56" s="1126"/>
      <c r="Q56" s="1127"/>
      <c r="R56" s="1110"/>
      <c r="S56" s="1110"/>
      <c r="T56" s="1110"/>
      <c r="U56" s="1110"/>
      <c r="V56" s="1110"/>
      <c r="W56" s="1110"/>
      <c r="X56" s="1110"/>
      <c r="Y56" s="1110"/>
      <c r="Z56" s="1110"/>
      <c r="AA56" s="1110"/>
      <c r="AB56" s="1110"/>
      <c r="AC56" s="1110"/>
      <c r="AD56" s="1110"/>
      <c r="AE56" s="1128"/>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9"/>
      <c r="BF56" s="1119"/>
      <c r="BG56" s="1119"/>
      <c r="BH56" s="1119"/>
      <c r="BI56" s="1120"/>
      <c r="BJ56" s="250"/>
      <c r="BK56" s="250"/>
      <c r="BL56" s="250"/>
      <c r="BM56" s="250"/>
      <c r="BN56" s="250"/>
      <c r="BO56" s="263"/>
      <c r="BP56" s="263"/>
      <c r="BQ56" s="260">
        <v>
50</v>
      </c>
      <c r="BR56" s="261"/>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4"/>
    </row>
    <row r="57" spans="1:131" s="245" customFormat="1" ht="26.25" customHeight="1" x14ac:dyDescent="0.2">
      <c r="A57" s="259">
        <v>
30</v>
      </c>
      <c r="B57" s="1124"/>
      <c r="C57" s="1125"/>
      <c r="D57" s="1125"/>
      <c r="E57" s="1125"/>
      <c r="F57" s="1125"/>
      <c r="G57" s="1125"/>
      <c r="H57" s="1125"/>
      <c r="I57" s="1125"/>
      <c r="J57" s="1125"/>
      <c r="K57" s="1125"/>
      <c r="L57" s="1125"/>
      <c r="M57" s="1125"/>
      <c r="N57" s="1125"/>
      <c r="O57" s="1125"/>
      <c r="P57" s="1126"/>
      <c r="Q57" s="1127"/>
      <c r="R57" s="1110"/>
      <c r="S57" s="1110"/>
      <c r="T57" s="1110"/>
      <c r="U57" s="1110"/>
      <c r="V57" s="1110"/>
      <c r="W57" s="1110"/>
      <c r="X57" s="1110"/>
      <c r="Y57" s="1110"/>
      <c r="Z57" s="1110"/>
      <c r="AA57" s="1110"/>
      <c r="AB57" s="1110"/>
      <c r="AC57" s="1110"/>
      <c r="AD57" s="1110"/>
      <c r="AE57" s="1128"/>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9"/>
      <c r="BF57" s="1119"/>
      <c r="BG57" s="1119"/>
      <c r="BH57" s="1119"/>
      <c r="BI57" s="1120"/>
      <c r="BJ57" s="250"/>
      <c r="BK57" s="250"/>
      <c r="BL57" s="250"/>
      <c r="BM57" s="250"/>
      <c r="BN57" s="250"/>
      <c r="BO57" s="263"/>
      <c r="BP57" s="263"/>
      <c r="BQ57" s="260">
        <v>
51</v>
      </c>
      <c r="BR57" s="261"/>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4"/>
    </row>
    <row r="58" spans="1:131" s="245" customFormat="1" ht="26.25" customHeight="1" x14ac:dyDescent="0.2">
      <c r="A58" s="259">
        <v>
31</v>
      </c>
      <c r="B58" s="1124"/>
      <c r="C58" s="1125"/>
      <c r="D58" s="1125"/>
      <c r="E58" s="1125"/>
      <c r="F58" s="1125"/>
      <c r="G58" s="1125"/>
      <c r="H58" s="1125"/>
      <c r="I58" s="1125"/>
      <c r="J58" s="1125"/>
      <c r="K58" s="1125"/>
      <c r="L58" s="1125"/>
      <c r="M58" s="1125"/>
      <c r="N58" s="1125"/>
      <c r="O58" s="1125"/>
      <c r="P58" s="1126"/>
      <c r="Q58" s="1127"/>
      <c r="R58" s="1110"/>
      <c r="S58" s="1110"/>
      <c r="T58" s="1110"/>
      <c r="U58" s="1110"/>
      <c r="V58" s="1110"/>
      <c r="W58" s="1110"/>
      <c r="X58" s="1110"/>
      <c r="Y58" s="1110"/>
      <c r="Z58" s="1110"/>
      <c r="AA58" s="1110"/>
      <c r="AB58" s="1110"/>
      <c r="AC58" s="1110"/>
      <c r="AD58" s="1110"/>
      <c r="AE58" s="1128"/>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9"/>
      <c r="BF58" s="1119"/>
      <c r="BG58" s="1119"/>
      <c r="BH58" s="1119"/>
      <c r="BI58" s="1120"/>
      <c r="BJ58" s="250"/>
      <c r="BK58" s="250"/>
      <c r="BL58" s="250"/>
      <c r="BM58" s="250"/>
      <c r="BN58" s="250"/>
      <c r="BO58" s="263"/>
      <c r="BP58" s="263"/>
      <c r="BQ58" s="260">
        <v>
52</v>
      </c>
      <c r="BR58" s="261"/>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4"/>
    </row>
    <row r="59" spans="1:131" s="245" customFormat="1" ht="26.25" customHeight="1" x14ac:dyDescent="0.2">
      <c r="A59" s="259">
        <v>
32</v>
      </c>
      <c r="B59" s="1124"/>
      <c r="C59" s="1125"/>
      <c r="D59" s="1125"/>
      <c r="E59" s="1125"/>
      <c r="F59" s="1125"/>
      <c r="G59" s="1125"/>
      <c r="H59" s="1125"/>
      <c r="I59" s="1125"/>
      <c r="J59" s="1125"/>
      <c r="K59" s="1125"/>
      <c r="L59" s="1125"/>
      <c r="M59" s="1125"/>
      <c r="N59" s="1125"/>
      <c r="O59" s="1125"/>
      <c r="P59" s="1126"/>
      <c r="Q59" s="1127"/>
      <c r="R59" s="1110"/>
      <c r="S59" s="1110"/>
      <c r="T59" s="1110"/>
      <c r="U59" s="1110"/>
      <c r="V59" s="1110"/>
      <c r="W59" s="1110"/>
      <c r="X59" s="1110"/>
      <c r="Y59" s="1110"/>
      <c r="Z59" s="1110"/>
      <c r="AA59" s="1110"/>
      <c r="AB59" s="1110"/>
      <c r="AC59" s="1110"/>
      <c r="AD59" s="1110"/>
      <c r="AE59" s="1128"/>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9"/>
      <c r="BF59" s="1119"/>
      <c r="BG59" s="1119"/>
      <c r="BH59" s="1119"/>
      <c r="BI59" s="1120"/>
      <c r="BJ59" s="250"/>
      <c r="BK59" s="250"/>
      <c r="BL59" s="250"/>
      <c r="BM59" s="250"/>
      <c r="BN59" s="250"/>
      <c r="BO59" s="263"/>
      <c r="BP59" s="263"/>
      <c r="BQ59" s="260">
        <v>
53</v>
      </c>
      <c r="BR59" s="261"/>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4"/>
    </row>
    <row r="60" spans="1:131" s="245" customFormat="1" ht="26.25" customHeight="1" x14ac:dyDescent="0.2">
      <c r="A60" s="259">
        <v>
33</v>
      </c>
      <c r="B60" s="1124"/>
      <c r="C60" s="1125"/>
      <c r="D60" s="1125"/>
      <c r="E60" s="1125"/>
      <c r="F60" s="1125"/>
      <c r="G60" s="1125"/>
      <c r="H60" s="1125"/>
      <c r="I60" s="1125"/>
      <c r="J60" s="1125"/>
      <c r="K60" s="1125"/>
      <c r="L60" s="1125"/>
      <c r="M60" s="1125"/>
      <c r="N60" s="1125"/>
      <c r="O60" s="1125"/>
      <c r="P60" s="1126"/>
      <c r="Q60" s="1127"/>
      <c r="R60" s="1110"/>
      <c r="S60" s="1110"/>
      <c r="T60" s="1110"/>
      <c r="U60" s="1110"/>
      <c r="V60" s="1110"/>
      <c r="W60" s="1110"/>
      <c r="X60" s="1110"/>
      <c r="Y60" s="1110"/>
      <c r="Z60" s="1110"/>
      <c r="AA60" s="1110"/>
      <c r="AB60" s="1110"/>
      <c r="AC60" s="1110"/>
      <c r="AD60" s="1110"/>
      <c r="AE60" s="1128"/>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9"/>
      <c r="BF60" s="1119"/>
      <c r="BG60" s="1119"/>
      <c r="BH60" s="1119"/>
      <c r="BI60" s="1120"/>
      <c r="BJ60" s="250"/>
      <c r="BK60" s="250"/>
      <c r="BL60" s="250"/>
      <c r="BM60" s="250"/>
      <c r="BN60" s="250"/>
      <c r="BO60" s="263"/>
      <c r="BP60" s="263"/>
      <c r="BQ60" s="260">
        <v>
54</v>
      </c>
      <c r="BR60" s="261"/>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4"/>
    </row>
    <row r="61" spans="1:131" s="245" customFormat="1" ht="26.25" customHeight="1" thickBot="1" x14ac:dyDescent="0.25">
      <c r="A61" s="259">
        <v>
34</v>
      </c>
      <c r="B61" s="1124"/>
      <c r="C61" s="1125"/>
      <c r="D61" s="1125"/>
      <c r="E61" s="1125"/>
      <c r="F61" s="1125"/>
      <c r="G61" s="1125"/>
      <c r="H61" s="1125"/>
      <c r="I61" s="1125"/>
      <c r="J61" s="1125"/>
      <c r="K61" s="1125"/>
      <c r="L61" s="1125"/>
      <c r="M61" s="1125"/>
      <c r="N61" s="1125"/>
      <c r="O61" s="1125"/>
      <c r="P61" s="1126"/>
      <c r="Q61" s="1127"/>
      <c r="R61" s="1110"/>
      <c r="S61" s="1110"/>
      <c r="T61" s="1110"/>
      <c r="U61" s="1110"/>
      <c r="V61" s="1110"/>
      <c r="W61" s="1110"/>
      <c r="X61" s="1110"/>
      <c r="Y61" s="1110"/>
      <c r="Z61" s="1110"/>
      <c r="AA61" s="1110"/>
      <c r="AB61" s="1110"/>
      <c r="AC61" s="1110"/>
      <c r="AD61" s="1110"/>
      <c r="AE61" s="1128"/>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9"/>
      <c r="BF61" s="1119"/>
      <c r="BG61" s="1119"/>
      <c r="BH61" s="1119"/>
      <c r="BI61" s="1120"/>
      <c r="BJ61" s="250"/>
      <c r="BK61" s="250"/>
      <c r="BL61" s="250"/>
      <c r="BM61" s="250"/>
      <c r="BN61" s="250"/>
      <c r="BO61" s="263"/>
      <c r="BP61" s="263"/>
      <c r="BQ61" s="260">
        <v>
55</v>
      </c>
      <c r="BR61" s="261"/>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4"/>
    </row>
    <row r="62" spans="1:131" s="245" customFormat="1" ht="26.25" customHeight="1" x14ac:dyDescent="0.2">
      <c r="A62" s="259">
        <v>
35</v>
      </c>
      <c r="B62" s="1124"/>
      <c r="C62" s="1125"/>
      <c r="D62" s="1125"/>
      <c r="E62" s="1125"/>
      <c r="F62" s="1125"/>
      <c r="G62" s="1125"/>
      <c r="H62" s="1125"/>
      <c r="I62" s="1125"/>
      <c r="J62" s="1125"/>
      <c r="K62" s="1125"/>
      <c r="L62" s="1125"/>
      <c r="M62" s="1125"/>
      <c r="N62" s="1125"/>
      <c r="O62" s="1125"/>
      <c r="P62" s="1126"/>
      <c r="Q62" s="1127"/>
      <c r="R62" s="1110"/>
      <c r="S62" s="1110"/>
      <c r="T62" s="1110"/>
      <c r="U62" s="1110"/>
      <c r="V62" s="1110"/>
      <c r="W62" s="1110"/>
      <c r="X62" s="1110"/>
      <c r="Y62" s="1110"/>
      <c r="Z62" s="1110"/>
      <c r="AA62" s="1110"/>
      <c r="AB62" s="1110"/>
      <c r="AC62" s="1110"/>
      <c r="AD62" s="1110"/>
      <c r="AE62" s="1128"/>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9"/>
      <c r="BF62" s="1119"/>
      <c r="BG62" s="1119"/>
      <c r="BH62" s="1119"/>
      <c r="BI62" s="1120"/>
      <c r="BJ62" s="1121" t="s">
        <v>
405</v>
      </c>
      <c r="BK62" s="1122"/>
      <c r="BL62" s="1122"/>
      <c r="BM62" s="1122"/>
      <c r="BN62" s="1123"/>
      <c r="BO62" s="263"/>
      <c r="BP62" s="263"/>
      <c r="BQ62" s="260">
        <v>
56</v>
      </c>
      <c r="BR62" s="261"/>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4"/>
    </row>
    <row r="63" spans="1:131" s="245" customFormat="1" ht="26.25" customHeight="1" thickBot="1" x14ac:dyDescent="0.25">
      <c r="A63" s="262" t="s">
        <v>
386</v>
      </c>
      <c r="B63" s="1031" t="s">
        <v>
406</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15"/>
      <c r="AF63" s="1116">
        <v>
1442</v>
      </c>
      <c r="AG63" s="1046"/>
      <c r="AH63" s="1046"/>
      <c r="AI63" s="1046"/>
      <c r="AJ63" s="1117"/>
      <c r="AK63" s="1118"/>
      <c r="AL63" s="1050"/>
      <c r="AM63" s="1050"/>
      <c r="AN63" s="1050"/>
      <c r="AO63" s="1050"/>
      <c r="AP63" s="1046">
        <v>
25114</v>
      </c>
      <c r="AQ63" s="1046"/>
      <c r="AR63" s="1046"/>
      <c r="AS63" s="1046"/>
      <c r="AT63" s="1046"/>
      <c r="AU63" s="1046">
        <v>
11567</v>
      </c>
      <c r="AV63" s="1046"/>
      <c r="AW63" s="1046"/>
      <c r="AX63" s="1046"/>
      <c r="AY63" s="1046"/>
      <c r="AZ63" s="1112"/>
      <c r="BA63" s="1112"/>
      <c r="BB63" s="1112"/>
      <c r="BC63" s="1112"/>
      <c r="BD63" s="1112"/>
      <c r="BE63" s="1047"/>
      <c r="BF63" s="1047"/>
      <c r="BG63" s="1047"/>
      <c r="BH63" s="1047"/>
      <c r="BI63" s="1048"/>
      <c r="BJ63" s="1113" t="s">
        <v>
407</v>
      </c>
      <c r="BK63" s="1038"/>
      <c r="BL63" s="1038"/>
      <c r="BM63" s="1038"/>
      <c r="BN63" s="1114"/>
      <c r="BO63" s="263"/>
      <c r="BP63" s="263"/>
      <c r="BQ63" s="260">
        <v>
57</v>
      </c>
      <c r="BR63" s="261"/>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
58</v>
      </c>
      <c r="BR64" s="261"/>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4"/>
    </row>
    <row r="65" spans="1:131" s="245" customFormat="1" ht="26.25" customHeight="1" thickBot="1" x14ac:dyDescent="0.25">
      <c r="A65" s="250" t="s">
        <v>
408</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
59</v>
      </c>
      <c r="BR65" s="261"/>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4"/>
    </row>
    <row r="66" spans="1:131" s="245" customFormat="1" ht="26.25" customHeight="1" x14ac:dyDescent="0.2">
      <c r="A66" s="1082" t="s">
        <v>
409</v>
      </c>
      <c r="B66" s="1083"/>
      <c r="C66" s="1083"/>
      <c r="D66" s="1083"/>
      <c r="E66" s="1083"/>
      <c r="F66" s="1083"/>
      <c r="G66" s="1083"/>
      <c r="H66" s="1083"/>
      <c r="I66" s="1083"/>
      <c r="J66" s="1083"/>
      <c r="K66" s="1083"/>
      <c r="L66" s="1083"/>
      <c r="M66" s="1083"/>
      <c r="N66" s="1083"/>
      <c r="O66" s="1083"/>
      <c r="P66" s="1084"/>
      <c r="Q66" s="1088" t="s">
        <v>
410</v>
      </c>
      <c r="R66" s="1089"/>
      <c r="S66" s="1089"/>
      <c r="T66" s="1089"/>
      <c r="U66" s="1090"/>
      <c r="V66" s="1088" t="s">
        <v>
411</v>
      </c>
      <c r="W66" s="1089"/>
      <c r="X66" s="1089"/>
      <c r="Y66" s="1089"/>
      <c r="Z66" s="1090"/>
      <c r="AA66" s="1088" t="s">
        <v>
392</v>
      </c>
      <c r="AB66" s="1089"/>
      <c r="AC66" s="1089"/>
      <c r="AD66" s="1089"/>
      <c r="AE66" s="1090"/>
      <c r="AF66" s="1094" t="s">
        <v>
412</v>
      </c>
      <c r="AG66" s="1095"/>
      <c r="AH66" s="1095"/>
      <c r="AI66" s="1095"/>
      <c r="AJ66" s="1096"/>
      <c r="AK66" s="1088" t="s">
        <v>
413</v>
      </c>
      <c r="AL66" s="1083"/>
      <c r="AM66" s="1083"/>
      <c r="AN66" s="1083"/>
      <c r="AO66" s="1084"/>
      <c r="AP66" s="1088" t="s">
        <v>
414</v>
      </c>
      <c r="AQ66" s="1089"/>
      <c r="AR66" s="1089"/>
      <c r="AS66" s="1089"/>
      <c r="AT66" s="1090"/>
      <c r="AU66" s="1088" t="s">
        <v>
415</v>
      </c>
      <c r="AV66" s="1089"/>
      <c r="AW66" s="1089"/>
      <c r="AX66" s="1089"/>
      <c r="AY66" s="1090"/>
      <c r="AZ66" s="1088" t="s">
        <v>
373</v>
      </c>
      <c r="BA66" s="1089"/>
      <c r="BB66" s="1089"/>
      <c r="BC66" s="1089"/>
      <c r="BD66" s="1104"/>
      <c r="BE66" s="263"/>
      <c r="BF66" s="263"/>
      <c r="BG66" s="263"/>
      <c r="BH66" s="263"/>
      <c r="BI66" s="263"/>
      <c r="BJ66" s="263"/>
      <c r="BK66" s="263"/>
      <c r="BL66" s="263"/>
      <c r="BM66" s="263"/>
      <c r="BN66" s="263"/>
      <c r="BO66" s="263"/>
      <c r="BP66" s="263"/>
      <c r="BQ66" s="260">
        <v>
60</v>
      </c>
      <c r="BR66" s="265"/>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4"/>
    </row>
    <row r="67" spans="1:131" s="245" customFormat="1" ht="26.25" customHeight="1" thickBot="1" x14ac:dyDescent="0.25">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3"/>
      <c r="BF67" s="263"/>
      <c r="BG67" s="263"/>
      <c r="BH67" s="263"/>
      <c r="BI67" s="263"/>
      <c r="BJ67" s="263"/>
      <c r="BK67" s="263"/>
      <c r="BL67" s="263"/>
      <c r="BM67" s="263"/>
      <c r="BN67" s="263"/>
      <c r="BO67" s="263"/>
      <c r="BP67" s="263"/>
      <c r="BQ67" s="260">
        <v>
61</v>
      </c>
      <c r="BR67" s="265"/>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4"/>
    </row>
    <row r="68" spans="1:131" s="245" customFormat="1" ht="26.25" customHeight="1" thickTop="1" x14ac:dyDescent="0.2">
      <c r="A68" s="256">
        <v>
1</v>
      </c>
      <c r="B68" s="1072" t="s">
        <v>
570</v>
      </c>
      <c r="C68" s="1073"/>
      <c r="D68" s="1073"/>
      <c r="E68" s="1073"/>
      <c r="F68" s="1073"/>
      <c r="G68" s="1073"/>
      <c r="H68" s="1073"/>
      <c r="I68" s="1073"/>
      <c r="J68" s="1073"/>
      <c r="K68" s="1073"/>
      <c r="L68" s="1073"/>
      <c r="M68" s="1073"/>
      <c r="N68" s="1073"/>
      <c r="O68" s="1073"/>
      <c r="P68" s="1074"/>
      <c r="Q68" s="1075">
        <v>
859</v>
      </c>
      <c r="R68" s="1069"/>
      <c r="S68" s="1069"/>
      <c r="T68" s="1069"/>
      <c r="U68" s="1069"/>
      <c r="V68" s="1069">
        <v>
837</v>
      </c>
      <c r="W68" s="1069"/>
      <c r="X68" s="1069"/>
      <c r="Y68" s="1069"/>
      <c r="Z68" s="1069"/>
      <c r="AA68" s="1069">
        <v>
22</v>
      </c>
      <c r="AB68" s="1069"/>
      <c r="AC68" s="1069"/>
      <c r="AD68" s="1069"/>
      <c r="AE68" s="1069"/>
      <c r="AF68" s="1069">
        <v>
22</v>
      </c>
      <c r="AG68" s="1069"/>
      <c r="AH68" s="1069"/>
      <c r="AI68" s="1069"/>
      <c r="AJ68" s="1069"/>
      <c r="AK68" s="1069">
        <v>
23</v>
      </c>
      <c r="AL68" s="1069"/>
      <c r="AM68" s="1069"/>
      <c r="AN68" s="1069"/>
      <c r="AO68" s="1069"/>
      <c r="AP68" s="1069" t="s">
        <v>
568</v>
      </c>
      <c r="AQ68" s="1069"/>
      <c r="AR68" s="1069"/>
      <c r="AS68" s="1069"/>
      <c r="AT68" s="1069"/>
      <c r="AU68" s="1069" t="s">
        <v>
568</v>
      </c>
      <c r="AV68" s="1069"/>
      <c r="AW68" s="1069"/>
      <c r="AX68" s="1069"/>
      <c r="AY68" s="1069"/>
      <c r="AZ68" s="1070"/>
      <c r="BA68" s="1070"/>
      <c r="BB68" s="1070"/>
      <c r="BC68" s="1070"/>
      <c r="BD68" s="1071"/>
      <c r="BE68" s="263"/>
      <c r="BF68" s="263"/>
      <c r="BG68" s="263"/>
      <c r="BH68" s="263"/>
      <c r="BI68" s="263"/>
      <c r="BJ68" s="263"/>
      <c r="BK68" s="263"/>
      <c r="BL68" s="263"/>
      <c r="BM68" s="263"/>
      <c r="BN68" s="263"/>
      <c r="BO68" s="263"/>
      <c r="BP68" s="263"/>
      <c r="BQ68" s="260">
        <v>
62</v>
      </c>
      <c r="BR68" s="265"/>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4"/>
    </row>
    <row r="69" spans="1:131" s="245" customFormat="1" ht="26.25" customHeight="1" x14ac:dyDescent="0.2">
      <c r="A69" s="259">
        <v>
2</v>
      </c>
      <c r="B69" s="1061" t="s">
        <v>
571</v>
      </c>
      <c r="C69" s="1062"/>
      <c r="D69" s="1062"/>
      <c r="E69" s="1062"/>
      <c r="F69" s="1062"/>
      <c r="G69" s="1062"/>
      <c r="H69" s="1062"/>
      <c r="I69" s="1062"/>
      <c r="J69" s="1062"/>
      <c r="K69" s="1062"/>
      <c r="L69" s="1062"/>
      <c r="M69" s="1062"/>
      <c r="N69" s="1062"/>
      <c r="O69" s="1062"/>
      <c r="P69" s="1063"/>
      <c r="Q69" s="1064">
        <v>
299</v>
      </c>
      <c r="R69" s="1058"/>
      <c r="S69" s="1058"/>
      <c r="T69" s="1058"/>
      <c r="U69" s="1058"/>
      <c r="V69" s="1058">
        <v>
244</v>
      </c>
      <c r="W69" s="1058"/>
      <c r="X69" s="1058"/>
      <c r="Y69" s="1058"/>
      <c r="Z69" s="1058"/>
      <c r="AA69" s="1058">
        <v>
55</v>
      </c>
      <c r="AB69" s="1058"/>
      <c r="AC69" s="1058"/>
      <c r="AD69" s="1058"/>
      <c r="AE69" s="1058"/>
      <c r="AF69" s="1058">
        <v>
55</v>
      </c>
      <c r="AG69" s="1058"/>
      <c r="AH69" s="1058"/>
      <c r="AI69" s="1058"/>
      <c r="AJ69" s="1058"/>
      <c r="AK69" s="1058" t="s">
        <v>
568</v>
      </c>
      <c r="AL69" s="1058"/>
      <c r="AM69" s="1058"/>
      <c r="AN69" s="1058"/>
      <c r="AO69" s="1058"/>
      <c r="AP69" s="1058" t="s">
        <v>
568</v>
      </c>
      <c r="AQ69" s="1058"/>
      <c r="AR69" s="1058"/>
      <c r="AS69" s="1058"/>
      <c r="AT69" s="1058"/>
      <c r="AU69" s="1058" t="s">
        <v>
568</v>
      </c>
      <c r="AV69" s="1058"/>
      <c r="AW69" s="1058"/>
      <c r="AX69" s="1058"/>
      <c r="AY69" s="1058"/>
      <c r="AZ69" s="1059"/>
      <c r="BA69" s="1059"/>
      <c r="BB69" s="1059"/>
      <c r="BC69" s="1059"/>
      <c r="BD69" s="1060"/>
      <c r="BE69" s="263"/>
      <c r="BF69" s="263"/>
      <c r="BG69" s="263"/>
      <c r="BH69" s="263"/>
      <c r="BI69" s="263"/>
      <c r="BJ69" s="263"/>
      <c r="BK69" s="263"/>
      <c r="BL69" s="263"/>
      <c r="BM69" s="263"/>
      <c r="BN69" s="263"/>
      <c r="BO69" s="263"/>
      <c r="BP69" s="263"/>
      <c r="BQ69" s="260">
        <v>
63</v>
      </c>
      <c r="BR69" s="265"/>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4"/>
    </row>
    <row r="70" spans="1:131" s="245" customFormat="1" ht="26.25" customHeight="1" x14ac:dyDescent="0.2">
      <c r="A70" s="259">
        <v>
3</v>
      </c>
      <c r="B70" s="1061" t="s">
        <v>
572</v>
      </c>
      <c r="C70" s="1062"/>
      <c r="D70" s="1062"/>
      <c r="E70" s="1062"/>
      <c r="F70" s="1062"/>
      <c r="G70" s="1062"/>
      <c r="H70" s="1062"/>
      <c r="I70" s="1062"/>
      <c r="J70" s="1062"/>
      <c r="K70" s="1062"/>
      <c r="L70" s="1062"/>
      <c r="M70" s="1062"/>
      <c r="N70" s="1062"/>
      <c r="O70" s="1062"/>
      <c r="P70" s="1063"/>
      <c r="Q70" s="1064">
        <v>
17018</v>
      </c>
      <c r="R70" s="1058"/>
      <c r="S70" s="1058"/>
      <c r="T70" s="1058"/>
      <c r="U70" s="1058"/>
      <c r="V70" s="1058">
        <v>
16805</v>
      </c>
      <c r="W70" s="1058"/>
      <c r="X70" s="1058"/>
      <c r="Y70" s="1058"/>
      <c r="Z70" s="1058"/>
      <c r="AA70" s="1058">
        <v>
213</v>
      </c>
      <c r="AB70" s="1058"/>
      <c r="AC70" s="1058"/>
      <c r="AD70" s="1058"/>
      <c r="AE70" s="1058"/>
      <c r="AF70" s="1058">
        <v>
212</v>
      </c>
      <c r="AG70" s="1058"/>
      <c r="AH70" s="1058"/>
      <c r="AI70" s="1058"/>
      <c r="AJ70" s="1058"/>
      <c r="AK70" s="1058">
        <v>
197</v>
      </c>
      <c r="AL70" s="1058"/>
      <c r="AM70" s="1058"/>
      <c r="AN70" s="1058"/>
      <c r="AO70" s="1058"/>
      <c r="AP70" s="1058" t="s">
        <v>
568</v>
      </c>
      <c r="AQ70" s="1058"/>
      <c r="AR70" s="1058"/>
      <c r="AS70" s="1058"/>
      <c r="AT70" s="1058"/>
      <c r="AU70" s="1058" t="s">
        <v>
568</v>
      </c>
      <c r="AV70" s="1058"/>
      <c r="AW70" s="1058"/>
      <c r="AX70" s="1058"/>
      <c r="AY70" s="1058"/>
      <c r="AZ70" s="1059"/>
      <c r="BA70" s="1059"/>
      <c r="BB70" s="1059"/>
      <c r="BC70" s="1059"/>
      <c r="BD70" s="1060"/>
      <c r="BE70" s="263"/>
      <c r="BF70" s="263"/>
      <c r="BG70" s="263"/>
      <c r="BH70" s="263"/>
      <c r="BI70" s="263"/>
      <c r="BJ70" s="263"/>
      <c r="BK70" s="263"/>
      <c r="BL70" s="263"/>
      <c r="BM70" s="263"/>
      <c r="BN70" s="263"/>
      <c r="BO70" s="263"/>
      <c r="BP70" s="263"/>
      <c r="BQ70" s="260">
        <v>
64</v>
      </c>
      <c r="BR70" s="265"/>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4"/>
    </row>
    <row r="71" spans="1:131" s="245" customFormat="1" ht="26.25" customHeight="1" x14ac:dyDescent="0.2">
      <c r="A71" s="259">
        <v>
4</v>
      </c>
      <c r="B71" s="1061" t="s">
        <v>
573</v>
      </c>
      <c r="C71" s="1062"/>
      <c r="D71" s="1062"/>
      <c r="E71" s="1062"/>
      <c r="F71" s="1062"/>
      <c r="G71" s="1062"/>
      <c r="H71" s="1062"/>
      <c r="I71" s="1062"/>
      <c r="J71" s="1062"/>
      <c r="K71" s="1062"/>
      <c r="L71" s="1062"/>
      <c r="M71" s="1062"/>
      <c r="N71" s="1062"/>
      <c r="O71" s="1062"/>
      <c r="P71" s="1063"/>
      <c r="Q71" s="1064">
        <v>
6959</v>
      </c>
      <c r="R71" s="1058"/>
      <c r="S71" s="1058"/>
      <c r="T71" s="1058"/>
      <c r="U71" s="1058"/>
      <c r="V71" s="1058">
        <v>
6834</v>
      </c>
      <c r="W71" s="1058"/>
      <c r="X71" s="1058"/>
      <c r="Y71" s="1058"/>
      <c r="Z71" s="1058"/>
      <c r="AA71" s="1058">
        <v>
124</v>
      </c>
      <c r="AB71" s="1058"/>
      <c r="AC71" s="1058"/>
      <c r="AD71" s="1058"/>
      <c r="AE71" s="1058"/>
      <c r="AF71" s="1058">
        <v>
124</v>
      </c>
      <c r="AG71" s="1058"/>
      <c r="AH71" s="1058"/>
      <c r="AI71" s="1058"/>
      <c r="AJ71" s="1058"/>
      <c r="AK71" s="1058" t="s">
        <v>
568</v>
      </c>
      <c r="AL71" s="1058"/>
      <c r="AM71" s="1058"/>
      <c r="AN71" s="1058"/>
      <c r="AO71" s="1058"/>
      <c r="AP71" s="1058" t="s">
        <v>
568</v>
      </c>
      <c r="AQ71" s="1058"/>
      <c r="AR71" s="1058"/>
      <c r="AS71" s="1058"/>
      <c r="AT71" s="1058"/>
      <c r="AU71" s="1058" t="s">
        <v>
568</v>
      </c>
      <c r="AV71" s="1058"/>
      <c r="AW71" s="1058"/>
      <c r="AX71" s="1058"/>
      <c r="AY71" s="1058"/>
      <c r="AZ71" s="1059"/>
      <c r="BA71" s="1059"/>
      <c r="BB71" s="1059"/>
      <c r="BC71" s="1059"/>
      <c r="BD71" s="1060"/>
      <c r="BE71" s="263"/>
      <c r="BF71" s="263"/>
      <c r="BG71" s="263"/>
      <c r="BH71" s="263"/>
      <c r="BI71" s="263"/>
      <c r="BJ71" s="263"/>
      <c r="BK71" s="263"/>
      <c r="BL71" s="263"/>
      <c r="BM71" s="263"/>
      <c r="BN71" s="263"/>
      <c r="BO71" s="263"/>
      <c r="BP71" s="263"/>
      <c r="BQ71" s="260">
        <v>
65</v>
      </c>
      <c r="BR71" s="265"/>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4"/>
    </row>
    <row r="72" spans="1:131" s="245" customFormat="1" ht="26.25" customHeight="1" x14ac:dyDescent="0.2">
      <c r="A72" s="259">
        <v>
5</v>
      </c>
      <c r="B72" s="1061" t="s">
        <v>
574</v>
      </c>
      <c r="C72" s="1062"/>
      <c r="D72" s="1062"/>
      <c r="E72" s="1062"/>
      <c r="F72" s="1062"/>
      <c r="G72" s="1062"/>
      <c r="H72" s="1062"/>
      <c r="I72" s="1062"/>
      <c r="J72" s="1062"/>
      <c r="K72" s="1062"/>
      <c r="L72" s="1062"/>
      <c r="M72" s="1062"/>
      <c r="N72" s="1062"/>
      <c r="O72" s="1062"/>
      <c r="P72" s="1063"/>
      <c r="Q72" s="1064">
        <v>
10980</v>
      </c>
      <c r="R72" s="1058"/>
      <c r="S72" s="1058"/>
      <c r="T72" s="1058"/>
      <c r="U72" s="1058"/>
      <c r="V72" s="1058">
        <v>
10267</v>
      </c>
      <c r="W72" s="1058"/>
      <c r="X72" s="1058"/>
      <c r="Y72" s="1058"/>
      <c r="Z72" s="1058"/>
      <c r="AA72" s="1058">
        <v>
713</v>
      </c>
      <c r="AB72" s="1058"/>
      <c r="AC72" s="1058"/>
      <c r="AD72" s="1058"/>
      <c r="AE72" s="1058"/>
      <c r="AF72" s="1058">
        <v>
713</v>
      </c>
      <c r="AG72" s="1058"/>
      <c r="AH72" s="1058"/>
      <c r="AI72" s="1058"/>
      <c r="AJ72" s="1058"/>
      <c r="AK72" s="1058" t="s">
        <v>
568</v>
      </c>
      <c r="AL72" s="1058"/>
      <c r="AM72" s="1058"/>
      <c r="AN72" s="1058"/>
      <c r="AO72" s="1058"/>
      <c r="AP72" s="1058">
        <v>
2124</v>
      </c>
      <c r="AQ72" s="1058"/>
      <c r="AR72" s="1058"/>
      <c r="AS72" s="1058"/>
      <c r="AT72" s="1058"/>
      <c r="AU72" s="1058">
        <v>
100</v>
      </c>
      <c r="AV72" s="1058"/>
      <c r="AW72" s="1058"/>
      <c r="AX72" s="1058"/>
      <c r="AY72" s="1058"/>
      <c r="AZ72" s="1059"/>
      <c r="BA72" s="1059"/>
      <c r="BB72" s="1059"/>
      <c r="BC72" s="1059"/>
      <c r="BD72" s="1060"/>
      <c r="BE72" s="263"/>
      <c r="BF72" s="263"/>
      <c r="BG72" s="263"/>
      <c r="BH72" s="263"/>
      <c r="BI72" s="263"/>
      <c r="BJ72" s="263"/>
      <c r="BK72" s="263"/>
      <c r="BL72" s="263"/>
      <c r="BM72" s="263"/>
      <c r="BN72" s="263"/>
      <c r="BO72" s="263"/>
      <c r="BP72" s="263"/>
      <c r="BQ72" s="260">
        <v>
66</v>
      </c>
      <c r="BR72" s="265"/>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4"/>
    </row>
    <row r="73" spans="1:131" s="245" customFormat="1" ht="26.25" customHeight="1" x14ac:dyDescent="0.2">
      <c r="A73" s="259">
        <v>
6</v>
      </c>
      <c r="B73" s="1061" t="s">
        <v>
575</v>
      </c>
      <c r="C73" s="1062"/>
      <c r="D73" s="1062"/>
      <c r="E73" s="1062"/>
      <c r="F73" s="1062"/>
      <c r="G73" s="1062"/>
      <c r="H73" s="1062"/>
      <c r="I73" s="1062"/>
      <c r="J73" s="1062"/>
      <c r="K73" s="1062"/>
      <c r="L73" s="1062"/>
      <c r="M73" s="1062"/>
      <c r="N73" s="1062"/>
      <c r="O73" s="1062"/>
      <c r="P73" s="1063"/>
      <c r="Q73" s="1064">
        <v>
344</v>
      </c>
      <c r="R73" s="1058"/>
      <c r="S73" s="1058"/>
      <c r="T73" s="1058"/>
      <c r="U73" s="1058"/>
      <c r="V73" s="1058">
        <v>
330</v>
      </c>
      <c r="W73" s="1058"/>
      <c r="X73" s="1058"/>
      <c r="Y73" s="1058"/>
      <c r="Z73" s="1058"/>
      <c r="AA73" s="1058">
        <v>
14</v>
      </c>
      <c r="AB73" s="1058"/>
      <c r="AC73" s="1058"/>
      <c r="AD73" s="1058"/>
      <c r="AE73" s="1058"/>
      <c r="AF73" s="1058">
        <v>
14</v>
      </c>
      <c r="AG73" s="1058"/>
      <c r="AH73" s="1058"/>
      <c r="AI73" s="1058"/>
      <c r="AJ73" s="1058"/>
      <c r="AK73" s="1058" t="s">
        <v>
568</v>
      </c>
      <c r="AL73" s="1058"/>
      <c r="AM73" s="1058"/>
      <c r="AN73" s="1058"/>
      <c r="AO73" s="1058"/>
      <c r="AP73" s="1058" t="s">
        <v>
569</v>
      </c>
      <c r="AQ73" s="1058"/>
      <c r="AR73" s="1058"/>
      <c r="AS73" s="1058"/>
      <c r="AT73" s="1058"/>
      <c r="AU73" s="1058" t="s">
        <v>
569</v>
      </c>
      <c r="AV73" s="1058"/>
      <c r="AW73" s="1058"/>
      <c r="AX73" s="1058"/>
      <c r="AY73" s="1058"/>
      <c r="AZ73" s="1059"/>
      <c r="BA73" s="1059"/>
      <c r="BB73" s="1059"/>
      <c r="BC73" s="1059"/>
      <c r="BD73" s="1060"/>
      <c r="BE73" s="263"/>
      <c r="BF73" s="263"/>
      <c r="BG73" s="263"/>
      <c r="BH73" s="263"/>
      <c r="BI73" s="263"/>
      <c r="BJ73" s="263"/>
      <c r="BK73" s="263"/>
      <c r="BL73" s="263"/>
      <c r="BM73" s="263"/>
      <c r="BN73" s="263"/>
      <c r="BO73" s="263"/>
      <c r="BP73" s="263"/>
      <c r="BQ73" s="260">
        <v>
67</v>
      </c>
      <c r="BR73" s="265"/>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4"/>
    </row>
    <row r="74" spans="1:131" s="245" customFormat="1" ht="26.25" customHeight="1" x14ac:dyDescent="0.2">
      <c r="A74" s="259">
        <v>
7</v>
      </c>
      <c r="B74" s="1061" t="s">
        <v>
576</v>
      </c>
      <c r="C74" s="1062"/>
      <c r="D74" s="1062"/>
      <c r="E74" s="1062"/>
      <c r="F74" s="1062"/>
      <c r="G74" s="1062"/>
      <c r="H74" s="1062"/>
      <c r="I74" s="1062"/>
      <c r="J74" s="1062"/>
      <c r="K74" s="1062"/>
      <c r="L74" s="1062"/>
      <c r="M74" s="1062"/>
      <c r="N74" s="1062"/>
      <c r="O74" s="1062"/>
      <c r="P74" s="1063"/>
      <c r="Q74" s="1064">
        <v>
6933</v>
      </c>
      <c r="R74" s="1058">
        <v>
6933</v>
      </c>
      <c r="S74" s="1058">
        <v>
6933</v>
      </c>
      <c r="T74" s="1058">
        <v>
6933</v>
      </c>
      <c r="U74" s="1058">
        <v>
6933</v>
      </c>
      <c r="V74" s="1058">
        <v>
6850</v>
      </c>
      <c r="W74" s="1058">
        <v>
6850</v>
      </c>
      <c r="X74" s="1058">
        <v>
6850</v>
      </c>
      <c r="Y74" s="1058">
        <v>
6850</v>
      </c>
      <c r="Z74" s="1058">
        <v>
6850</v>
      </c>
      <c r="AA74" s="1058">
        <v>
82</v>
      </c>
      <c r="AB74" s="1058">
        <v>
82</v>
      </c>
      <c r="AC74" s="1058">
        <v>
82</v>
      </c>
      <c r="AD74" s="1058">
        <v>
82</v>
      </c>
      <c r="AE74" s="1058">
        <v>
82</v>
      </c>
      <c r="AF74" s="1058">
        <v>
82</v>
      </c>
      <c r="AG74" s="1058">
        <v>
82</v>
      </c>
      <c r="AH74" s="1058">
        <v>
82</v>
      </c>
      <c r="AI74" s="1058">
        <v>
82</v>
      </c>
      <c r="AJ74" s="1058">
        <v>
82</v>
      </c>
      <c r="AK74" s="1058">
        <v>
2485</v>
      </c>
      <c r="AL74" s="1058">
        <v>
2485</v>
      </c>
      <c r="AM74" s="1058">
        <v>
2485</v>
      </c>
      <c r="AN74" s="1058">
        <v>
2485</v>
      </c>
      <c r="AO74" s="1058">
        <v>
2485</v>
      </c>
      <c r="AP74" s="1058" t="s">
        <v>
568</v>
      </c>
      <c r="AQ74" s="1058"/>
      <c r="AR74" s="1058"/>
      <c r="AS74" s="1058"/>
      <c r="AT74" s="1058"/>
      <c r="AU74" s="1058" t="s">
        <v>
568</v>
      </c>
      <c r="AV74" s="1058"/>
      <c r="AW74" s="1058"/>
      <c r="AX74" s="1058"/>
      <c r="AY74" s="1058"/>
      <c r="AZ74" s="1059"/>
      <c r="BA74" s="1059"/>
      <c r="BB74" s="1059"/>
      <c r="BC74" s="1059"/>
      <c r="BD74" s="1060"/>
      <c r="BE74" s="263"/>
      <c r="BF74" s="263"/>
      <c r="BG74" s="263"/>
      <c r="BH74" s="263"/>
      <c r="BI74" s="263"/>
      <c r="BJ74" s="263"/>
      <c r="BK74" s="263"/>
      <c r="BL74" s="263"/>
      <c r="BM74" s="263"/>
      <c r="BN74" s="263"/>
      <c r="BO74" s="263"/>
      <c r="BP74" s="263"/>
      <c r="BQ74" s="260">
        <v>
68</v>
      </c>
      <c r="BR74" s="265"/>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4"/>
    </row>
    <row r="75" spans="1:131" s="245" customFormat="1" ht="26.25" customHeight="1" x14ac:dyDescent="0.2">
      <c r="A75" s="259">
        <v>
8</v>
      </c>
      <c r="B75" s="1061" t="s">
        <v>
577</v>
      </c>
      <c r="C75" s="1062"/>
      <c r="D75" s="1062"/>
      <c r="E75" s="1062"/>
      <c r="F75" s="1062"/>
      <c r="G75" s="1062"/>
      <c r="H75" s="1062"/>
      <c r="I75" s="1062"/>
      <c r="J75" s="1062"/>
      <c r="K75" s="1062"/>
      <c r="L75" s="1062"/>
      <c r="M75" s="1062"/>
      <c r="N75" s="1062"/>
      <c r="O75" s="1062"/>
      <c r="P75" s="1063"/>
      <c r="Q75" s="1065">
        <v>
1385861</v>
      </c>
      <c r="R75" s="1066">
        <v>
1385861</v>
      </c>
      <c r="S75" s="1066">
        <v>
1385861</v>
      </c>
      <c r="T75" s="1066">
        <v>
1385861</v>
      </c>
      <c r="U75" s="1067">
        <v>
1385861</v>
      </c>
      <c r="V75" s="1068">
        <v>
1346246</v>
      </c>
      <c r="W75" s="1066">
        <v>
1346246</v>
      </c>
      <c r="X75" s="1066">
        <v>
1346246</v>
      </c>
      <c r="Y75" s="1066">
        <v>
1346246</v>
      </c>
      <c r="Z75" s="1067">
        <v>
1346246</v>
      </c>
      <c r="AA75" s="1068">
        <v>
39615</v>
      </c>
      <c r="AB75" s="1066">
        <v>
39615</v>
      </c>
      <c r="AC75" s="1066">
        <v>
39615</v>
      </c>
      <c r="AD75" s="1066">
        <v>
39615</v>
      </c>
      <c r="AE75" s="1067">
        <v>
39615</v>
      </c>
      <c r="AF75" s="1068">
        <v>
39615</v>
      </c>
      <c r="AG75" s="1066">
        <v>
39615</v>
      </c>
      <c r="AH75" s="1066">
        <v>
39615</v>
      </c>
      <c r="AI75" s="1066">
        <v>
39615</v>
      </c>
      <c r="AJ75" s="1067">
        <v>
39615</v>
      </c>
      <c r="AK75" s="1068">
        <v>
13582</v>
      </c>
      <c r="AL75" s="1066">
        <v>
13582</v>
      </c>
      <c r="AM75" s="1066">
        <v>
13582</v>
      </c>
      <c r="AN75" s="1066">
        <v>
13582</v>
      </c>
      <c r="AO75" s="1067">
        <v>
13582</v>
      </c>
      <c r="AP75" s="1068" t="s">
        <v>
568</v>
      </c>
      <c r="AQ75" s="1066"/>
      <c r="AR75" s="1066"/>
      <c r="AS75" s="1066"/>
      <c r="AT75" s="1067"/>
      <c r="AU75" s="1068" t="s">
        <v>
568</v>
      </c>
      <c r="AV75" s="1066"/>
      <c r="AW75" s="1066"/>
      <c r="AX75" s="1066"/>
      <c r="AY75" s="1067"/>
      <c r="AZ75" s="1059"/>
      <c r="BA75" s="1059"/>
      <c r="BB75" s="1059"/>
      <c r="BC75" s="1059"/>
      <c r="BD75" s="1060"/>
      <c r="BE75" s="263"/>
      <c r="BF75" s="263"/>
      <c r="BG75" s="263"/>
      <c r="BH75" s="263"/>
      <c r="BI75" s="263"/>
      <c r="BJ75" s="263"/>
      <c r="BK75" s="263"/>
      <c r="BL75" s="263"/>
      <c r="BM75" s="263"/>
      <c r="BN75" s="263"/>
      <c r="BO75" s="263"/>
      <c r="BP75" s="263"/>
      <c r="BQ75" s="260">
        <v>
69</v>
      </c>
      <c r="BR75" s="265"/>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4"/>
    </row>
    <row r="76" spans="1:131" s="245" customFormat="1" ht="26.25" customHeight="1" x14ac:dyDescent="0.2">
      <c r="A76" s="259">
        <v>
9</v>
      </c>
      <c r="B76" s="1061" t="s">
        <v>
578</v>
      </c>
      <c r="C76" s="1062"/>
      <c r="D76" s="1062"/>
      <c r="E76" s="1062"/>
      <c r="F76" s="1062"/>
      <c r="G76" s="1062"/>
      <c r="H76" s="1062"/>
      <c r="I76" s="1062"/>
      <c r="J76" s="1062"/>
      <c r="K76" s="1062"/>
      <c r="L76" s="1062"/>
      <c r="M76" s="1062"/>
      <c r="N76" s="1062"/>
      <c r="O76" s="1062"/>
      <c r="P76" s="1063"/>
      <c r="Q76" s="1065">
        <v>
5780</v>
      </c>
      <c r="R76" s="1066"/>
      <c r="S76" s="1066"/>
      <c r="T76" s="1066"/>
      <c r="U76" s="1067"/>
      <c r="V76" s="1068">
        <v>
5744</v>
      </c>
      <c r="W76" s="1066"/>
      <c r="X76" s="1066"/>
      <c r="Y76" s="1066"/>
      <c r="Z76" s="1067"/>
      <c r="AA76" s="1068">
        <v>
36</v>
      </c>
      <c r="AB76" s="1066"/>
      <c r="AC76" s="1066"/>
      <c r="AD76" s="1066"/>
      <c r="AE76" s="1067"/>
      <c r="AF76" s="1068">
        <v>
36</v>
      </c>
      <c r="AG76" s="1066"/>
      <c r="AH76" s="1066"/>
      <c r="AI76" s="1066"/>
      <c r="AJ76" s="1067"/>
      <c r="AK76" s="1068" t="s">
        <v>
568</v>
      </c>
      <c r="AL76" s="1066"/>
      <c r="AM76" s="1066"/>
      <c r="AN76" s="1066"/>
      <c r="AO76" s="1067"/>
      <c r="AP76" s="1068">
        <v>
2725</v>
      </c>
      <c r="AQ76" s="1066"/>
      <c r="AR76" s="1066"/>
      <c r="AS76" s="1066"/>
      <c r="AT76" s="1067"/>
      <c r="AU76" s="1068">
        <v>
908</v>
      </c>
      <c r="AV76" s="1066"/>
      <c r="AW76" s="1066"/>
      <c r="AX76" s="1066"/>
      <c r="AY76" s="1067"/>
      <c r="AZ76" s="1059"/>
      <c r="BA76" s="1059"/>
      <c r="BB76" s="1059"/>
      <c r="BC76" s="1059"/>
      <c r="BD76" s="1060"/>
      <c r="BE76" s="263"/>
      <c r="BF76" s="263"/>
      <c r="BG76" s="263"/>
      <c r="BH76" s="263"/>
      <c r="BI76" s="263"/>
      <c r="BJ76" s="263"/>
      <c r="BK76" s="263"/>
      <c r="BL76" s="263"/>
      <c r="BM76" s="263"/>
      <c r="BN76" s="263"/>
      <c r="BO76" s="263"/>
      <c r="BP76" s="263"/>
      <c r="BQ76" s="260">
        <v>
70</v>
      </c>
      <c r="BR76" s="265"/>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4"/>
    </row>
    <row r="77" spans="1:131" s="245" customFormat="1" ht="26.25" customHeight="1" x14ac:dyDescent="0.2">
      <c r="A77" s="259">
        <v>
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63"/>
      <c r="BF77" s="263"/>
      <c r="BG77" s="263"/>
      <c r="BH77" s="263"/>
      <c r="BI77" s="263"/>
      <c r="BJ77" s="263"/>
      <c r="BK77" s="263"/>
      <c r="BL77" s="263"/>
      <c r="BM77" s="263"/>
      <c r="BN77" s="263"/>
      <c r="BO77" s="263"/>
      <c r="BP77" s="263"/>
      <c r="BQ77" s="260">
        <v>
71</v>
      </c>
      <c r="BR77" s="265"/>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4"/>
    </row>
    <row r="78" spans="1:131" s="245" customFormat="1" ht="26.25" customHeight="1" x14ac:dyDescent="0.2">
      <c r="A78" s="259">
        <v>
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3"/>
      <c r="BF78" s="263"/>
      <c r="BG78" s="263"/>
      <c r="BH78" s="263"/>
      <c r="BI78" s="263"/>
      <c r="BJ78" s="266"/>
      <c r="BK78" s="266"/>
      <c r="BL78" s="266"/>
      <c r="BM78" s="266"/>
      <c r="BN78" s="266"/>
      <c r="BO78" s="263"/>
      <c r="BP78" s="263"/>
      <c r="BQ78" s="260">
        <v>
72</v>
      </c>
      <c r="BR78" s="265"/>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4"/>
    </row>
    <row r="79" spans="1:131" s="245" customFormat="1" ht="26.25" customHeight="1" x14ac:dyDescent="0.2">
      <c r="A79" s="259">
        <v>
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3"/>
      <c r="BF79" s="263"/>
      <c r="BG79" s="263"/>
      <c r="BH79" s="263"/>
      <c r="BI79" s="263"/>
      <c r="BJ79" s="266"/>
      <c r="BK79" s="266"/>
      <c r="BL79" s="266"/>
      <c r="BM79" s="266"/>
      <c r="BN79" s="266"/>
      <c r="BO79" s="263"/>
      <c r="BP79" s="263"/>
      <c r="BQ79" s="260">
        <v>
73</v>
      </c>
      <c r="BR79" s="265"/>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4"/>
    </row>
    <row r="80" spans="1:131" s="245" customFormat="1" ht="26.25" customHeight="1" x14ac:dyDescent="0.2">
      <c r="A80" s="259">
        <v>
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3"/>
      <c r="BF80" s="263"/>
      <c r="BG80" s="263"/>
      <c r="BH80" s="263"/>
      <c r="BI80" s="263"/>
      <c r="BJ80" s="263"/>
      <c r="BK80" s="263"/>
      <c r="BL80" s="263"/>
      <c r="BM80" s="263"/>
      <c r="BN80" s="263"/>
      <c r="BO80" s="263"/>
      <c r="BP80" s="263"/>
      <c r="BQ80" s="260">
        <v>
74</v>
      </c>
      <c r="BR80" s="265"/>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4"/>
    </row>
    <row r="81" spans="1:131" s="245" customFormat="1" ht="26.25" customHeight="1" x14ac:dyDescent="0.2">
      <c r="A81" s="259">
        <v>
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3"/>
      <c r="BF81" s="263"/>
      <c r="BG81" s="263"/>
      <c r="BH81" s="263"/>
      <c r="BI81" s="263"/>
      <c r="BJ81" s="263"/>
      <c r="BK81" s="263"/>
      <c r="BL81" s="263"/>
      <c r="BM81" s="263"/>
      <c r="BN81" s="263"/>
      <c r="BO81" s="263"/>
      <c r="BP81" s="263"/>
      <c r="BQ81" s="260">
        <v>
75</v>
      </c>
      <c r="BR81" s="265"/>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4"/>
    </row>
    <row r="82" spans="1:131" s="245" customFormat="1" ht="26.25" customHeight="1" x14ac:dyDescent="0.2">
      <c r="A82" s="259">
        <v>
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3"/>
      <c r="BF82" s="263"/>
      <c r="BG82" s="263"/>
      <c r="BH82" s="263"/>
      <c r="BI82" s="263"/>
      <c r="BJ82" s="263"/>
      <c r="BK82" s="263"/>
      <c r="BL82" s="263"/>
      <c r="BM82" s="263"/>
      <c r="BN82" s="263"/>
      <c r="BO82" s="263"/>
      <c r="BP82" s="263"/>
      <c r="BQ82" s="260">
        <v>
76</v>
      </c>
      <c r="BR82" s="265"/>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4"/>
    </row>
    <row r="83" spans="1:131" s="245" customFormat="1" ht="26.25" customHeight="1" x14ac:dyDescent="0.2">
      <c r="A83" s="259">
        <v>
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3"/>
      <c r="BF83" s="263"/>
      <c r="BG83" s="263"/>
      <c r="BH83" s="263"/>
      <c r="BI83" s="263"/>
      <c r="BJ83" s="263"/>
      <c r="BK83" s="263"/>
      <c r="BL83" s="263"/>
      <c r="BM83" s="263"/>
      <c r="BN83" s="263"/>
      <c r="BO83" s="263"/>
      <c r="BP83" s="263"/>
      <c r="BQ83" s="260">
        <v>
77</v>
      </c>
      <c r="BR83" s="265"/>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4"/>
    </row>
    <row r="84" spans="1:131" s="245" customFormat="1" ht="26.25" customHeight="1" x14ac:dyDescent="0.2">
      <c r="A84" s="259">
        <v>
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3"/>
      <c r="BF84" s="263"/>
      <c r="BG84" s="263"/>
      <c r="BH84" s="263"/>
      <c r="BI84" s="263"/>
      <c r="BJ84" s="263"/>
      <c r="BK84" s="263"/>
      <c r="BL84" s="263"/>
      <c r="BM84" s="263"/>
      <c r="BN84" s="263"/>
      <c r="BO84" s="263"/>
      <c r="BP84" s="263"/>
      <c r="BQ84" s="260">
        <v>
78</v>
      </c>
      <c r="BR84" s="265"/>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4"/>
    </row>
    <row r="85" spans="1:131" s="245" customFormat="1" ht="26.25" customHeight="1" x14ac:dyDescent="0.2">
      <c r="A85" s="259">
        <v>
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3"/>
      <c r="BF85" s="263"/>
      <c r="BG85" s="263"/>
      <c r="BH85" s="263"/>
      <c r="BI85" s="263"/>
      <c r="BJ85" s="263"/>
      <c r="BK85" s="263"/>
      <c r="BL85" s="263"/>
      <c r="BM85" s="263"/>
      <c r="BN85" s="263"/>
      <c r="BO85" s="263"/>
      <c r="BP85" s="263"/>
      <c r="BQ85" s="260">
        <v>
79</v>
      </c>
      <c r="BR85" s="265"/>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4"/>
    </row>
    <row r="86" spans="1:131" s="245" customFormat="1" ht="26.25" customHeight="1" x14ac:dyDescent="0.2">
      <c r="A86" s="259">
        <v>
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3"/>
      <c r="BF86" s="263"/>
      <c r="BG86" s="263"/>
      <c r="BH86" s="263"/>
      <c r="BI86" s="263"/>
      <c r="BJ86" s="263"/>
      <c r="BK86" s="263"/>
      <c r="BL86" s="263"/>
      <c r="BM86" s="263"/>
      <c r="BN86" s="263"/>
      <c r="BO86" s="263"/>
      <c r="BP86" s="263"/>
      <c r="BQ86" s="260">
        <v>
80</v>
      </c>
      <c r="BR86" s="265"/>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4"/>
    </row>
    <row r="87" spans="1:131" s="245" customFormat="1" ht="26.25" customHeight="1" x14ac:dyDescent="0.2">
      <c r="A87" s="267">
        <v>
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3"/>
      <c r="BF87" s="263"/>
      <c r="BG87" s="263"/>
      <c r="BH87" s="263"/>
      <c r="BI87" s="263"/>
      <c r="BJ87" s="263"/>
      <c r="BK87" s="263"/>
      <c r="BL87" s="263"/>
      <c r="BM87" s="263"/>
      <c r="BN87" s="263"/>
      <c r="BO87" s="263"/>
      <c r="BP87" s="263"/>
      <c r="BQ87" s="260">
        <v>
81</v>
      </c>
      <c r="BR87" s="265"/>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4"/>
    </row>
    <row r="88" spans="1:131" s="245" customFormat="1" ht="26.25" customHeight="1" thickBot="1" x14ac:dyDescent="0.25">
      <c r="A88" s="262" t="s">
        <v>
386</v>
      </c>
      <c r="B88" s="1031" t="s">
        <v>
416</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
199661</v>
      </c>
      <c r="AG88" s="1046"/>
      <c r="AH88" s="1046"/>
      <c r="AI88" s="1046"/>
      <c r="AJ88" s="1046"/>
      <c r="AK88" s="1050"/>
      <c r="AL88" s="1050"/>
      <c r="AM88" s="1050"/>
      <c r="AN88" s="1050"/>
      <c r="AO88" s="1050"/>
      <c r="AP88" s="1046">
        <v>
4849</v>
      </c>
      <c r="AQ88" s="1046"/>
      <c r="AR88" s="1046"/>
      <c r="AS88" s="1046"/>
      <c r="AT88" s="1046"/>
      <c r="AU88" s="1046">
        <v>
1008</v>
      </c>
      <c r="AV88" s="1046"/>
      <c r="AW88" s="1046"/>
      <c r="AX88" s="1046"/>
      <c r="AY88" s="1046"/>
      <c r="AZ88" s="1047"/>
      <c r="BA88" s="1047"/>
      <c r="BB88" s="1047"/>
      <c r="BC88" s="1047"/>
      <c r="BD88" s="1048"/>
      <c r="BE88" s="263"/>
      <c r="BF88" s="263"/>
      <c r="BG88" s="263"/>
      <c r="BH88" s="263"/>
      <c r="BI88" s="263"/>
      <c r="BJ88" s="263"/>
      <c r="BK88" s="263"/>
      <c r="BL88" s="263"/>
      <c r="BM88" s="263"/>
      <c r="BN88" s="263"/>
      <c r="BO88" s="263"/>
      <c r="BP88" s="263"/>
      <c r="BQ88" s="260">
        <v>
82</v>
      </c>
      <c r="BR88" s="265"/>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
83</v>
      </c>
      <c r="BR89" s="265"/>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
84</v>
      </c>
      <c r="BR90" s="265"/>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
85</v>
      </c>
      <c r="BR91" s="265"/>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
86</v>
      </c>
      <c r="BR92" s="265"/>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
87</v>
      </c>
      <c r="BR93" s="265"/>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
88</v>
      </c>
      <c r="BR94" s="265"/>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
89</v>
      </c>
      <c r="BR95" s="265"/>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
90</v>
      </c>
      <c r="BR96" s="265"/>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
91</v>
      </c>
      <c r="BR97" s="265"/>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
92</v>
      </c>
      <c r="BR98" s="265"/>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
93</v>
      </c>
      <c r="BR99" s="265"/>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
94</v>
      </c>
      <c r="BR100" s="265"/>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
95</v>
      </c>
      <c r="BR101" s="265"/>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
386</v>
      </c>
      <c r="BR102" s="1031" t="s">
        <v>
417</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v>
666</v>
      </c>
      <c r="CS102" s="1038"/>
      <c r="CT102" s="1038"/>
      <c r="CU102" s="1038"/>
      <c r="CV102" s="1039"/>
      <c r="CW102" s="1037">
        <v>
97</v>
      </c>
      <c r="CX102" s="1038"/>
      <c r="CY102" s="1038"/>
      <c r="CZ102" s="1038"/>
      <c r="DA102" s="1039"/>
      <c r="DB102" s="1037">
        <v>
1500</v>
      </c>
      <c r="DC102" s="1038"/>
      <c r="DD102" s="1038"/>
      <c r="DE102" s="1038"/>
      <c r="DF102" s="1039"/>
      <c r="DG102" s="1037">
        <v>
7633</v>
      </c>
      <c r="DH102" s="1038"/>
      <c r="DI102" s="1038"/>
      <c r="DJ102" s="1038"/>
      <c r="DK102" s="1039"/>
      <c r="DL102" s="1037"/>
      <c r="DM102" s="1038"/>
      <c r="DN102" s="1038"/>
      <c r="DO102" s="1038"/>
      <c r="DP102" s="1039"/>
      <c r="DQ102" s="1037">
        <v>
-990</v>
      </c>
      <c r="DR102" s="1038"/>
      <c r="DS102" s="1038"/>
      <c r="DT102" s="1038"/>
      <c r="DU102" s="1039"/>
      <c r="DV102" s="1020"/>
      <c r="DW102" s="1021"/>
      <c r="DX102" s="1021"/>
      <c r="DY102" s="1021"/>
      <c r="DZ102" s="1022"/>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
418</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
419</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
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
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1025" t="s">
        <v>
422</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
423</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x14ac:dyDescent="0.2">
      <c r="A109" s="980" t="s">
        <v>
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
425</v>
      </c>
      <c r="AB109" s="981"/>
      <c r="AC109" s="981"/>
      <c r="AD109" s="981"/>
      <c r="AE109" s="982"/>
      <c r="AF109" s="983" t="s">
        <v>
304</v>
      </c>
      <c r="AG109" s="981"/>
      <c r="AH109" s="981"/>
      <c r="AI109" s="981"/>
      <c r="AJ109" s="982"/>
      <c r="AK109" s="983" t="s">
        <v>
303</v>
      </c>
      <c r="AL109" s="981"/>
      <c r="AM109" s="981"/>
      <c r="AN109" s="981"/>
      <c r="AO109" s="982"/>
      <c r="AP109" s="983" t="s">
        <v>
426</v>
      </c>
      <c r="AQ109" s="981"/>
      <c r="AR109" s="981"/>
      <c r="AS109" s="981"/>
      <c r="AT109" s="1012"/>
      <c r="AU109" s="980" t="s">
        <v>
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
425</v>
      </c>
      <c r="BR109" s="981"/>
      <c r="BS109" s="981"/>
      <c r="BT109" s="981"/>
      <c r="BU109" s="982"/>
      <c r="BV109" s="983" t="s">
        <v>
304</v>
      </c>
      <c r="BW109" s="981"/>
      <c r="BX109" s="981"/>
      <c r="BY109" s="981"/>
      <c r="BZ109" s="982"/>
      <c r="CA109" s="983" t="s">
        <v>
303</v>
      </c>
      <c r="CB109" s="981"/>
      <c r="CC109" s="981"/>
      <c r="CD109" s="981"/>
      <c r="CE109" s="982"/>
      <c r="CF109" s="1019" t="s">
        <v>
426</v>
      </c>
      <c r="CG109" s="1019"/>
      <c r="CH109" s="1019"/>
      <c r="CI109" s="1019"/>
      <c r="CJ109" s="1019"/>
      <c r="CK109" s="983" t="s">
        <v>
427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
425</v>
      </c>
      <c r="DH109" s="981"/>
      <c r="DI109" s="981"/>
      <c r="DJ109" s="981"/>
      <c r="DK109" s="982"/>
      <c r="DL109" s="983" t="s">
        <v>
304</v>
      </c>
      <c r="DM109" s="981"/>
      <c r="DN109" s="981"/>
      <c r="DO109" s="981"/>
      <c r="DP109" s="982"/>
      <c r="DQ109" s="983" t="s">
        <v>
303</v>
      </c>
      <c r="DR109" s="981"/>
      <c r="DS109" s="981"/>
      <c r="DT109" s="981"/>
      <c r="DU109" s="982"/>
      <c r="DV109" s="983" t="s">
        <v>
426</v>
      </c>
      <c r="DW109" s="981"/>
      <c r="DX109" s="981"/>
      <c r="DY109" s="981"/>
      <c r="DZ109" s="1012"/>
    </row>
    <row r="110" spans="1:131" s="244" customFormat="1" ht="26.25" customHeight="1" x14ac:dyDescent="0.2">
      <c r="A110" s="883" t="s">
        <v>
428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
3034809</v>
      </c>
      <c r="AB110" s="974"/>
      <c r="AC110" s="974"/>
      <c r="AD110" s="974"/>
      <c r="AE110" s="975"/>
      <c r="AF110" s="976">
        <v>
3131815</v>
      </c>
      <c r="AG110" s="974"/>
      <c r="AH110" s="974"/>
      <c r="AI110" s="974"/>
      <c r="AJ110" s="975"/>
      <c r="AK110" s="976">
        <v>
3180432</v>
      </c>
      <c r="AL110" s="974"/>
      <c r="AM110" s="974"/>
      <c r="AN110" s="974"/>
      <c r="AO110" s="975"/>
      <c r="AP110" s="977">
        <v>
10.3</v>
      </c>
      <c r="AQ110" s="978"/>
      <c r="AR110" s="978"/>
      <c r="AS110" s="978"/>
      <c r="AT110" s="979"/>
      <c r="AU110" s="1013" t="s">
        <v>
73</v>
      </c>
      <c r="AV110" s="1014"/>
      <c r="AW110" s="1014"/>
      <c r="AX110" s="1014"/>
      <c r="AY110" s="1014"/>
      <c r="AZ110" s="939" t="s">
        <v>
429</v>
      </c>
      <c r="BA110" s="884"/>
      <c r="BB110" s="884"/>
      <c r="BC110" s="884"/>
      <c r="BD110" s="884"/>
      <c r="BE110" s="884"/>
      <c r="BF110" s="884"/>
      <c r="BG110" s="884"/>
      <c r="BH110" s="884"/>
      <c r="BI110" s="884"/>
      <c r="BJ110" s="884"/>
      <c r="BK110" s="884"/>
      <c r="BL110" s="884"/>
      <c r="BM110" s="884"/>
      <c r="BN110" s="884"/>
      <c r="BO110" s="884"/>
      <c r="BP110" s="885"/>
      <c r="BQ110" s="940">
        <v>
34426017</v>
      </c>
      <c r="BR110" s="921"/>
      <c r="BS110" s="921"/>
      <c r="BT110" s="921"/>
      <c r="BU110" s="921"/>
      <c r="BV110" s="921">
        <v>
34153665</v>
      </c>
      <c r="BW110" s="921"/>
      <c r="BX110" s="921"/>
      <c r="BY110" s="921"/>
      <c r="BZ110" s="921"/>
      <c r="CA110" s="921">
        <v>
34446880</v>
      </c>
      <c r="CB110" s="921"/>
      <c r="CC110" s="921"/>
      <c r="CD110" s="921"/>
      <c r="CE110" s="921"/>
      <c r="CF110" s="945">
        <v>
111.6</v>
      </c>
      <c r="CG110" s="946"/>
      <c r="CH110" s="946"/>
      <c r="CI110" s="946"/>
      <c r="CJ110" s="946"/>
      <c r="CK110" s="1009" t="s">
        <v>
430</v>
      </c>
      <c r="CL110" s="895"/>
      <c r="CM110" s="970" t="s">
        <v>
431</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
432</v>
      </c>
      <c r="DH110" s="921"/>
      <c r="DI110" s="921"/>
      <c r="DJ110" s="921"/>
      <c r="DK110" s="921"/>
      <c r="DL110" s="921" t="s">
        <v>
127</v>
      </c>
      <c r="DM110" s="921"/>
      <c r="DN110" s="921"/>
      <c r="DO110" s="921"/>
      <c r="DP110" s="921"/>
      <c r="DQ110" s="921" t="s">
        <v>
432</v>
      </c>
      <c r="DR110" s="921"/>
      <c r="DS110" s="921"/>
      <c r="DT110" s="921"/>
      <c r="DU110" s="921"/>
      <c r="DV110" s="922" t="s">
        <v>
432</v>
      </c>
      <c r="DW110" s="922"/>
      <c r="DX110" s="922"/>
      <c r="DY110" s="922"/>
      <c r="DZ110" s="923"/>
    </row>
    <row r="111" spans="1:131" s="244" customFormat="1" ht="26.25" customHeight="1" x14ac:dyDescent="0.2">
      <c r="A111" s="850" t="s">
        <v>
433</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
432</v>
      </c>
      <c r="AB111" s="1002"/>
      <c r="AC111" s="1002"/>
      <c r="AD111" s="1002"/>
      <c r="AE111" s="1003"/>
      <c r="AF111" s="1004" t="s">
        <v>
432</v>
      </c>
      <c r="AG111" s="1002"/>
      <c r="AH111" s="1002"/>
      <c r="AI111" s="1002"/>
      <c r="AJ111" s="1003"/>
      <c r="AK111" s="1004" t="s">
        <v>
432</v>
      </c>
      <c r="AL111" s="1002"/>
      <c r="AM111" s="1002"/>
      <c r="AN111" s="1002"/>
      <c r="AO111" s="1003"/>
      <c r="AP111" s="1005" t="s">
        <v>
432</v>
      </c>
      <c r="AQ111" s="1006"/>
      <c r="AR111" s="1006"/>
      <c r="AS111" s="1006"/>
      <c r="AT111" s="1007"/>
      <c r="AU111" s="1015"/>
      <c r="AV111" s="1016"/>
      <c r="AW111" s="1016"/>
      <c r="AX111" s="1016"/>
      <c r="AY111" s="1016"/>
      <c r="AZ111" s="891" t="s">
        <v>
434</v>
      </c>
      <c r="BA111" s="826"/>
      <c r="BB111" s="826"/>
      <c r="BC111" s="826"/>
      <c r="BD111" s="826"/>
      <c r="BE111" s="826"/>
      <c r="BF111" s="826"/>
      <c r="BG111" s="826"/>
      <c r="BH111" s="826"/>
      <c r="BI111" s="826"/>
      <c r="BJ111" s="826"/>
      <c r="BK111" s="826"/>
      <c r="BL111" s="826"/>
      <c r="BM111" s="826"/>
      <c r="BN111" s="826"/>
      <c r="BO111" s="826"/>
      <c r="BP111" s="827"/>
      <c r="BQ111" s="892">
        <v>
11151697</v>
      </c>
      <c r="BR111" s="893"/>
      <c r="BS111" s="893"/>
      <c r="BT111" s="893"/>
      <c r="BU111" s="893"/>
      <c r="BV111" s="893">
        <v>
10373767</v>
      </c>
      <c r="BW111" s="893"/>
      <c r="BX111" s="893"/>
      <c r="BY111" s="893"/>
      <c r="BZ111" s="893"/>
      <c r="CA111" s="893">
        <v>
8296825</v>
      </c>
      <c r="CB111" s="893"/>
      <c r="CC111" s="893"/>
      <c r="CD111" s="893"/>
      <c r="CE111" s="893"/>
      <c r="CF111" s="954">
        <v>
26.9</v>
      </c>
      <c r="CG111" s="955"/>
      <c r="CH111" s="955"/>
      <c r="CI111" s="955"/>
      <c r="CJ111" s="955"/>
      <c r="CK111" s="1010"/>
      <c r="CL111" s="897"/>
      <c r="CM111" s="900" t="s">
        <v>
435</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
127</v>
      </c>
      <c r="DH111" s="893"/>
      <c r="DI111" s="893"/>
      <c r="DJ111" s="893"/>
      <c r="DK111" s="893"/>
      <c r="DL111" s="893" t="s">
        <v>
127</v>
      </c>
      <c r="DM111" s="893"/>
      <c r="DN111" s="893"/>
      <c r="DO111" s="893"/>
      <c r="DP111" s="893"/>
      <c r="DQ111" s="893" t="s">
        <v>
432</v>
      </c>
      <c r="DR111" s="893"/>
      <c r="DS111" s="893"/>
      <c r="DT111" s="893"/>
      <c r="DU111" s="893"/>
      <c r="DV111" s="870" t="s">
        <v>
127</v>
      </c>
      <c r="DW111" s="870"/>
      <c r="DX111" s="870"/>
      <c r="DY111" s="870"/>
      <c r="DZ111" s="871"/>
    </row>
    <row r="112" spans="1:131" s="244" customFormat="1" ht="26.25" customHeight="1" x14ac:dyDescent="0.2">
      <c r="A112" s="995" t="s">
        <v>
436</v>
      </c>
      <c r="B112" s="996"/>
      <c r="C112" s="826" t="s">
        <v>
437</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
432</v>
      </c>
      <c r="AB112" s="856"/>
      <c r="AC112" s="856"/>
      <c r="AD112" s="856"/>
      <c r="AE112" s="857"/>
      <c r="AF112" s="858" t="s">
        <v>
127</v>
      </c>
      <c r="AG112" s="856"/>
      <c r="AH112" s="856"/>
      <c r="AI112" s="856"/>
      <c r="AJ112" s="857"/>
      <c r="AK112" s="858" t="s">
        <v>
432</v>
      </c>
      <c r="AL112" s="856"/>
      <c r="AM112" s="856"/>
      <c r="AN112" s="856"/>
      <c r="AO112" s="857"/>
      <c r="AP112" s="903" t="s">
        <v>
127</v>
      </c>
      <c r="AQ112" s="904"/>
      <c r="AR112" s="904"/>
      <c r="AS112" s="904"/>
      <c r="AT112" s="905"/>
      <c r="AU112" s="1015"/>
      <c r="AV112" s="1016"/>
      <c r="AW112" s="1016"/>
      <c r="AX112" s="1016"/>
      <c r="AY112" s="1016"/>
      <c r="AZ112" s="891" t="s">
        <v>
438</v>
      </c>
      <c r="BA112" s="826"/>
      <c r="BB112" s="826"/>
      <c r="BC112" s="826"/>
      <c r="BD112" s="826"/>
      <c r="BE112" s="826"/>
      <c r="BF112" s="826"/>
      <c r="BG112" s="826"/>
      <c r="BH112" s="826"/>
      <c r="BI112" s="826"/>
      <c r="BJ112" s="826"/>
      <c r="BK112" s="826"/>
      <c r="BL112" s="826"/>
      <c r="BM112" s="826"/>
      <c r="BN112" s="826"/>
      <c r="BO112" s="826"/>
      <c r="BP112" s="827"/>
      <c r="BQ112" s="892">
        <v>
17150925</v>
      </c>
      <c r="BR112" s="893"/>
      <c r="BS112" s="893"/>
      <c r="BT112" s="893"/>
      <c r="BU112" s="893"/>
      <c r="BV112" s="893">
        <v>
15299147</v>
      </c>
      <c r="BW112" s="893"/>
      <c r="BX112" s="893"/>
      <c r="BY112" s="893"/>
      <c r="BZ112" s="893"/>
      <c r="CA112" s="893">
        <v>
11567437</v>
      </c>
      <c r="CB112" s="893"/>
      <c r="CC112" s="893"/>
      <c r="CD112" s="893"/>
      <c r="CE112" s="893"/>
      <c r="CF112" s="954">
        <v>
37.5</v>
      </c>
      <c r="CG112" s="955"/>
      <c r="CH112" s="955"/>
      <c r="CI112" s="955"/>
      <c r="CJ112" s="955"/>
      <c r="CK112" s="1010"/>
      <c r="CL112" s="897"/>
      <c r="CM112" s="900" t="s">
        <v>
439</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
127</v>
      </c>
      <c r="DH112" s="893"/>
      <c r="DI112" s="893"/>
      <c r="DJ112" s="893"/>
      <c r="DK112" s="893"/>
      <c r="DL112" s="893" t="s">
        <v>
127</v>
      </c>
      <c r="DM112" s="893"/>
      <c r="DN112" s="893"/>
      <c r="DO112" s="893"/>
      <c r="DP112" s="893"/>
      <c r="DQ112" s="893" t="s">
        <v>
127</v>
      </c>
      <c r="DR112" s="893"/>
      <c r="DS112" s="893"/>
      <c r="DT112" s="893"/>
      <c r="DU112" s="893"/>
      <c r="DV112" s="870" t="s">
        <v>
432</v>
      </c>
      <c r="DW112" s="870"/>
      <c r="DX112" s="870"/>
      <c r="DY112" s="870"/>
      <c r="DZ112" s="871"/>
    </row>
    <row r="113" spans="1:130" s="244" customFormat="1" ht="26.25" customHeight="1" x14ac:dyDescent="0.2">
      <c r="A113" s="997"/>
      <c r="B113" s="998"/>
      <c r="C113" s="826" t="s">
        <v>
440</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
1779113</v>
      </c>
      <c r="AB113" s="1002"/>
      <c r="AC113" s="1002"/>
      <c r="AD113" s="1002"/>
      <c r="AE113" s="1003"/>
      <c r="AF113" s="1004">
        <v>
1385160</v>
      </c>
      <c r="AG113" s="1002"/>
      <c r="AH113" s="1002"/>
      <c r="AI113" s="1002"/>
      <c r="AJ113" s="1003"/>
      <c r="AK113" s="1004">
        <v>
1486112</v>
      </c>
      <c r="AL113" s="1002"/>
      <c r="AM113" s="1002"/>
      <c r="AN113" s="1002"/>
      <c r="AO113" s="1003"/>
      <c r="AP113" s="1005">
        <v>
4.8</v>
      </c>
      <c r="AQ113" s="1006"/>
      <c r="AR113" s="1006"/>
      <c r="AS113" s="1006"/>
      <c r="AT113" s="1007"/>
      <c r="AU113" s="1015"/>
      <c r="AV113" s="1016"/>
      <c r="AW113" s="1016"/>
      <c r="AX113" s="1016"/>
      <c r="AY113" s="1016"/>
      <c r="AZ113" s="891" t="s">
        <v>
441</v>
      </c>
      <c r="BA113" s="826"/>
      <c r="BB113" s="826"/>
      <c r="BC113" s="826"/>
      <c r="BD113" s="826"/>
      <c r="BE113" s="826"/>
      <c r="BF113" s="826"/>
      <c r="BG113" s="826"/>
      <c r="BH113" s="826"/>
      <c r="BI113" s="826"/>
      <c r="BJ113" s="826"/>
      <c r="BK113" s="826"/>
      <c r="BL113" s="826"/>
      <c r="BM113" s="826"/>
      <c r="BN113" s="826"/>
      <c r="BO113" s="826"/>
      <c r="BP113" s="827"/>
      <c r="BQ113" s="892">
        <v>
244224</v>
      </c>
      <c r="BR113" s="893"/>
      <c r="BS113" s="893"/>
      <c r="BT113" s="893"/>
      <c r="BU113" s="893"/>
      <c r="BV113" s="893">
        <v>
258125</v>
      </c>
      <c r="BW113" s="893"/>
      <c r="BX113" s="893"/>
      <c r="BY113" s="893"/>
      <c r="BZ113" s="893"/>
      <c r="CA113" s="893">
        <v>
1008275</v>
      </c>
      <c r="CB113" s="893"/>
      <c r="CC113" s="893"/>
      <c r="CD113" s="893"/>
      <c r="CE113" s="893"/>
      <c r="CF113" s="954">
        <v>
3.3</v>
      </c>
      <c r="CG113" s="955"/>
      <c r="CH113" s="955"/>
      <c r="CI113" s="955"/>
      <c r="CJ113" s="955"/>
      <c r="CK113" s="1010"/>
      <c r="CL113" s="897"/>
      <c r="CM113" s="900" t="s">
        <v>
442</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
432</v>
      </c>
      <c r="DH113" s="856"/>
      <c r="DI113" s="856"/>
      <c r="DJ113" s="856"/>
      <c r="DK113" s="857"/>
      <c r="DL113" s="858" t="s">
        <v>
127</v>
      </c>
      <c r="DM113" s="856"/>
      <c r="DN113" s="856"/>
      <c r="DO113" s="856"/>
      <c r="DP113" s="857"/>
      <c r="DQ113" s="858" t="s">
        <v>
432</v>
      </c>
      <c r="DR113" s="856"/>
      <c r="DS113" s="856"/>
      <c r="DT113" s="856"/>
      <c r="DU113" s="857"/>
      <c r="DV113" s="903" t="s">
        <v>
127</v>
      </c>
      <c r="DW113" s="904"/>
      <c r="DX113" s="904"/>
      <c r="DY113" s="904"/>
      <c r="DZ113" s="905"/>
    </row>
    <row r="114" spans="1:130" s="244" customFormat="1" ht="26.25" customHeight="1" x14ac:dyDescent="0.2">
      <c r="A114" s="997"/>
      <c r="B114" s="998"/>
      <c r="C114" s="826" t="s">
        <v>
443</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
82691</v>
      </c>
      <c r="AB114" s="856"/>
      <c r="AC114" s="856"/>
      <c r="AD114" s="856"/>
      <c r="AE114" s="857"/>
      <c r="AF114" s="858">
        <v>
76166</v>
      </c>
      <c r="AG114" s="856"/>
      <c r="AH114" s="856"/>
      <c r="AI114" s="856"/>
      <c r="AJ114" s="857"/>
      <c r="AK114" s="858">
        <v>
64956</v>
      </c>
      <c r="AL114" s="856"/>
      <c r="AM114" s="856"/>
      <c r="AN114" s="856"/>
      <c r="AO114" s="857"/>
      <c r="AP114" s="903">
        <v>
0.2</v>
      </c>
      <c r="AQ114" s="904"/>
      <c r="AR114" s="904"/>
      <c r="AS114" s="904"/>
      <c r="AT114" s="905"/>
      <c r="AU114" s="1015"/>
      <c r="AV114" s="1016"/>
      <c r="AW114" s="1016"/>
      <c r="AX114" s="1016"/>
      <c r="AY114" s="1016"/>
      <c r="AZ114" s="891" t="s">
        <v>
444</v>
      </c>
      <c r="BA114" s="826"/>
      <c r="BB114" s="826"/>
      <c r="BC114" s="826"/>
      <c r="BD114" s="826"/>
      <c r="BE114" s="826"/>
      <c r="BF114" s="826"/>
      <c r="BG114" s="826"/>
      <c r="BH114" s="826"/>
      <c r="BI114" s="826"/>
      <c r="BJ114" s="826"/>
      <c r="BK114" s="826"/>
      <c r="BL114" s="826"/>
      <c r="BM114" s="826"/>
      <c r="BN114" s="826"/>
      <c r="BO114" s="826"/>
      <c r="BP114" s="827"/>
      <c r="BQ114" s="892">
        <v>
9072387</v>
      </c>
      <c r="BR114" s="893"/>
      <c r="BS114" s="893"/>
      <c r="BT114" s="893"/>
      <c r="BU114" s="893"/>
      <c r="BV114" s="893">
        <v>
9304936</v>
      </c>
      <c r="BW114" s="893"/>
      <c r="BX114" s="893"/>
      <c r="BY114" s="893"/>
      <c r="BZ114" s="893"/>
      <c r="CA114" s="893">
        <v>
9493398</v>
      </c>
      <c r="CB114" s="893"/>
      <c r="CC114" s="893"/>
      <c r="CD114" s="893"/>
      <c r="CE114" s="893"/>
      <c r="CF114" s="954">
        <v>
30.8</v>
      </c>
      <c r="CG114" s="955"/>
      <c r="CH114" s="955"/>
      <c r="CI114" s="955"/>
      <c r="CJ114" s="955"/>
      <c r="CK114" s="1010"/>
      <c r="CL114" s="897"/>
      <c r="CM114" s="900" t="s">
        <v>
445</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
127</v>
      </c>
      <c r="DH114" s="856"/>
      <c r="DI114" s="856"/>
      <c r="DJ114" s="856"/>
      <c r="DK114" s="857"/>
      <c r="DL114" s="858" t="s">
        <v>
127</v>
      </c>
      <c r="DM114" s="856"/>
      <c r="DN114" s="856"/>
      <c r="DO114" s="856"/>
      <c r="DP114" s="857"/>
      <c r="DQ114" s="858" t="s">
        <v>
432</v>
      </c>
      <c r="DR114" s="856"/>
      <c r="DS114" s="856"/>
      <c r="DT114" s="856"/>
      <c r="DU114" s="857"/>
      <c r="DV114" s="903" t="s">
        <v>
432</v>
      </c>
      <c r="DW114" s="904"/>
      <c r="DX114" s="904"/>
      <c r="DY114" s="904"/>
      <c r="DZ114" s="905"/>
    </row>
    <row r="115" spans="1:130" s="244" customFormat="1" ht="26.25" customHeight="1" x14ac:dyDescent="0.2">
      <c r="A115" s="997"/>
      <c r="B115" s="998"/>
      <c r="C115" s="826" t="s">
        <v>
446</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v>
177774</v>
      </c>
      <c r="AB115" s="1002"/>
      <c r="AC115" s="1002"/>
      <c r="AD115" s="1002"/>
      <c r="AE115" s="1003"/>
      <c r="AF115" s="1004">
        <v>
176960</v>
      </c>
      <c r="AG115" s="1002"/>
      <c r="AH115" s="1002"/>
      <c r="AI115" s="1002"/>
      <c r="AJ115" s="1003"/>
      <c r="AK115" s="1004">
        <v>
108570</v>
      </c>
      <c r="AL115" s="1002"/>
      <c r="AM115" s="1002"/>
      <c r="AN115" s="1002"/>
      <c r="AO115" s="1003"/>
      <c r="AP115" s="1005">
        <v>
0.4</v>
      </c>
      <c r="AQ115" s="1006"/>
      <c r="AR115" s="1006"/>
      <c r="AS115" s="1006"/>
      <c r="AT115" s="1007"/>
      <c r="AU115" s="1015"/>
      <c r="AV115" s="1016"/>
      <c r="AW115" s="1016"/>
      <c r="AX115" s="1016"/>
      <c r="AY115" s="1016"/>
      <c r="AZ115" s="891" t="s">
        <v>
447</v>
      </c>
      <c r="BA115" s="826"/>
      <c r="BB115" s="826"/>
      <c r="BC115" s="826"/>
      <c r="BD115" s="826"/>
      <c r="BE115" s="826"/>
      <c r="BF115" s="826"/>
      <c r="BG115" s="826"/>
      <c r="BH115" s="826"/>
      <c r="BI115" s="826"/>
      <c r="BJ115" s="826"/>
      <c r="BK115" s="826"/>
      <c r="BL115" s="826"/>
      <c r="BM115" s="826"/>
      <c r="BN115" s="826"/>
      <c r="BO115" s="826"/>
      <c r="BP115" s="827"/>
      <c r="BQ115" s="892">
        <v>
266398</v>
      </c>
      <c r="BR115" s="893"/>
      <c r="BS115" s="893"/>
      <c r="BT115" s="893"/>
      <c r="BU115" s="893"/>
      <c r="BV115" s="893">
        <v>
443090</v>
      </c>
      <c r="BW115" s="893"/>
      <c r="BX115" s="893"/>
      <c r="BY115" s="893"/>
      <c r="BZ115" s="893"/>
      <c r="CA115" s="893">
        <v>
989742</v>
      </c>
      <c r="CB115" s="893"/>
      <c r="CC115" s="893"/>
      <c r="CD115" s="893"/>
      <c r="CE115" s="893"/>
      <c r="CF115" s="954">
        <v>
3.2</v>
      </c>
      <c r="CG115" s="955"/>
      <c r="CH115" s="955"/>
      <c r="CI115" s="955"/>
      <c r="CJ115" s="955"/>
      <c r="CK115" s="1010"/>
      <c r="CL115" s="897"/>
      <c r="CM115" s="891" t="s">
        <v>
448</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v>
8346605</v>
      </c>
      <c r="DH115" s="856"/>
      <c r="DI115" s="856"/>
      <c r="DJ115" s="856"/>
      <c r="DK115" s="857"/>
      <c r="DL115" s="858">
        <v>
7813692</v>
      </c>
      <c r="DM115" s="856"/>
      <c r="DN115" s="856"/>
      <c r="DO115" s="856"/>
      <c r="DP115" s="857"/>
      <c r="DQ115" s="858">
        <v>
6576296</v>
      </c>
      <c r="DR115" s="856"/>
      <c r="DS115" s="856"/>
      <c r="DT115" s="856"/>
      <c r="DU115" s="857"/>
      <c r="DV115" s="903">
        <v>
21.3</v>
      </c>
      <c r="DW115" s="904"/>
      <c r="DX115" s="904"/>
      <c r="DY115" s="904"/>
      <c r="DZ115" s="905"/>
    </row>
    <row r="116" spans="1:130" s="244" customFormat="1" ht="26.25" customHeight="1" x14ac:dyDescent="0.2">
      <c r="A116" s="999"/>
      <c r="B116" s="1000"/>
      <c r="C116" s="959" t="s">
        <v>
449</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t="s">
        <v>
432</v>
      </c>
      <c r="AB116" s="856"/>
      <c r="AC116" s="856"/>
      <c r="AD116" s="856"/>
      <c r="AE116" s="857"/>
      <c r="AF116" s="858" t="s">
        <v>
127</v>
      </c>
      <c r="AG116" s="856"/>
      <c r="AH116" s="856"/>
      <c r="AI116" s="856"/>
      <c r="AJ116" s="857"/>
      <c r="AK116" s="858" t="s">
        <v>
127</v>
      </c>
      <c r="AL116" s="856"/>
      <c r="AM116" s="856"/>
      <c r="AN116" s="856"/>
      <c r="AO116" s="857"/>
      <c r="AP116" s="903" t="s">
        <v>
432</v>
      </c>
      <c r="AQ116" s="904"/>
      <c r="AR116" s="904"/>
      <c r="AS116" s="904"/>
      <c r="AT116" s="905"/>
      <c r="AU116" s="1015"/>
      <c r="AV116" s="1016"/>
      <c r="AW116" s="1016"/>
      <c r="AX116" s="1016"/>
      <c r="AY116" s="1016"/>
      <c r="AZ116" s="942" t="s">
        <v>
450</v>
      </c>
      <c r="BA116" s="943"/>
      <c r="BB116" s="943"/>
      <c r="BC116" s="943"/>
      <c r="BD116" s="943"/>
      <c r="BE116" s="943"/>
      <c r="BF116" s="943"/>
      <c r="BG116" s="943"/>
      <c r="BH116" s="943"/>
      <c r="BI116" s="943"/>
      <c r="BJ116" s="943"/>
      <c r="BK116" s="943"/>
      <c r="BL116" s="943"/>
      <c r="BM116" s="943"/>
      <c r="BN116" s="943"/>
      <c r="BO116" s="943"/>
      <c r="BP116" s="944"/>
      <c r="BQ116" s="892" t="s">
        <v>
127</v>
      </c>
      <c r="BR116" s="893"/>
      <c r="BS116" s="893"/>
      <c r="BT116" s="893"/>
      <c r="BU116" s="893"/>
      <c r="BV116" s="893" t="s">
        <v>
127</v>
      </c>
      <c r="BW116" s="893"/>
      <c r="BX116" s="893"/>
      <c r="BY116" s="893"/>
      <c r="BZ116" s="893"/>
      <c r="CA116" s="893" t="s">
        <v>
127</v>
      </c>
      <c r="CB116" s="893"/>
      <c r="CC116" s="893"/>
      <c r="CD116" s="893"/>
      <c r="CE116" s="893"/>
      <c r="CF116" s="954" t="s">
        <v>
127</v>
      </c>
      <c r="CG116" s="955"/>
      <c r="CH116" s="955"/>
      <c r="CI116" s="955"/>
      <c r="CJ116" s="955"/>
      <c r="CK116" s="1010"/>
      <c r="CL116" s="897"/>
      <c r="CM116" s="900" t="s">
        <v>
451</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v>
2805092</v>
      </c>
      <c r="DH116" s="856"/>
      <c r="DI116" s="856"/>
      <c r="DJ116" s="856"/>
      <c r="DK116" s="857"/>
      <c r="DL116" s="858">
        <v>
2560075</v>
      </c>
      <c r="DM116" s="856"/>
      <c r="DN116" s="856"/>
      <c r="DO116" s="856"/>
      <c r="DP116" s="857"/>
      <c r="DQ116" s="858">
        <v>
1720529</v>
      </c>
      <c r="DR116" s="856"/>
      <c r="DS116" s="856"/>
      <c r="DT116" s="856"/>
      <c r="DU116" s="857"/>
      <c r="DV116" s="903">
        <v>
5.6</v>
      </c>
      <c r="DW116" s="904"/>
      <c r="DX116" s="904"/>
      <c r="DY116" s="904"/>
      <c r="DZ116" s="905"/>
    </row>
    <row r="117" spans="1:130" s="244" customFormat="1" ht="26.25" customHeight="1" x14ac:dyDescent="0.2">
      <c r="A117" s="980" t="s">
        <v>
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
452</v>
      </c>
      <c r="Z117" s="982"/>
      <c r="AA117" s="987">
        <v>
5074387</v>
      </c>
      <c r="AB117" s="988"/>
      <c r="AC117" s="988"/>
      <c r="AD117" s="988"/>
      <c r="AE117" s="989"/>
      <c r="AF117" s="990">
        <v>
4770101</v>
      </c>
      <c r="AG117" s="988"/>
      <c r="AH117" s="988"/>
      <c r="AI117" s="988"/>
      <c r="AJ117" s="989"/>
      <c r="AK117" s="990">
        <v>
4840070</v>
      </c>
      <c r="AL117" s="988"/>
      <c r="AM117" s="988"/>
      <c r="AN117" s="988"/>
      <c r="AO117" s="989"/>
      <c r="AP117" s="991"/>
      <c r="AQ117" s="992"/>
      <c r="AR117" s="992"/>
      <c r="AS117" s="992"/>
      <c r="AT117" s="993"/>
      <c r="AU117" s="1015"/>
      <c r="AV117" s="1016"/>
      <c r="AW117" s="1016"/>
      <c r="AX117" s="1016"/>
      <c r="AY117" s="1016"/>
      <c r="AZ117" s="942" t="s">
        <v>
453</v>
      </c>
      <c r="BA117" s="943"/>
      <c r="BB117" s="943"/>
      <c r="BC117" s="943"/>
      <c r="BD117" s="943"/>
      <c r="BE117" s="943"/>
      <c r="BF117" s="943"/>
      <c r="BG117" s="943"/>
      <c r="BH117" s="943"/>
      <c r="BI117" s="943"/>
      <c r="BJ117" s="943"/>
      <c r="BK117" s="943"/>
      <c r="BL117" s="943"/>
      <c r="BM117" s="943"/>
      <c r="BN117" s="943"/>
      <c r="BO117" s="943"/>
      <c r="BP117" s="944"/>
      <c r="BQ117" s="892" t="s">
        <v>
127</v>
      </c>
      <c r="BR117" s="893"/>
      <c r="BS117" s="893"/>
      <c r="BT117" s="893"/>
      <c r="BU117" s="893"/>
      <c r="BV117" s="893" t="s">
        <v>
127</v>
      </c>
      <c r="BW117" s="893"/>
      <c r="BX117" s="893"/>
      <c r="BY117" s="893"/>
      <c r="BZ117" s="893"/>
      <c r="CA117" s="893" t="s">
        <v>
432</v>
      </c>
      <c r="CB117" s="893"/>
      <c r="CC117" s="893"/>
      <c r="CD117" s="893"/>
      <c r="CE117" s="893"/>
      <c r="CF117" s="954" t="s">
        <v>
432</v>
      </c>
      <c r="CG117" s="955"/>
      <c r="CH117" s="955"/>
      <c r="CI117" s="955"/>
      <c r="CJ117" s="955"/>
      <c r="CK117" s="1010"/>
      <c r="CL117" s="897"/>
      <c r="CM117" s="900" t="s">
        <v>
454</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
432</v>
      </c>
      <c r="DH117" s="856"/>
      <c r="DI117" s="856"/>
      <c r="DJ117" s="856"/>
      <c r="DK117" s="857"/>
      <c r="DL117" s="858" t="s">
        <v>
432</v>
      </c>
      <c r="DM117" s="856"/>
      <c r="DN117" s="856"/>
      <c r="DO117" s="856"/>
      <c r="DP117" s="857"/>
      <c r="DQ117" s="858" t="s">
        <v>
432</v>
      </c>
      <c r="DR117" s="856"/>
      <c r="DS117" s="856"/>
      <c r="DT117" s="856"/>
      <c r="DU117" s="857"/>
      <c r="DV117" s="903" t="s">
        <v>
432</v>
      </c>
      <c r="DW117" s="904"/>
      <c r="DX117" s="904"/>
      <c r="DY117" s="904"/>
      <c r="DZ117" s="905"/>
    </row>
    <row r="118" spans="1:130" s="244" customFormat="1" ht="26.25" customHeight="1" x14ac:dyDescent="0.2">
      <c r="A118" s="980" t="s">
        <v>
427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
425</v>
      </c>
      <c r="AB118" s="981"/>
      <c r="AC118" s="981"/>
      <c r="AD118" s="981"/>
      <c r="AE118" s="982"/>
      <c r="AF118" s="983" t="s">
        <v>
304</v>
      </c>
      <c r="AG118" s="981"/>
      <c r="AH118" s="981"/>
      <c r="AI118" s="981"/>
      <c r="AJ118" s="982"/>
      <c r="AK118" s="983" t="s">
        <v>
303</v>
      </c>
      <c r="AL118" s="981"/>
      <c r="AM118" s="981"/>
      <c r="AN118" s="981"/>
      <c r="AO118" s="982"/>
      <c r="AP118" s="984" t="s">
        <v>
426</v>
      </c>
      <c r="AQ118" s="985"/>
      <c r="AR118" s="985"/>
      <c r="AS118" s="985"/>
      <c r="AT118" s="986"/>
      <c r="AU118" s="1015"/>
      <c r="AV118" s="1016"/>
      <c r="AW118" s="1016"/>
      <c r="AX118" s="1016"/>
      <c r="AY118" s="1016"/>
      <c r="AZ118" s="958" t="s">
        <v>
455</v>
      </c>
      <c r="BA118" s="959"/>
      <c r="BB118" s="959"/>
      <c r="BC118" s="959"/>
      <c r="BD118" s="959"/>
      <c r="BE118" s="959"/>
      <c r="BF118" s="959"/>
      <c r="BG118" s="959"/>
      <c r="BH118" s="959"/>
      <c r="BI118" s="959"/>
      <c r="BJ118" s="959"/>
      <c r="BK118" s="959"/>
      <c r="BL118" s="959"/>
      <c r="BM118" s="959"/>
      <c r="BN118" s="959"/>
      <c r="BO118" s="959"/>
      <c r="BP118" s="960"/>
      <c r="BQ118" s="961" t="s">
        <v>
432</v>
      </c>
      <c r="BR118" s="924"/>
      <c r="BS118" s="924"/>
      <c r="BT118" s="924"/>
      <c r="BU118" s="924"/>
      <c r="BV118" s="924" t="s">
        <v>
432</v>
      </c>
      <c r="BW118" s="924"/>
      <c r="BX118" s="924"/>
      <c r="BY118" s="924"/>
      <c r="BZ118" s="924"/>
      <c r="CA118" s="924" t="s">
        <v>
127</v>
      </c>
      <c r="CB118" s="924"/>
      <c r="CC118" s="924"/>
      <c r="CD118" s="924"/>
      <c r="CE118" s="924"/>
      <c r="CF118" s="954" t="s">
        <v>
127</v>
      </c>
      <c r="CG118" s="955"/>
      <c r="CH118" s="955"/>
      <c r="CI118" s="955"/>
      <c r="CJ118" s="955"/>
      <c r="CK118" s="1010"/>
      <c r="CL118" s="897"/>
      <c r="CM118" s="900" t="s">
        <v>
456</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
432</v>
      </c>
      <c r="DH118" s="856"/>
      <c r="DI118" s="856"/>
      <c r="DJ118" s="856"/>
      <c r="DK118" s="857"/>
      <c r="DL118" s="858" t="s">
        <v>
432</v>
      </c>
      <c r="DM118" s="856"/>
      <c r="DN118" s="856"/>
      <c r="DO118" s="856"/>
      <c r="DP118" s="857"/>
      <c r="DQ118" s="858" t="s">
        <v>
432</v>
      </c>
      <c r="DR118" s="856"/>
      <c r="DS118" s="856"/>
      <c r="DT118" s="856"/>
      <c r="DU118" s="857"/>
      <c r="DV118" s="903" t="s">
        <v>
432</v>
      </c>
      <c r="DW118" s="904"/>
      <c r="DX118" s="904"/>
      <c r="DY118" s="904"/>
      <c r="DZ118" s="905"/>
    </row>
    <row r="119" spans="1:130" s="244" customFormat="1" ht="26.25" customHeight="1" x14ac:dyDescent="0.2">
      <c r="A119" s="894" t="s">
        <v>
430</v>
      </c>
      <c r="B119" s="895"/>
      <c r="C119" s="970" t="s">
        <v>
431</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
127</v>
      </c>
      <c r="AB119" s="974"/>
      <c r="AC119" s="974"/>
      <c r="AD119" s="974"/>
      <c r="AE119" s="975"/>
      <c r="AF119" s="976" t="s">
        <v>
432</v>
      </c>
      <c r="AG119" s="974"/>
      <c r="AH119" s="974"/>
      <c r="AI119" s="974"/>
      <c r="AJ119" s="975"/>
      <c r="AK119" s="976" t="s">
        <v>
432</v>
      </c>
      <c r="AL119" s="974"/>
      <c r="AM119" s="974"/>
      <c r="AN119" s="974"/>
      <c r="AO119" s="975"/>
      <c r="AP119" s="977" t="s">
        <v>
127</v>
      </c>
      <c r="AQ119" s="978"/>
      <c r="AR119" s="978"/>
      <c r="AS119" s="978"/>
      <c r="AT119" s="979"/>
      <c r="AU119" s="1017"/>
      <c r="AV119" s="1018"/>
      <c r="AW119" s="1018"/>
      <c r="AX119" s="1018"/>
      <c r="AY119" s="1018"/>
      <c r="AZ119" s="275" t="s">
        <v>
186</v>
      </c>
      <c r="BA119" s="275"/>
      <c r="BB119" s="275"/>
      <c r="BC119" s="275"/>
      <c r="BD119" s="275"/>
      <c r="BE119" s="275"/>
      <c r="BF119" s="275"/>
      <c r="BG119" s="275"/>
      <c r="BH119" s="275"/>
      <c r="BI119" s="275"/>
      <c r="BJ119" s="275"/>
      <c r="BK119" s="275"/>
      <c r="BL119" s="275"/>
      <c r="BM119" s="275"/>
      <c r="BN119" s="275"/>
      <c r="BO119" s="956" t="s">
        <v>
457</v>
      </c>
      <c r="BP119" s="957"/>
      <c r="BQ119" s="961">
        <v>
72311648</v>
      </c>
      <c r="BR119" s="924"/>
      <c r="BS119" s="924"/>
      <c r="BT119" s="924"/>
      <c r="BU119" s="924"/>
      <c r="BV119" s="924">
        <v>
69832730</v>
      </c>
      <c r="BW119" s="924"/>
      <c r="BX119" s="924"/>
      <c r="BY119" s="924"/>
      <c r="BZ119" s="924"/>
      <c r="CA119" s="924">
        <v>
65802557</v>
      </c>
      <c r="CB119" s="924"/>
      <c r="CC119" s="924"/>
      <c r="CD119" s="924"/>
      <c r="CE119" s="924"/>
      <c r="CF119" s="822"/>
      <c r="CG119" s="823"/>
      <c r="CH119" s="823"/>
      <c r="CI119" s="823"/>
      <c r="CJ119" s="913"/>
      <c r="CK119" s="1011"/>
      <c r="CL119" s="899"/>
      <c r="CM119" s="917" t="s">
        <v>
458</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t="s">
        <v>
432</v>
      </c>
      <c r="DH119" s="839"/>
      <c r="DI119" s="839"/>
      <c r="DJ119" s="839"/>
      <c r="DK119" s="840"/>
      <c r="DL119" s="841" t="s">
        <v>
127</v>
      </c>
      <c r="DM119" s="839"/>
      <c r="DN119" s="839"/>
      <c r="DO119" s="839"/>
      <c r="DP119" s="840"/>
      <c r="DQ119" s="841" t="s">
        <v>
432</v>
      </c>
      <c r="DR119" s="839"/>
      <c r="DS119" s="839"/>
      <c r="DT119" s="839"/>
      <c r="DU119" s="840"/>
      <c r="DV119" s="927" t="s">
        <v>
432</v>
      </c>
      <c r="DW119" s="928"/>
      <c r="DX119" s="928"/>
      <c r="DY119" s="928"/>
      <c r="DZ119" s="929"/>
    </row>
    <row r="120" spans="1:130" s="244" customFormat="1" ht="26.25" customHeight="1" x14ac:dyDescent="0.2">
      <c r="A120" s="896"/>
      <c r="B120" s="897"/>
      <c r="C120" s="900" t="s">
        <v>
435</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
127</v>
      </c>
      <c r="AB120" s="856"/>
      <c r="AC120" s="856"/>
      <c r="AD120" s="856"/>
      <c r="AE120" s="857"/>
      <c r="AF120" s="858" t="s">
        <v>
127</v>
      </c>
      <c r="AG120" s="856"/>
      <c r="AH120" s="856"/>
      <c r="AI120" s="856"/>
      <c r="AJ120" s="857"/>
      <c r="AK120" s="858" t="s">
        <v>
127</v>
      </c>
      <c r="AL120" s="856"/>
      <c r="AM120" s="856"/>
      <c r="AN120" s="856"/>
      <c r="AO120" s="857"/>
      <c r="AP120" s="903" t="s">
        <v>
127</v>
      </c>
      <c r="AQ120" s="904"/>
      <c r="AR120" s="904"/>
      <c r="AS120" s="904"/>
      <c r="AT120" s="905"/>
      <c r="AU120" s="962" t="s">
        <v>
459</v>
      </c>
      <c r="AV120" s="963"/>
      <c r="AW120" s="963"/>
      <c r="AX120" s="963"/>
      <c r="AY120" s="964"/>
      <c r="AZ120" s="939" t="s">
        <v>
460</v>
      </c>
      <c r="BA120" s="884"/>
      <c r="BB120" s="884"/>
      <c r="BC120" s="884"/>
      <c r="BD120" s="884"/>
      <c r="BE120" s="884"/>
      <c r="BF120" s="884"/>
      <c r="BG120" s="884"/>
      <c r="BH120" s="884"/>
      <c r="BI120" s="884"/>
      <c r="BJ120" s="884"/>
      <c r="BK120" s="884"/>
      <c r="BL120" s="884"/>
      <c r="BM120" s="884"/>
      <c r="BN120" s="884"/>
      <c r="BO120" s="884"/>
      <c r="BP120" s="885"/>
      <c r="BQ120" s="940">
        <v>
14426572</v>
      </c>
      <c r="BR120" s="921"/>
      <c r="BS120" s="921"/>
      <c r="BT120" s="921"/>
      <c r="BU120" s="921"/>
      <c r="BV120" s="921">
        <v>
14594601</v>
      </c>
      <c r="BW120" s="921"/>
      <c r="BX120" s="921"/>
      <c r="BY120" s="921"/>
      <c r="BZ120" s="921"/>
      <c r="CA120" s="921">
        <v>
14275088</v>
      </c>
      <c r="CB120" s="921"/>
      <c r="CC120" s="921"/>
      <c r="CD120" s="921"/>
      <c r="CE120" s="921"/>
      <c r="CF120" s="945">
        <v>
46.3</v>
      </c>
      <c r="CG120" s="946"/>
      <c r="CH120" s="946"/>
      <c r="CI120" s="946"/>
      <c r="CJ120" s="946"/>
      <c r="CK120" s="947" t="s">
        <v>
461</v>
      </c>
      <c r="CL120" s="931"/>
      <c r="CM120" s="931"/>
      <c r="CN120" s="931"/>
      <c r="CO120" s="932"/>
      <c r="CP120" s="951" t="s">
        <v>
462</v>
      </c>
      <c r="CQ120" s="952"/>
      <c r="CR120" s="952"/>
      <c r="CS120" s="952"/>
      <c r="CT120" s="952"/>
      <c r="CU120" s="952"/>
      <c r="CV120" s="952"/>
      <c r="CW120" s="952"/>
      <c r="CX120" s="952"/>
      <c r="CY120" s="952"/>
      <c r="CZ120" s="952"/>
      <c r="DA120" s="952"/>
      <c r="DB120" s="952"/>
      <c r="DC120" s="952"/>
      <c r="DD120" s="952"/>
      <c r="DE120" s="952"/>
      <c r="DF120" s="953"/>
      <c r="DG120" s="940">
        <v>
12616627</v>
      </c>
      <c r="DH120" s="921"/>
      <c r="DI120" s="921"/>
      <c r="DJ120" s="921"/>
      <c r="DK120" s="921"/>
      <c r="DL120" s="921">
        <v>
11045384</v>
      </c>
      <c r="DM120" s="921"/>
      <c r="DN120" s="921"/>
      <c r="DO120" s="921"/>
      <c r="DP120" s="921"/>
      <c r="DQ120" s="921">
        <v>
9940184</v>
      </c>
      <c r="DR120" s="921"/>
      <c r="DS120" s="921"/>
      <c r="DT120" s="921"/>
      <c r="DU120" s="921"/>
      <c r="DV120" s="922">
        <v>
32.200000000000003</v>
      </c>
      <c r="DW120" s="922"/>
      <c r="DX120" s="922"/>
      <c r="DY120" s="922"/>
      <c r="DZ120" s="923"/>
    </row>
    <row r="121" spans="1:130" s="244" customFormat="1" ht="26.25" customHeight="1" x14ac:dyDescent="0.2">
      <c r="A121" s="896"/>
      <c r="B121" s="897"/>
      <c r="C121" s="942" t="s">
        <v>
463</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
127</v>
      </c>
      <c r="AB121" s="856"/>
      <c r="AC121" s="856"/>
      <c r="AD121" s="856"/>
      <c r="AE121" s="857"/>
      <c r="AF121" s="858" t="s">
        <v>
432</v>
      </c>
      <c r="AG121" s="856"/>
      <c r="AH121" s="856"/>
      <c r="AI121" s="856"/>
      <c r="AJ121" s="857"/>
      <c r="AK121" s="858" t="s">
        <v>
432</v>
      </c>
      <c r="AL121" s="856"/>
      <c r="AM121" s="856"/>
      <c r="AN121" s="856"/>
      <c r="AO121" s="857"/>
      <c r="AP121" s="903" t="s">
        <v>
432</v>
      </c>
      <c r="AQ121" s="904"/>
      <c r="AR121" s="904"/>
      <c r="AS121" s="904"/>
      <c r="AT121" s="905"/>
      <c r="AU121" s="965"/>
      <c r="AV121" s="966"/>
      <c r="AW121" s="966"/>
      <c r="AX121" s="966"/>
      <c r="AY121" s="967"/>
      <c r="AZ121" s="891" t="s">
        <v>
464</v>
      </c>
      <c r="BA121" s="826"/>
      <c r="BB121" s="826"/>
      <c r="BC121" s="826"/>
      <c r="BD121" s="826"/>
      <c r="BE121" s="826"/>
      <c r="BF121" s="826"/>
      <c r="BG121" s="826"/>
      <c r="BH121" s="826"/>
      <c r="BI121" s="826"/>
      <c r="BJ121" s="826"/>
      <c r="BK121" s="826"/>
      <c r="BL121" s="826"/>
      <c r="BM121" s="826"/>
      <c r="BN121" s="826"/>
      <c r="BO121" s="826"/>
      <c r="BP121" s="827"/>
      <c r="BQ121" s="892">
        <v>
16246161</v>
      </c>
      <c r="BR121" s="893"/>
      <c r="BS121" s="893"/>
      <c r="BT121" s="893"/>
      <c r="BU121" s="893"/>
      <c r="BV121" s="893">
        <v>
17168933</v>
      </c>
      <c r="BW121" s="893"/>
      <c r="BX121" s="893"/>
      <c r="BY121" s="893"/>
      <c r="BZ121" s="893"/>
      <c r="CA121" s="893">
        <v>
17307259</v>
      </c>
      <c r="CB121" s="893"/>
      <c r="CC121" s="893"/>
      <c r="CD121" s="893"/>
      <c r="CE121" s="893"/>
      <c r="CF121" s="954">
        <v>
56.1</v>
      </c>
      <c r="CG121" s="955"/>
      <c r="CH121" s="955"/>
      <c r="CI121" s="955"/>
      <c r="CJ121" s="955"/>
      <c r="CK121" s="948"/>
      <c r="CL121" s="934"/>
      <c r="CM121" s="934"/>
      <c r="CN121" s="934"/>
      <c r="CO121" s="935"/>
      <c r="CP121" s="914" t="s">
        <v>
401</v>
      </c>
      <c r="CQ121" s="915"/>
      <c r="CR121" s="915"/>
      <c r="CS121" s="915"/>
      <c r="CT121" s="915"/>
      <c r="CU121" s="915"/>
      <c r="CV121" s="915"/>
      <c r="CW121" s="915"/>
      <c r="CX121" s="915"/>
      <c r="CY121" s="915"/>
      <c r="CZ121" s="915"/>
      <c r="DA121" s="915"/>
      <c r="DB121" s="915"/>
      <c r="DC121" s="915"/>
      <c r="DD121" s="915"/>
      <c r="DE121" s="915"/>
      <c r="DF121" s="916"/>
      <c r="DG121" s="892">
        <v>
4534298</v>
      </c>
      <c r="DH121" s="893"/>
      <c r="DI121" s="893"/>
      <c r="DJ121" s="893"/>
      <c r="DK121" s="893"/>
      <c r="DL121" s="893">
        <v>
4253763</v>
      </c>
      <c r="DM121" s="893"/>
      <c r="DN121" s="893"/>
      <c r="DO121" s="893"/>
      <c r="DP121" s="893"/>
      <c r="DQ121" s="893">
        <v>
1627253</v>
      </c>
      <c r="DR121" s="893"/>
      <c r="DS121" s="893"/>
      <c r="DT121" s="893"/>
      <c r="DU121" s="893"/>
      <c r="DV121" s="870">
        <v>
5.3</v>
      </c>
      <c r="DW121" s="870"/>
      <c r="DX121" s="870"/>
      <c r="DY121" s="870"/>
      <c r="DZ121" s="871"/>
    </row>
    <row r="122" spans="1:130" s="244" customFormat="1" ht="26.25" customHeight="1" x14ac:dyDescent="0.2">
      <c r="A122" s="896"/>
      <c r="B122" s="897"/>
      <c r="C122" s="900" t="s">
        <v>
445</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
127</v>
      </c>
      <c r="AB122" s="856"/>
      <c r="AC122" s="856"/>
      <c r="AD122" s="856"/>
      <c r="AE122" s="857"/>
      <c r="AF122" s="858" t="s">
        <v>
127</v>
      </c>
      <c r="AG122" s="856"/>
      <c r="AH122" s="856"/>
      <c r="AI122" s="856"/>
      <c r="AJ122" s="857"/>
      <c r="AK122" s="858" t="s">
        <v>
127</v>
      </c>
      <c r="AL122" s="856"/>
      <c r="AM122" s="856"/>
      <c r="AN122" s="856"/>
      <c r="AO122" s="857"/>
      <c r="AP122" s="903" t="s">
        <v>
127</v>
      </c>
      <c r="AQ122" s="904"/>
      <c r="AR122" s="904"/>
      <c r="AS122" s="904"/>
      <c r="AT122" s="905"/>
      <c r="AU122" s="965"/>
      <c r="AV122" s="966"/>
      <c r="AW122" s="966"/>
      <c r="AX122" s="966"/>
      <c r="AY122" s="967"/>
      <c r="AZ122" s="958" t="s">
        <v>
465</v>
      </c>
      <c r="BA122" s="959"/>
      <c r="BB122" s="959"/>
      <c r="BC122" s="959"/>
      <c r="BD122" s="959"/>
      <c r="BE122" s="959"/>
      <c r="BF122" s="959"/>
      <c r="BG122" s="959"/>
      <c r="BH122" s="959"/>
      <c r="BI122" s="959"/>
      <c r="BJ122" s="959"/>
      <c r="BK122" s="959"/>
      <c r="BL122" s="959"/>
      <c r="BM122" s="959"/>
      <c r="BN122" s="959"/>
      <c r="BO122" s="959"/>
      <c r="BP122" s="960"/>
      <c r="BQ122" s="961">
        <v>
36273378</v>
      </c>
      <c r="BR122" s="924"/>
      <c r="BS122" s="924"/>
      <c r="BT122" s="924"/>
      <c r="BU122" s="924"/>
      <c r="BV122" s="924">
        <v>
34770182</v>
      </c>
      <c r="BW122" s="924"/>
      <c r="BX122" s="924"/>
      <c r="BY122" s="924"/>
      <c r="BZ122" s="924"/>
      <c r="CA122" s="924">
        <v>
33883110</v>
      </c>
      <c r="CB122" s="924"/>
      <c r="CC122" s="924"/>
      <c r="CD122" s="924"/>
      <c r="CE122" s="924"/>
      <c r="CF122" s="925">
        <v>
109.8</v>
      </c>
      <c r="CG122" s="926"/>
      <c r="CH122" s="926"/>
      <c r="CI122" s="926"/>
      <c r="CJ122" s="926"/>
      <c r="CK122" s="948"/>
      <c r="CL122" s="934"/>
      <c r="CM122" s="934"/>
      <c r="CN122" s="934"/>
      <c r="CO122" s="935"/>
      <c r="CP122" s="914"/>
      <c r="CQ122" s="915"/>
      <c r="CR122" s="915"/>
      <c r="CS122" s="915"/>
      <c r="CT122" s="915"/>
      <c r="CU122" s="915"/>
      <c r="CV122" s="915"/>
      <c r="CW122" s="915"/>
      <c r="CX122" s="915"/>
      <c r="CY122" s="915"/>
      <c r="CZ122" s="915"/>
      <c r="DA122" s="915"/>
      <c r="DB122" s="915"/>
      <c r="DC122" s="915"/>
      <c r="DD122" s="915"/>
      <c r="DE122" s="915"/>
      <c r="DF122" s="916"/>
      <c r="DG122" s="892"/>
      <c r="DH122" s="893"/>
      <c r="DI122" s="893"/>
      <c r="DJ122" s="893"/>
      <c r="DK122" s="893"/>
      <c r="DL122" s="893"/>
      <c r="DM122" s="893"/>
      <c r="DN122" s="893"/>
      <c r="DO122" s="893"/>
      <c r="DP122" s="893"/>
      <c r="DQ122" s="893"/>
      <c r="DR122" s="893"/>
      <c r="DS122" s="893"/>
      <c r="DT122" s="893"/>
      <c r="DU122" s="893"/>
      <c r="DV122" s="870"/>
      <c r="DW122" s="870"/>
      <c r="DX122" s="870"/>
      <c r="DY122" s="870"/>
      <c r="DZ122" s="871"/>
    </row>
    <row r="123" spans="1:130" s="244" customFormat="1" ht="26.25" customHeight="1" x14ac:dyDescent="0.2">
      <c r="A123" s="896"/>
      <c r="B123" s="897"/>
      <c r="C123" s="900" t="s">
        <v>
451</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v>
177774</v>
      </c>
      <c r="AB123" s="856"/>
      <c r="AC123" s="856"/>
      <c r="AD123" s="856"/>
      <c r="AE123" s="857"/>
      <c r="AF123" s="858">
        <v>
176960</v>
      </c>
      <c r="AG123" s="856"/>
      <c r="AH123" s="856"/>
      <c r="AI123" s="856"/>
      <c r="AJ123" s="857"/>
      <c r="AK123" s="858">
        <v>
108570</v>
      </c>
      <c r="AL123" s="856"/>
      <c r="AM123" s="856"/>
      <c r="AN123" s="856"/>
      <c r="AO123" s="857"/>
      <c r="AP123" s="903">
        <v>
0.4</v>
      </c>
      <c r="AQ123" s="904"/>
      <c r="AR123" s="904"/>
      <c r="AS123" s="904"/>
      <c r="AT123" s="905"/>
      <c r="AU123" s="968"/>
      <c r="AV123" s="969"/>
      <c r="AW123" s="969"/>
      <c r="AX123" s="969"/>
      <c r="AY123" s="969"/>
      <c r="AZ123" s="275" t="s">
        <v>
186</v>
      </c>
      <c r="BA123" s="275"/>
      <c r="BB123" s="275"/>
      <c r="BC123" s="275"/>
      <c r="BD123" s="275"/>
      <c r="BE123" s="275"/>
      <c r="BF123" s="275"/>
      <c r="BG123" s="275"/>
      <c r="BH123" s="275"/>
      <c r="BI123" s="275"/>
      <c r="BJ123" s="275"/>
      <c r="BK123" s="275"/>
      <c r="BL123" s="275"/>
      <c r="BM123" s="275"/>
      <c r="BN123" s="275"/>
      <c r="BO123" s="956" t="s">
        <v>
466</v>
      </c>
      <c r="BP123" s="957"/>
      <c r="BQ123" s="911">
        <v>
66946111</v>
      </c>
      <c r="BR123" s="912"/>
      <c r="BS123" s="912"/>
      <c r="BT123" s="912"/>
      <c r="BU123" s="912"/>
      <c r="BV123" s="912">
        <v>
66533716</v>
      </c>
      <c r="BW123" s="912"/>
      <c r="BX123" s="912"/>
      <c r="BY123" s="912"/>
      <c r="BZ123" s="912"/>
      <c r="CA123" s="912">
        <v>
65465457</v>
      </c>
      <c r="CB123" s="912"/>
      <c r="CC123" s="912"/>
      <c r="CD123" s="912"/>
      <c r="CE123" s="912"/>
      <c r="CF123" s="822"/>
      <c r="CG123" s="823"/>
      <c r="CH123" s="823"/>
      <c r="CI123" s="823"/>
      <c r="CJ123" s="913"/>
      <c r="CK123" s="948"/>
      <c r="CL123" s="934"/>
      <c r="CM123" s="934"/>
      <c r="CN123" s="934"/>
      <c r="CO123" s="935"/>
      <c r="CP123" s="914"/>
      <c r="CQ123" s="915"/>
      <c r="CR123" s="915"/>
      <c r="CS123" s="915"/>
      <c r="CT123" s="915"/>
      <c r="CU123" s="915"/>
      <c r="CV123" s="915"/>
      <c r="CW123" s="915"/>
      <c r="CX123" s="915"/>
      <c r="CY123" s="915"/>
      <c r="CZ123" s="915"/>
      <c r="DA123" s="915"/>
      <c r="DB123" s="915"/>
      <c r="DC123" s="915"/>
      <c r="DD123" s="915"/>
      <c r="DE123" s="915"/>
      <c r="DF123" s="916"/>
      <c r="DG123" s="855"/>
      <c r="DH123" s="856"/>
      <c r="DI123" s="856"/>
      <c r="DJ123" s="856"/>
      <c r="DK123" s="857"/>
      <c r="DL123" s="858"/>
      <c r="DM123" s="856"/>
      <c r="DN123" s="856"/>
      <c r="DO123" s="856"/>
      <c r="DP123" s="857"/>
      <c r="DQ123" s="858"/>
      <c r="DR123" s="856"/>
      <c r="DS123" s="856"/>
      <c r="DT123" s="856"/>
      <c r="DU123" s="857"/>
      <c r="DV123" s="903"/>
      <c r="DW123" s="904"/>
      <c r="DX123" s="904"/>
      <c r="DY123" s="904"/>
      <c r="DZ123" s="905"/>
    </row>
    <row r="124" spans="1:130" s="244" customFormat="1" ht="26.25" customHeight="1" thickBot="1" x14ac:dyDescent="0.25">
      <c r="A124" s="896"/>
      <c r="B124" s="897"/>
      <c r="C124" s="900" t="s">
        <v>
454</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
127</v>
      </c>
      <c r="AB124" s="856"/>
      <c r="AC124" s="856"/>
      <c r="AD124" s="856"/>
      <c r="AE124" s="857"/>
      <c r="AF124" s="858" t="s">
        <v>
432</v>
      </c>
      <c r="AG124" s="856"/>
      <c r="AH124" s="856"/>
      <c r="AI124" s="856"/>
      <c r="AJ124" s="857"/>
      <c r="AK124" s="858" t="s">
        <v>
432</v>
      </c>
      <c r="AL124" s="856"/>
      <c r="AM124" s="856"/>
      <c r="AN124" s="856"/>
      <c r="AO124" s="857"/>
      <c r="AP124" s="903" t="s">
        <v>
432</v>
      </c>
      <c r="AQ124" s="904"/>
      <c r="AR124" s="904"/>
      <c r="AS124" s="904"/>
      <c r="AT124" s="905"/>
      <c r="AU124" s="906" t="s">
        <v>
467</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v>
17.3</v>
      </c>
      <c r="BR124" s="910"/>
      <c r="BS124" s="910"/>
      <c r="BT124" s="910"/>
      <c r="BU124" s="910"/>
      <c r="BV124" s="910">
        <v>
10.6</v>
      </c>
      <c r="BW124" s="910"/>
      <c r="BX124" s="910"/>
      <c r="BY124" s="910"/>
      <c r="BZ124" s="910"/>
      <c r="CA124" s="910">
        <v>
1</v>
      </c>
      <c r="CB124" s="910"/>
      <c r="CC124" s="910"/>
      <c r="CD124" s="910"/>
      <c r="CE124" s="910"/>
      <c r="CF124" s="800"/>
      <c r="CG124" s="801"/>
      <c r="CH124" s="801"/>
      <c r="CI124" s="801"/>
      <c r="CJ124" s="941"/>
      <c r="CK124" s="949"/>
      <c r="CL124" s="949"/>
      <c r="CM124" s="949"/>
      <c r="CN124" s="949"/>
      <c r="CO124" s="950"/>
      <c r="CP124" s="914" t="s">
        <v>
468</v>
      </c>
      <c r="CQ124" s="915"/>
      <c r="CR124" s="915"/>
      <c r="CS124" s="915"/>
      <c r="CT124" s="915"/>
      <c r="CU124" s="915"/>
      <c r="CV124" s="915"/>
      <c r="CW124" s="915"/>
      <c r="CX124" s="915"/>
      <c r="CY124" s="915"/>
      <c r="CZ124" s="915"/>
      <c r="DA124" s="915"/>
      <c r="DB124" s="915"/>
      <c r="DC124" s="915"/>
      <c r="DD124" s="915"/>
      <c r="DE124" s="915"/>
      <c r="DF124" s="916"/>
      <c r="DG124" s="838" t="s">
        <v>
127</v>
      </c>
      <c r="DH124" s="839"/>
      <c r="DI124" s="839"/>
      <c r="DJ124" s="839"/>
      <c r="DK124" s="840"/>
      <c r="DL124" s="841" t="s">
        <v>
432</v>
      </c>
      <c r="DM124" s="839"/>
      <c r="DN124" s="839"/>
      <c r="DO124" s="839"/>
      <c r="DP124" s="840"/>
      <c r="DQ124" s="841" t="s">
        <v>
432</v>
      </c>
      <c r="DR124" s="839"/>
      <c r="DS124" s="839"/>
      <c r="DT124" s="839"/>
      <c r="DU124" s="840"/>
      <c r="DV124" s="927" t="s">
        <v>
432</v>
      </c>
      <c r="DW124" s="928"/>
      <c r="DX124" s="928"/>
      <c r="DY124" s="928"/>
      <c r="DZ124" s="929"/>
    </row>
    <row r="125" spans="1:130" s="244" customFormat="1" ht="26.25" customHeight="1" x14ac:dyDescent="0.2">
      <c r="A125" s="896"/>
      <c r="B125" s="897"/>
      <c r="C125" s="900" t="s">
        <v>
456</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
127</v>
      </c>
      <c r="AB125" s="856"/>
      <c r="AC125" s="856"/>
      <c r="AD125" s="856"/>
      <c r="AE125" s="857"/>
      <c r="AF125" s="858" t="s">
        <v>
432</v>
      </c>
      <c r="AG125" s="856"/>
      <c r="AH125" s="856"/>
      <c r="AI125" s="856"/>
      <c r="AJ125" s="857"/>
      <c r="AK125" s="858" t="s">
        <v>
432</v>
      </c>
      <c r="AL125" s="856"/>
      <c r="AM125" s="856"/>
      <c r="AN125" s="856"/>
      <c r="AO125" s="857"/>
      <c r="AP125" s="903" t="s">
        <v>
127</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
469</v>
      </c>
      <c r="CL125" s="931"/>
      <c r="CM125" s="931"/>
      <c r="CN125" s="931"/>
      <c r="CO125" s="932"/>
      <c r="CP125" s="939" t="s">
        <v>
470</v>
      </c>
      <c r="CQ125" s="884"/>
      <c r="CR125" s="884"/>
      <c r="CS125" s="884"/>
      <c r="CT125" s="884"/>
      <c r="CU125" s="884"/>
      <c r="CV125" s="884"/>
      <c r="CW125" s="884"/>
      <c r="CX125" s="884"/>
      <c r="CY125" s="884"/>
      <c r="CZ125" s="884"/>
      <c r="DA125" s="884"/>
      <c r="DB125" s="884"/>
      <c r="DC125" s="884"/>
      <c r="DD125" s="884"/>
      <c r="DE125" s="884"/>
      <c r="DF125" s="885"/>
      <c r="DG125" s="940" t="s">
        <v>
432</v>
      </c>
      <c r="DH125" s="921"/>
      <c r="DI125" s="921"/>
      <c r="DJ125" s="921"/>
      <c r="DK125" s="921"/>
      <c r="DL125" s="921" t="s">
        <v>
127</v>
      </c>
      <c r="DM125" s="921"/>
      <c r="DN125" s="921"/>
      <c r="DO125" s="921"/>
      <c r="DP125" s="921"/>
      <c r="DQ125" s="921" t="s">
        <v>
432</v>
      </c>
      <c r="DR125" s="921"/>
      <c r="DS125" s="921"/>
      <c r="DT125" s="921"/>
      <c r="DU125" s="921"/>
      <c r="DV125" s="922" t="s">
        <v>
127</v>
      </c>
      <c r="DW125" s="922"/>
      <c r="DX125" s="922"/>
      <c r="DY125" s="922"/>
      <c r="DZ125" s="923"/>
    </row>
    <row r="126" spans="1:130" s="244" customFormat="1" ht="26.25" customHeight="1" thickBot="1" x14ac:dyDescent="0.25">
      <c r="A126" s="896"/>
      <c r="B126" s="897"/>
      <c r="C126" s="900" t="s">
        <v>
458</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t="s">
        <v>
127</v>
      </c>
      <c r="AB126" s="856"/>
      <c r="AC126" s="856"/>
      <c r="AD126" s="856"/>
      <c r="AE126" s="857"/>
      <c r="AF126" s="858" t="s">
        <v>
127</v>
      </c>
      <c r="AG126" s="856"/>
      <c r="AH126" s="856"/>
      <c r="AI126" s="856"/>
      <c r="AJ126" s="857"/>
      <c r="AK126" s="858" t="s">
        <v>
127</v>
      </c>
      <c r="AL126" s="856"/>
      <c r="AM126" s="856"/>
      <c r="AN126" s="856"/>
      <c r="AO126" s="857"/>
      <c r="AP126" s="903" t="s">
        <v>
127</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
471</v>
      </c>
      <c r="CQ126" s="826"/>
      <c r="CR126" s="826"/>
      <c r="CS126" s="826"/>
      <c r="CT126" s="826"/>
      <c r="CU126" s="826"/>
      <c r="CV126" s="826"/>
      <c r="CW126" s="826"/>
      <c r="CX126" s="826"/>
      <c r="CY126" s="826"/>
      <c r="CZ126" s="826"/>
      <c r="DA126" s="826"/>
      <c r="DB126" s="826"/>
      <c r="DC126" s="826"/>
      <c r="DD126" s="826"/>
      <c r="DE126" s="826"/>
      <c r="DF126" s="827"/>
      <c r="DG126" s="892">
        <v>
266398</v>
      </c>
      <c r="DH126" s="893"/>
      <c r="DI126" s="893"/>
      <c r="DJ126" s="893"/>
      <c r="DK126" s="893"/>
      <c r="DL126" s="893">
        <v>
443090</v>
      </c>
      <c r="DM126" s="893"/>
      <c r="DN126" s="893"/>
      <c r="DO126" s="893"/>
      <c r="DP126" s="893"/>
      <c r="DQ126" s="893">
        <v>
989742</v>
      </c>
      <c r="DR126" s="893"/>
      <c r="DS126" s="893"/>
      <c r="DT126" s="893"/>
      <c r="DU126" s="893"/>
      <c r="DV126" s="870">
        <v>
3.2</v>
      </c>
      <c r="DW126" s="870"/>
      <c r="DX126" s="870"/>
      <c r="DY126" s="870"/>
      <c r="DZ126" s="871"/>
    </row>
    <row r="127" spans="1:130" s="244" customFormat="1" ht="26.25" customHeight="1" x14ac:dyDescent="0.2">
      <c r="A127" s="898"/>
      <c r="B127" s="899"/>
      <c r="C127" s="917" t="s">
        <v>
472</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t="s">
        <v>
127</v>
      </c>
      <c r="AB127" s="856"/>
      <c r="AC127" s="856"/>
      <c r="AD127" s="856"/>
      <c r="AE127" s="857"/>
      <c r="AF127" s="858" t="s">
        <v>
127</v>
      </c>
      <c r="AG127" s="856"/>
      <c r="AH127" s="856"/>
      <c r="AI127" s="856"/>
      <c r="AJ127" s="857"/>
      <c r="AK127" s="858" t="s">
        <v>
432</v>
      </c>
      <c r="AL127" s="856"/>
      <c r="AM127" s="856"/>
      <c r="AN127" s="856"/>
      <c r="AO127" s="857"/>
      <c r="AP127" s="903" t="s">
        <v>
127</v>
      </c>
      <c r="AQ127" s="904"/>
      <c r="AR127" s="904"/>
      <c r="AS127" s="904"/>
      <c r="AT127" s="905"/>
      <c r="AU127" s="280"/>
      <c r="AV127" s="280"/>
      <c r="AW127" s="280"/>
      <c r="AX127" s="920" t="s">
        <v>
473</v>
      </c>
      <c r="AY127" s="888"/>
      <c r="AZ127" s="888"/>
      <c r="BA127" s="888"/>
      <c r="BB127" s="888"/>
      <c r="BC127" s="888"/>
      <c r="BD127" s="888"/>
      <c r="BE127" s="889"/>
      <c r="BF127" s="887" t="s">
        <v>
474</v>
      </c>
      <c r="BG127" s="888"/>
      <c r="BH127" s="888"/>
      <c r="BI127" s="888"/>
      <c r="BJ127" s="888"/>
      <c r="BK127" s="888"/>
      <c r="BL127" s="889"/>
      <c r="BM127" s="887" t="s">
        <v>
475</v>
      </c>
      <c r="BN127" s="888"/>
      <c r="BO127" s="888"/>
      <c r="BP127" s="888"/>
      <c r="BQ127" s="888"/>
      <c r="BR127" s="888"/>
      <c r="BS127" s="889"/>
      <c r="BT127" s="887" t="s">
        <v>
476</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
477</v>
      </c>
      <c r="CQ127" s="826"/>
      <c r="CR127" s="826"/>
      <c r="CS127" s="826"/>
      <c r="CT127" s="826"/>
      <c r="CU127" s="826"/>
      <c r="CV127" s="826"/>
      <c r="CW127" s="826"/>
      <c r="CX127" s="826"/>
      <c r="CY127" s="826"/>
      <c r="CZ127" s="826"/>
      <c r="DA127" s="826"/>
      <c r="DB127" s="826"/>
      <c r="DC127" s="826"/>
      <c r="DD127" s="826"/>
      <c r="DE127" s="826"/>
      <c r="DF127" s="827"/>
      <c r="DG127" s="892" t="s">
        <v>
127</v>
      </c>
      <c r="DH127" s="893"/>
      <c r="DI127" s="893"/>
      <c r="DJ127" s="893"/>
      <c r="DK127" s="893"/>
      <c r="DL127" s="893" t="s">
        <v>
127</v>
      </c>
      <c r="DM127" s="893"/>
      <c r="DN127" s="893"/>
      <c r="DO127" s="893"/>
      <c r="DP127" s="893"/>
      <c r="DQ127" s="893" t="s">
        <v>
432</v>
      </c>
      <c r="DR127" s="893"/>
      <c r="DS127" s="893"/>
      <c r="DT127" s="893"/>
      <c r="DU127" s="893"/>
      <c r="DV127" s="870" t="s">
        <v>
127</v>
      </c>
      <c r="DW127" s="870"/>
      <c r="DX127" s="870"/>
      <c r="DY127" s="870"/>
      <c r="DZ127" s="871"/>
    </row>
    <row r="128" spans="1:130" s="244" customFormat="1" ht="26.25" customHeight="1" thickBot="1" x14ac:dyDescent="0.25">
      <c r="A128" s="872" t="s">
        <v>
478</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
479</v>
      </c>
      <c r="X128" s="874"/>
      <c r="Y128" s="874"/>
      <c r="Z128" s="875"/>
      <c r="AA128" s="876">
        <v>
2150189</v>
      </c>
      <c r="AB128" s="877"/>
      <c r="AC128" s="877"/>
      <c r="AD128" s="877"/>
      <c r="AE128" s="878"/>
      <c r="AF128" s="879">
        <v>
1987591</v>
      </c>
      <c r="AG128" s="877"/>
      <c r="AH128" s="877"/>
      <c r="AI128" s="877"/>
      <c r="AJ128" s="878"/>
      <c r="AK128" s="879">
        <v>
2124604</v>
      </c>
      <c r="AL128" s="877"/>
      <c r="AM128" s="877"/>
      <c r="AN128" s="877"/>
      <c r="AO128" s="878"/>
      <c r="AP128" s="880"/>
      <c r="AQ128" s="881"/>
      <c r="AR128" s="881"/>
      <c r="AS128" s="881"/>
      <c r="AT128" s="882"/>
      <c r="AU128" s="280"/>
      <c r="AV128" s="280"/>
      <c r="AW128" s="280"/>
      <c r="AX128" s="883" t="s">
        <v>
480</v>
      </c>
      <c r="AY128" s="884"/>
      <c r="AZ128" s="884"/>
      <c r="BA128" s="884"/>
      <c r="BB128" s="884"/>
      <c r="BC128" s="884"/>
      <c r="BD128" s="884"/>
      <c r="BE128" s="885"/>
      <c r="BF128" s="862" t="s">
        <v>
127</v>
      </c>
      <c r="BG128" s="863"/>
      <c r="BH128" s="863"/>
      <c r="BI128" s="863"/>
      <c r="BJ128" s="863"/>
      <c r="BK128" s="863"/>
      <c r="BL128" s="886"/>
      <c r="BM128" s="862">
        <v>
11.63</v>
      </c>
      <c r="BN128" s="863"/>
      <c r="BO128" s="863"/>
      <c r="BP128" s="863"/>
      <c r="BQ128" s="863"/>
      <c r="BR128" s="863"/>
      <c r="BS128" s="886"/>
      <c r="BT128" s="862">
        <v>
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
481</v>
      </c>
      <c r="CQ128" s="804"/>
      <c r="CR128" s="804"/>
      <c r="CS128" s="804"/>
      <c r="CT128" s="804"/>
      <c r="CU128" s="804"/>
      <c r="CV128" s="804"/>
      <c r="CW128" s="804"/>
      <c r="CX128" s="804"/>
      <c r="CY128" s="804"/>
      <c r="CZ128" s="804"/>
      <c r="DA128" s="804"/>
      <c r="DB128" s="804"/>
      <c r="DC128" s="804"/>
      <c r="DD128" s="804"/>
      <c r="DE128" s="804"/>
      <c r="DF128" s="805"/>
      <c r="DG128" s="866" t="s">
        <v>
127</v>
      </c>
      <c r="DH128" s="867"/>
      <c r="DI128" s="867"/>
      <c r="DJ128" s="867"/>
      <c r="DK128" s="867"/>
      <c r="DL128" s="867" t="s">
        <v>
432</v>
      </c>
      <c r="DM128" s="867"/>
      <c r="DN128" s="867"/>
      <c r="DO128" s="867"/>
      <c r="DP128" s="867"/>
      <c r="DQ128" s="867" t="s">
        <v>
432</v>
      </c>
      <c r="DR128" s="867"/>
      <c r="DS128" s="867"/>
      <c r="DT128" s="867"/>
      <c r="DU128" s="867"/>
      <c r="DV128" s="868" t="s">
        <v>
127</v>
      </c>
      <c r="DW128" s="868"/>
      <c r="DX128" s="868"/>
      <c r="DY128" s="868"/>
      <c r="DZ128" s="869"/>
    </row>
    <row r="129" spans="1:131" s="244" customFormat="1" ht="26.25" customHeight="1" x14ac:dyDescent="0.2">
      <c r="A129" s="850" t="s">
        <v>
107</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
482</v>
      </c>
      <c r="X129" s="853"/>
      <c r="Y129" s="853"/>
      <c r="Z129" s="854"/>
      <c r="AA129" s="855">
        <v>
34485847</v>
      </c>
      <c r="AB129" s="856"/>
      <c r="AC129" s="856"/>
      <c r="AD129" s="856"/>
      <c r="AE129" s="857"/>
      <c r="AF129" s="858">
        <v>
34394050</v>
      </c>
      <c r="AG129" s="856"/>
      <c r="AH129" s="856"/>
      <c r="AI129" s="856"/>
      <c r="AJ129" s="857"/>
      <c r="AK129" s="858">
        <v>
34388561</v>
      </c>
      <c r="AL129" s="856"/>
      <c r="AM129" s="856"/>
      <c r="AN129" s="856"/>
      <c r="AO129" s="857"/>
      <c r="AP129" s="859"/>
      <c r="AQ129" s="860"/>
      <c r="AR129" s="860"/>
      <c r="AS129" s="860"/>
      <c r="AT129" s="861"/>
      <c r="AU129" s="282"/>
      <c r="AV129" s="282"/>
      <c r="AW129" s="282"/>
      <c r="AX129" s="825" t="s">
        <v>
483</v>
      </c>
      <c r="AY129" s="826"/>
      <c r="AZ129" s="826"/>
      <c r="BA129" s="826"/>
      <c r="BB129" s="826"/>
      <c r="BC129" s="826"/>
      <c r="BD129" s="826"/>
      <c r="BE129" s="827"/>
      <c r="BF129" s="845" t="s">
        <v>
432</v>
      </c>
      <c r="BG129" s="846"/>
      <c r="BH129" s="846"/>
      <c r="BI129" s="846"/>
      <c r="BJ129" s="846"/>
      <c r="BK129" s="846"/>
      <c r="BL129" s="847"/>
      <c r="BM129" s="845">
        <v>
16.63</v>
      </c>
      <c r="BN129" s="846"/>
      <c r="BO129" s="846"/>
      <c r="BP129" s="846"/>
      <c r="BQ129" s="846"/>
      <c r="BR129" s="846"/>
      <c r="BS129" s="847"/>
      <c r="BT129" s="845">
        <v>
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850" t="s">
        <v>
484</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
485</v>
      </c>
      <c r="X130" s="853"/>
      <c r="Y130" s="853"/>
      <c r="Z130" s="854"/>
      <c r="AA130" s="855">
        <v>
3513417</v>
      </c>
      <c r="AB130" s="856"/>
      <c r="AC130" s="856"/>
      <c r="AD130" s="856"/>
      <c r="AE130" s="857"/>
      <c r="AF130" s="858">
        <v>
3546738</v>
      </c>
      <c r="AG130" s="856"/>
      <c r="AH130" s="856"/>
      <c r="AI130" s="856"/>
      <c r="AJ130" s="857"/>
      <c r="AK130" s="858">
        <v>
3525409</v>
      </c>
      <c r="AL130" s="856"/>
      <c r="AM130" s="856"/>
      <c r="AN130" s="856"/>
      <c r="AO130" s="857"/>
      <c r="AP130" s="859"/>
      <c r="AQ130" s="860"/>
      <c r="AR130" s="860"/>
      <c r="AS130" s="860"/>
      <c r="AT130" s="861"/>
      <c r="AU130" s="282"/>
      <c r="AV130" s="282"/>
      <c r="AW130" s="282"/>
      <c r="AX130" s="825" t="s">
        <v>
486</v>
      </c>
      <c r="AY130" s="826"/>
      <c r="AZ130" s="826"/>
      <c r="BA130" s="826"/>
      <c r="BB130" s="826"/>
      <c r="BC130" s="826"/>
      <c r="BD130" s="826"/>
      <c r="BE130" s="827"/>
      <c r="BF130" s="828">
        <v>
-2.2999999999999998</v>
      </c>
      <c r="BG130" s="829"/>
      <c r="BH130" s="829"/>
      <c r="BI130" s="829"/>
      <c r="BJ130" s="829"/>
      <c r="BK130" s="829"/>
      <c r="BL130" s="830"/>
      <c r="BM130" s="828">
        <v>
25</v>
      </c>
      <c r="BN130" s="829"/>
      <c r="BO130" s="829"/>
      <c r="BP130" s="829"/>
      <c r="BQ130" s="829"/>
      <c r="BR130" s="829"/>
      <c r="BS130" s="830"/>
      <c r="BT130" s="828">
        <v>
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
487</v>
      </c>
      <c r="X131" s="836"/>
      <c r="Y131" s="836"/>
      <c r="Z131" s="837"/>
      <c r="AA131" s="838">
        <v>
30972430</v>
      </c>
      <c r="AB131" s="839"/>
      <c r="AC131" s="839"/>
      <c r="AD131" s="839"/>
      <c r="AE131" s="840"/>
      <c r="AF131" s="841">
        <v>
30847312</v>
      </c>
      <c r="AG131" s="839"/>
      <c r="AH131" s="839"/>
      <c r="AI131" s="839"/>
      <c r="AJ131" s="840"/>
      <c r="AK131" s="841">
        <v>
30863152</v>
      </c>
      <c r="AL131" s="839"/>
      <c r="AM131" s="839"/>
      <c r="AN131" s="839"/>
      <c r="AO131" s="840"/>
      <c r="AP131" s="842"/>
      <c r="AQ131" s="843"/>
      <c r="AR131" s="843"/>
      <c r="AS131" s="843"/>
      <c r="AT131" s="844"/>
      <c r="AU131" s="282"/>
      <c r="AV131" s="282"/>
      <c r="AW131" s="282"/>
      <c r="AX131" s="803" t="s">
        <v>
488</v>
      </c>
      <c r="AY131" s="804"/>
      <c r="AZ131" s="804"/>
      <c r="BA131" s="804"/>
      <c r="BB131" s="804"/>
      <c r="BC131" s="804"/>
      <c r="BD131" s="804"/>
      <c r="BE131" s="805"/>
      <c r="BF131" s="806">
        <v>
1</v>
      </c>
      <c r="BG131" s="807"/>
      <c r="BH131" s="807"/>
      <c r="BI131" s="807"/>
      <c r="BJ131" s="807"/>
      <c r="BK131" s="807"/>
      <c r="BL131" s="808"/>
      <c r="BM131" s="806">
        <v>
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812" t="s">
        <v>
489</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
490</v>
      </c>
      <c r="W132" s="816"/>
      <c r="X132" s="816"/>
      <c r="Y132" s="816"/>
      <c r="Z132" s="817"/>
      <c r="AA132" s="818">
        <v>
-1.902398359</v>
      </c>
      <c r="AB132" s="819"/>
      <c r="AC132" s="819"/>
      <c r="AD132" s="819"/>
      <c r="AE132" s="820"/>
      <c r="AF132" s="821">
        <v>
-2.4774554449999999</v>
      </c>
      <c r="AG132" s="819"/>
      <c r="AH132" s="819"/>
      <c r="AI132" s="819"/>
      <c r="AJ132" s="820"/>
      <c r="AK132" s="821">
        <v>
-2.6243042189999999</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
491</v>
      </c>
      <c r="W133" s="795"/>
      <c r="X133" s="795"/>
      <c r="Y133" s="795"/>
      <c r="Z133" s="796"/>
      <c r="AA133" s="797">
        <v>
-1.1000000000000001</v>
      </c>
      <c r="AB133" s="798"/>
      <c r="AC133" s="798"/>
      <c r="AD133" s="798"/>
      <c r="AE133" s="799"/>
      <c r="AF133" s="797">
        <v>
-1.7</v>
      </c>
      <c r="AG133" s="798"/>
      <c r="AH133" s="798"/>
      <c r="AI133" s="798"/>
      <c r="AJ133" s="799"/>
      <c r="AK133" s="797">
        <v>
-2.2999999999999998</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iq2+TYkmb6h9IBpa4vYDhKsEiF7sFB8oc5cgZWo8aE5ZbgD6NSIlLvawdolCHAXXQzDKKieIeDZd+9Dm4YrJsA==" saltValue="TjijpbtNhtjmnQFaDa0d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AS73" sqref="AS73"/>
    </sheetView>
  </sheetViews>
  <sheetFormatPr defaultColWidth="0" defaultRowHeight="13.5" customHeight="1" zeroHeight="1" x14ac:dyDescent="0.2"/>
  <cols>
    <col min="1" max="120" width="2.77734375" style="289" customWidth="1"/>
    <col min="121" max="121" width="0" style="288" hidden="1" customWidth="1"/>
    <col min="122" max="16384" width="9" style="288" hidden="1"/>
  </cols>
  <sheetData>
    <row r="1" spans="1:120" ht="13.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88"/>
    </row>
    <row r="17" spans="119:120" ht="13.2" x14ac:dyDescent="0.2">
      <c r="DP17" s="288"/>
    </row>
    <row r="18" spans="119:120" ht="13.2" x14ac:dyDescent="0.2"/>
    <row r="19" spans="119:120" ht="13.2" x14ac:dyDescent="0.2"/>
    <row r="20" spans="119:120" ht="13.2" x14ac:dyDescent="0.2">
      <c r="DO20" s="288"/>
      <c r="DP20" s="288"/>
    </row>
    <row r="21" spans="119:120" ht="13.2" x14ac:dyDescent="0.2">
      <c r="DP21" s="288"/>
    </row>
    <row r="22" spans="119:120" ht="13.2" x14ac:dyDescent="0.2"/>
    <row r="23" spans="119:120" ht="13.2" x14ac:dyDescent="0.2">
      <c r="DO23" s="288"/>
      <c r="DP23" s="288"/>
    </row>
    <row r="24" spans="119:120" ht="13.2" x14ac:dyDescent="0.2">
      <c r="DP24" s="288"/>
    </row>
    <row r="25" spans="119:120" ht="13.2" x14ac:dyDescent="0.2">
      <c r="DP25" s="288"/>
    </row>
    <row r="26" spans="119:120" ht="13.2" x14ac:dyDescent="0.2">
      <c r="DO26" s="288"/>
      <c r="DP26" s="288"/>
    </row>
    <row r="27" spans="119:120" ht="13.2" x14ac:dyDescent="0.2"/>
    <row r="28" spans="119:120" ht="13.2" x14ac:dyDescent="0.2">
      <c r="DO28" s="288"/>
      <c r="DP28" s="288"/>
    </row>
    <row r="29" spans="119:120" ht="13.2" x14ac:dyDescent="0.2">
      <c r="DP29" s="288"/>
    </row>
    <row r="30" spans="119:120" ht="13.2" x14ac:dyDescent="0.2"/>
    <row r="31" spans="119:120" ht="13.2" x14ac:dyDescent="0.2">
      <c r="DO31" s="288"/>
      <c r="DP31" s="288"/>
    </row>
    <row r="32" spans="119:120" ht="13.2" x14ac:dyDescent="0.2"/>
    <row r="33" spans="98:120" ht="13.2" x14ac:dyDescent="0.2">
      <c r="DO33" s="288"/>
      <c r="DP33" s="288"/>
    </row>
    <row r="34" spans="98:120" ht="13.2" x14ac:dyDescent="0.2">
      <c r="DM34" s="288"/>
    </row>
    <row r="35" spans="98:120" ht="13.2" x14ac:dyDescent="0.2">
      <c r="CT35" s="288"/>
      <c r="CU35" s="288"/>
      <c r="CV35" s="288"/>
      <c r="CY35" s="288"/>
      <c r="CZ35" s="288"/>
      <c r="DA35" s="288"/>
      <c r="DD35" s="288"/>
      <c r="DE35" s="288"/>
      <c r="DF35" s="288"/>
      <c r="DI35" s="288"/>
      <c r="DJ35" s="288"/>
      <c r="DK35" s="288"/>
      <c r="DM35" s="288"/>
      <c r="DN35" s="288"/>
      <c r="DO35" s="288"/>
      <c r="DP35" s="288"/>
    </row>
    <row r="36" spans="98:120" ht="13.2" x14ac:dyDescent="0.2"/>
    <row r="37" spans="98:120" ht="13.2" x14ac:dyDescent="0.2">
      <c r="CW37" s="288"/>
      <c r="DB37" s="288"/>
      <c r="DG37" s="288"/>
      <c r="DL37" s="288"/>
      <c r="DP37" s="288"/>
    </row>
    <row r="38" spans="98:120" ht="13.2"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88"/>
      <c r="DO49" s="288"/>
      <c r="DP49" s="28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88"/>
      <c r="CS63" s="288"/>
      <c r="CX63" s="288"/>
      <c r="DC63" s="288"/>
      <c r="DH63" s="288"/>
    </row>
    <row r="64" spans="22:120" ht="13.2" x14ac:dyDescent="0.2">
      <c r="V64" s="288"/>
    </row>
    <row r="65" spans="15:120" ht="13.2"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2" x14ac:dyDescent="0.2">
      <c r="Q66" s="288"/>
      <c r="S66" s="288"/>
      <c r="U66" s="288"/>
      <c r="DM66" s="288"/>
    </row>
    <row r="67" spans="15:120" ht="13.2"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2" x14ac:dyDescent="0.2"/>
    <row r="69" spans="15:120" ht="13.2" x14ac:dyDescent="0.2"/>
    <row r="70" spans="15:120" ht="13.2" x14ac:dyDescent="0.2"/>
    <row r="71" spans="15:120" ht="13.2" x14ac:dyDescent="0.2"/>
    <row r="72" spans="15:120" ht="13.2" x14ac:dyDescent="0.2">
      <c r="DP72" s="288"/>
    </row>
    <row r="73" spans="15:120" ht="13.2" x14ac:dyDescent="0.2">
      <c r="DP73" s="28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88"/>
      <c r="CX96" s="288"/>
      <c r="DC96" s="288"/>
      <c r="DH96" s="288"/>
    </row>
    <row r="97" spans="24:120" ht="13.2" x14ac:dyDescent="0.2">
      <c r="CS97" s="288"/>
      <c r="CX97" s="288"/>
      <c r="DC97" s="288"/>
      <c r="DH97" s="288"/>
      <c r="DP97" s="289" t="s">
        <v>
492</v>
      </c>
    </row>
    <row r="98" spans="24:120" ht="13.2" hidden="1" x14ac:dyDescent="0.2">
      <c r="CS98" s="288"/>
      <c r="CX98" s="288"/>
      <c r="DC98" s="288"/>
      <c r="DH98" s="288"/>
    </row>
    <row r="99" spans="24:120" ht="13.2" hidden="1" x14ac:dyDescent="0.2">
      <c r="CS99" s="288"/>
      <c r="CX99" s="288"/>
      <c r="DC99" s="288"/>
      <c r="DH99" s="288"/>
    </row>
    <row r="100" spans="24:120" ht="13.2"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2" hidden="1" x14ac:dyDescent="0.2">
      <c r="CT103" s="288"/>
      <c r="CV103" s="288"/>
      <c r="CW103" s="288"/>
      <c r="CY103" s="288"/>
      <c r="DA103" s="288"/>
      <c r="DB103" s="288"/>
      <c r="DD103" s="288"/>
      <c r="DF103" s="288"/>
      <c r="DG103" s="288"/>
      <c r="DI103" s="288"/>
      <c r="DK103" s="288"/>
      <c r="DL103" s="288"/>
      <c r="DM103" s="288"/>
      <c r="DN103" s="288"/>
      <c r="DO103" s="288"/>
      <c r="DP103" s="288"/>
    </row>
    <row r="104" spans="24:120" ht="13.2" hidden="1" x14ac:dyDescent="0.2">
      <c r="CV104" s="288"/>
      <c r="CW104" s="288"/>
      <c r="DA104" s="288"/>
      <c r="DB104" s="288"/>
      <c r="DF104" s="288"/>
      <c r="DG104" s="288"/>
      <c r="DK104" s="288"/>
      <c r="DL104" s="288"/>
      <c r="DN104" s="288"/>
      <c r="DO104" s="288"/>
      <c r="DP104" s="288"/>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0AD6pDWO6NGHb4Q+mgGC420OfzAqVS1fs0/rmzp80DE1jPDZYaYOs4IULNzF655UpAOOdSi44VeHvGWwTRwrQ==" saltValue="WDd8ezZAOmURu2tyPBEkL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AM51" sqref="AM51"/>
    </sheetView>
  </sheetViews>
  <sheetFormatPr defaultColWidth="0" defaultRowHeight="13.5" customHeight="1" zeroHeight="1" x14ac:dyDescent="0.2"/>
  <cols>
    <col min="1" max="116" width="2.6640625" style="289" customWidth="1"/>
    <col min="117" max="16384" width="9" style="288" hidden="1"/>
  </cols>
  <sheetData>
    <row r="1" spans="2:116" ht="13.2"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2" x14ac:dyDescent="0.2"/>
    <row r="3" spans="2:116" ht="13.2" x14ac:dyDescent="0.2"/>
    <row r="4" spans="2:116" ht="13.2"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2"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2" x14ac:dyDescent="0.2"/>
    <row r="20" spans="9:116" ht="13.2" x14ac:dyDescent="0.2"/>
    <row r="21" spans="9:116" ht="13.2" x14ac:dyDescent="0.2">
      <c r="DL21" s="288"/>
    </row>
    <row r="22" spans="9:116" ht="13.2" x14ac:dyDescent="0.2">
      <c r="DI22" s="288"/>
      <c r="DJ22" s="288"/>
      <c r="DK22" s="288"/>
      <c r="DL22" s="288"/>
    </row>
    <row r="23" spans="9:116" ht="13.2" x14ac:dyDescent="0.2">
      <c r="CY23" s="288"/>
      <c r="CZ23" s="288"/>
      <c r="DA23" s="288"/>
      <c r="DB23" s="288"/>
      <c r="DC23" s="288"/>
      <c r="DD23" s="288"/>
      <c r="DE23" s="288"/>
      <c r="DF23" s="288"/>
      <c r="DG23" s="288"/>
      <c r="DH23" s="288"/>
      <c r="DI23" s="288"/>
      <c r="DJ23" s="288"/>
      <c r="DK23" s="288"/>
      <c r="DL23" s="28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88"/>
      <c r="DA35" s="288"/>
      <c r="DB35" s="288"/>
      <c r="DC35" s="288"/>
      <c r="DD35" s="288"/>
      <c r="DE35" s="288"/>
      <c r="DF35" s="288"/>
      <c r="DG35" s="288"/>
      <c r="DH35" s="288"/>
      <c r="DI35" s="288"/>
      <c r="DJ35" s="288"/>
      <c r="DK35" s="288"/>
      <c r="DL35" s="288"/>
    </row>
    <row r="36" spans="15:116" ht="13.2" x14ac:dyDescent="0.2"/>
    <row r="37" spans="15:116" ht="13.2" x14ac:dyDescent="0.2">
      <c r="DL37" s="288"/>
    </row>
    <row r="38" spans="15:116" ht="13.2" x14ac:dyDescent="0.2">
      <c r="DI38" s="288"/>
      <c r="DJ38" s="288"/>
      <c r="DK38" s="288"/>
      <c r="DL38" s="288"/>
    </row>
    <row r="39" spans="15:116" ht="13.2" x14ac:dyDescent="0.2"/>
    <row r="40" spans="15:116" ht="13.2" x14ac:dyDescent="0.2"/>
    <row r="41" spans="15:116" ht="13.2" x14ac:dyDescent="0.2"/>
    <row r="42" spans="15:116" ht="13.2" x14ac:dyDescent="0.2"/>
    <row r="43" spans="15:116" ht="13.2"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2" x14ac:dyDescent="0.2">
      <c r="DL44" s="288"/>
    </row>
    <row r="45" spans="15:116" ht="13.2" x14ac:dyDescent="0.2"/>
    <row r="46" spans="15:116" ht="13.2" x14ac:dyDescent="0.2">
      <c r="DA46" s="288"/>
      <c r="DB46" s="288"/>
      <c r="DC46" s="288"/>
      <c r="DD46" s="288"/>
      <c r="DE46" s="288"/>
      <c r="DF46" s="288"/>
      <c r="DG46" s="288"/>
      <c r="DH46" s="288"/>
      <c r="DI46" s="288"/>
      <c r="DJ46" s="288"/>
      <c r="DK46" s="288"/>
      <c r="DL46" s="288"/>
    </row>
    <row r="47" spans="15:116" ht="13.2" x14ac:dyDescent="0.2"/>
    <row r="48" spans="15:116" ht="13.2" x14ac:dyDescent="0.2"/>
    <row r="49" spans="104:116" ht="13.2" x14ac:dyDescent="0.2"/>
    <row r="50" spans="104:116" ht="13.2" x14ac:dyDescent="0.2">
      <c r="CZ50" s="288"/>
      <c r="DA50" s="288"/>
      <c r="DB50" s="288"/>
      <c r="DC50" s="288"/>
      <c r="DD50" s="288"/>
      <c r="DE50" s="288"/>
      <c r="DF50" s="288"/>
      <c r="DG50" s="288"/>
      <c r="DH50" s="288"/>
      <c r="DI50" s="288"/>
      <c r="DJ50" s="288"/>
      <c r="DK50" s="288"/>
      <c r="DL50" s="288"/>
    </row>
    <row r="51" spans="104:116" ht="13.2" x14ac:dyDescent="0.2"/>
    <row r="52" spans="104:116" ht="13.2" x14ac:dyDescent="0.2"/>
    <row r="53" spans="104:116" ht="13.2" x14ac:dyDescent="0.2">
      <c r="DL53" s="28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88"/>
      <c r="DD67" s="288"/>
      <c r="DE67" s="288"/>
      <c r="DF67" s="288"/>
      <c r="DG67" s="288"/>
      <c r="DH67" s="288"/>
      <c r="DI67" s="288"/>
      <c r="DJ67" s="288"/>
      <c r="DK67" s="288"/>
      <c r="DL67" s="28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rmmZ/7U3iIV9iHGONLBv2+e3VDX5ue9frUzTiYMS120hJ/9c/UriuBzKUyN/oYqAXSvDOdWwsxHliXecKol0g==" saltValue="pkkQqn74U370FiGnuqf6a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AM51" sqref="AM51"/>
    </sheetView>
  </sheetViews>
  <sheetFormatPr defaultColWidth="0" defaultRowHeight="13.5" customHeight="1" zeroHeight="1" x14ac:dyDescent="0.2"/>
  <cols>
    <col min="1" max="36" width="2.44140625" style="290" customWidth="1"/>
    <col min="37" max="44" width="17" style="290" customWidth="1"/>
    <col min="45" max="45" width="6.109375" style="297" customWidth="1"/>
    <col min="46" max="46" width="3" style="295" customWidth="1"/>
    <col min="47" max="47" width="19.109375" style="290" hidden="1" customWidth="1"/>
    <col min="48" max="52" width="12.6640625" style="290" hidden="1" customWidth="1"/>
    <col min="53" max="16384" width="8.6640625" style="290" hidden="1"/>
  </cols>
  <sheetData>
    <row r="1" spans="1:46" ht="13.2" x14ac:dyDescent="0.2">
      <c r="AS1" s="291"/>
      <c r="AT1" s="291"/>
    </row>
    <row r="2" spans="1:46" ht="13.2" x14ac:dyDescent="0.2">
      <c r="AS2" s="291"/>
      <c r="AT2" s="291"/>
    </row>
    <row r="3" spans="1:46" ht="13.2" x14ac:dyDescent="0.2">
      <c r="AS3" s="291"/>
      <c r="AT3" s="291"/>
    </row>
    <row r="4" spans="1:46" ht="13.2" x14ac:dyDescent="0.2">
      <c r="AS4" s="291"/>
      <c r="AT4" s="291"/>
    </row>
    <row r="5" spans="1:46" ht="16.2" x14ac:dyDescent="0.2">
      <c r="A5" s="292" t="s">
        <v>
493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2"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
494</v>
      </c>
      <c r="AL6" s="296"/>
      <c r="AM6" s="296"/>
      <c r="AN6" s="296"/>
      <c r="AO6" s="291"/>
      <c r="AP6" s="291"/>
      <c r="AQ6" s="291"/>
      <c r="AR6" s="291"/>
    </row>
    <row r="7" spans="1:46" ht="13.2"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3" t="s">
        <v>
495</v>
      </c>
      <c r="AP7" s="301"/>
      <c r="AQ7" s="302" t="s">
        <v>
496</v>
      </c>
      <c r="AR7" s="303"/>
    </row>
    <row r="8" spans="1:46" ht="13.2"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4"/>
      <c r="AP8" s="307" t="s">
        <v>
497</v>
      </c>
      <c r="AQ8" s="308" t="s">
        <v>
498</v>
      </c>
      <c r="AR8" s="309" t="s">
        <v>
499</v>
      </c>
    </row>
    <row r="9" spans="1:46" ht="13.2"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7" t="s">
        <v>
500</v>
      </c>
      <c r="AL9" s="1228"/>
      <c r="AM9" s="1228"/>
      <c r="AN9" s="1229"/>
      <c r="AO9" s="310">
        <v>
9987278</v>
      </c>
      <c r="AP9" s="310">
        <v>
53871</v>
      </c>
      <c r="AQ9" s="311">
        <v>
56078</v>
      </c>
      <c r="AR9" s="312">
        <v>
-3.9</v>
      </c>
    </row>
    <row r="10" spans="1:46" ht="13.2"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7" t="s">
        <v>
501</v>
      </c>
      <c r="AL10" s="1228"/>
      <c r="AM10" s="1228"/>
      <c r="AN10" s="1229"/>
      <c r="AO10" s="313">
        <v>
879208</v>
      </c>
      <c r="AP10" s="313">
        <v>
4742</v>
      </c>
      <c r="AQ10" s="314">
        <v>
3491</v>
      </c>
      <c r="AR10" s="315">
        <v>
35.799999999999997</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7" t="s">
        <v>
502</v>
      </c>
      <c r="AL11" s="1228"/>
      <c r="AM11" s="1228"/>
      <c r="AN11" s="1229"/>
      <c r="AO11" s="313">
        <v>
62024</v>
      </c>
      <c r="AP11" s="313">
        <v>
335</v>
      </c>
      <c r="AQ11" s="314">
        <v>
1563</v>
      </c>
      <c r="AR11" s="315">
        <v>
-78.599999999999994</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7" t="s">
        <v>
503</v>
      </c>
      <c r="AL12" s="1228"/>
      <c r="AM12" s="1228"/>
      <c r="AN12" s="1229"/>
      <c r="AO12" s="313">
        <v>
446091</v>
      </c>
      <c r="AP12" s="313">
        <v>
2406</v>
      </c>
      <c r="AQ12" s="314">
        <v>
910</v>
      </c>
      <c r="AR12" s="315">
        <v>
164.4</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7" t="s">
        <v>
504</v>
      </c>
      <c r="AL13" s="1228"/>
      <c r="AM13" s="1228"/>
      <c r="AN13" s="1229"/>
      <c r="AO13" s="313" t="s">
        <v>
505</v>
      </c>
      <c r="AP13" s="313" t="s">
        <v>
505</v>
      </c>
      <c r="AQ13" s="314" t="s">
        <v>
505</v>
      </c>
      <c r="AR13" s="315" t="s">
        <v>
505</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7" t="s">
        <v>
506</v>
      </c>
      <c r="AL14" s="1228"/>
      <c r="AM14" s="1228"/>
      <c r="AN14" s="1229"/>
      <c r="AO14" s="313">
        <v>
210008</v>
      </c>
      <c r="AP14" s="313">
        <v>
1133</v>
      </c>
      <c r="AQ14" s="314">
        <v>
2138</v>
      </c>
      <c r="AR14" s="315">
        <v>
-47</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7" t="s">
        <v>
507</v>
      </c>
      <c r="AL15" s="1228"/>
      <c r="AM15" s="1228"/>
      <c r="AN15" s="1229"/>
      <c r="AO15" s="313">
        <v>
113541</v>
      </c>
      <c r="AP15" s="313">
        <v>
612</v>
      </c>
      <c r="AQ15" s="314">
        <v>
1243</v>
      </c>
      <c r="AR15" s="315">
        <v>
-50.8</v>
      </c>
    </row>
    <row r="16" spans="1:46" ht="13.2"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30" t="s">
        <v>
508</v>
      </c>
      <c r="AL16" s="1231"/>
      <c r="AM16" s="1231"/>
      <c r="AN16" s="1232"/>
      <c r="AO16" s="313">
        <v>
-767432</v>
      </c>
      <c r="AP16" s="313">
        <v>
-4139</v>
      </c>
      <c r="AQ16" s="314">
        <v>
-4219</v>
      </c>
      <c r="AR16" s="315">
        <v>
-1.9</v>
      </c>
    </row>
    <row r="17" spans="1:46" ht="13.2"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30" t="s">
        <v>
186</v>
      </c>
      <c r="AL17" s="1231"/>
      <c r="AM17" s="1231"/>
      <c r="AN17" s="1232"/>
      <c r="AO17" s="313">
        <v>
10930718</v>
      </c>
      <c r="AP17" s="313">
        <v>
58960</v>
      </c>
      <c r="AQ17" s="314">
        <v>
61203</v>
      </c>
      <c r="AR17" s="315">
        <v>
-3.7</v>
      </c>
    </row>
    <row r="18" spans="1:46" ht="13.2"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2"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
509</v>
      </c>
      <c r="AL19" s="291"/>
      <c r="AM19" s="291"/>
      <c r="AN19" s="291"/>
      <c r="AO19" s="291"/>
      <c r="AP19" s="291"/>
      <c r="AQ19" s="291"/>
      <c r="AR19" s="291"/>
    </row>
    <row r="20" spans="1:46" ht="13.2"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
510</v>
      </c>
      <c r="AP20" s="321" t="s">
        <v>
511</v>
      </c>
      <c r="AQ20" s="322" t="s">
        <v>
512</v>
      </c>
      <c r="AR20" s="323"/>
    </row>
    <row r="21" spans="1:46" s="329" customFormat="1" ht="13.2"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4" t="s">
        <v>
513</v>
      </c>
      <c r="AL21" s="1225"/>
      <c r="AM21" s="1225"/>
      <c r="AN21" s="1226"/>
      <c r="AO21" s="325">
        <v>
5.22</v>
      </c>
      <c r="AP21" s="326">
        <v>
6.02</v>
      </c>
      <c r="AQ21" s="327">
        <v>
-0.8</v>
      </c>
      <c r="AR21" s="296"/>
      <c r="AS21" s="328"/>
      <c r="AT21" s="324"/>
    </row>
    <row r="22" spans="1:46" s="329" customFormat="1" ht="13.2"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4" t="s">
        <v>
514</v>
      </c>
      <c r="AL22" s="1225"/>
      <c r="AM22" s="1225"/>
      <c r="AN22" s="1226"/>
      <c r="AO22" s="330">
        <v>
98.4</v>
      </c>
      <c r="AP22" s="331">
        <v>
100.1</v>
      </c>
      <c r="AQ22" s="332">
        <v>
-1.7</v>
      </c>
      <c r="AR22" s="316"/>
      <c r="AS22" s="328"/>
      <c r="AT22" s="324"/>
    </row>
    <row r="23" spans="1:46" s="329" customFormat="1" ht="13.2"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2"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2"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2" x14ac:dyDescent="0.2">
      <c r="A26" s="296" t="s">
        <v>
515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2" x14ac:dyDescent="0.2">
      <c r="A27" s="337"/>
      <c r="AO27" s="291"/>
      <c r="AP27" s="291"/>
      <c r="AQ27" s="291"/>
      <c r="AR27" s="291"/>
      <c r="AS27" s="291"/>
      <c r="AT27" s="291"/>
    </row>
    <row r="28" spans="1:46" ht="16.2" x14ac:dyDescent="0.2">
      <c r="A28" s="292" t="s">
        <v>
516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2"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
517</v>
      </c>
      <c r="AL29" s="296"/>
      <c r="AM29" s="296"/>
      <c r="AN29" s="296"/>
      <c r="AO29" s="291"/>
      <c r="AP29" s="291"/>
      <c r="AQ29" s="291"/>
      <c r="AR29" s="291"/>
      <c r="AS29" s="339"/>
    </row>
    <row r="30" spans="1:46" ht="13.2"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3" t="s">
        <v>
495</v>
      </c>
      <c r="AP30" s="301"/>
      <c r="AQ30" s="302" t="s">
        <v>
496</v>
      </c>
      <c r="AR30" s="303"/>
    </row>
    <row r="31" spans="1:46" ht="13.2"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4"/>
      <c r="AP31" s="307" t="s">
        <v>
497</v>
      </c>
      <c r="AQ31" s="308" t="s">
        <v>
498</v>
      </c>
      <c r="AR31" s="309" t="s">
        <v>
499</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5" t="s">
        <v>
518</v>
      </c>
      <c r="AL32" s="1216"/>
      <c r="AM32" s="1216"/>
      <c r="AN32" s="1217"/>
      <c r="AO32" s="340">
        <v>
3180432</v>
      </c>
      <c r="AP32" s="340">
        <v>
17155</v>
      </c>
      <c r="AQ32" s="341">
        <v>
27020</v>
      </c>
      <c r="AR32" s="342">
        <v>
-36.5</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5" t="s">
        <v>
519</v>
      </c>
      <c r="AL33" s="1216"/>
      <c r="AM33" s="1216"/>
      <c r="AN33" s="1217"/>
      <c r="AO33" s="340" t="s">
        <v>
505</v>
      </c>
      <c r="AP33" s="340" t="s">
        <v>
505</v>
      </c>
      <c r="AQ33" s="341" t="s">
        <v>
505</v>
      </c>
      <c r="AR33" s="342" t="s">
        <v>
505</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5" t="s">
        <v>
520</v>
      </c>
      <c r="AL34" s="1216"/>
      <c r="AM34" s="1216"/>
      <c r="AN34" s="1217"/>
      <c r="AO34" s="340" t="s">
        <v>
505</v>
      </c>
      <c r="AP34" s="340" t="s">
        <v>
505</v>
      </c>
      <c r="AQ34" s="341">
        <v>
28</v>
      </c>
      <c r="AR34" s="342" t="s">
        <v>
505</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5" t="s">
        <v>
521</v>
      </c>
      <c r="AL35" s="1216"/>
      <c r="AM35" s="1216"/>
      <c r="AN35" s="1217"/>
      <c r="AO35" s="340">
        <v>
1486112</v>
      </c>
      <c r="AP35" s="340">
        <v>
8016</v>
      </c>
      <c r="AQ35" s="341">
        <v>
6255</v>
      </c>
      <c r="AR35" s="342">
        <v>
28.2</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5" t="s">
        <v>
522</v>
      </c>
      <c r="AL36" s="1216"/>
      <c r="AM36" s="1216"/>
      <c r="AN36" s="1217"/>
      <c r="AO36" s="340">
        <v>
64956</v>
      </c>
      <c r="AP36" s="340">
        <v>
350</v>
      </c>
      <c r="AQ36" s="341">
        <v>
683</v>
      </c>
      <c r="AR36" s="342">
        <v>
-48.8</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5" t="s">
        <v>
523</v>
      </c>
      <c r="AL37" s="1216"/>
      <c r="AM37" s="1216"/>
      <c r="AN37" s="1217"/>
      <c r="AO37" s="340">
        <v>
108570</v>
      </c>
      <c r="AP37" s="340">
        <v>
586</v>
      </c>
      <c r="AQ37" s="341">
        <v>
1461</v>
      </c>
      <c r="AR37" s="342">
        <v>
-59.9</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8" t="s">
        <v>
524</v>
      </c>
      <c r="AL38" s="1219"/>
      <c r="AM38" s="1219"/>
      <c r="AN38" s="1220"/>
      <c r="AO38" s="343" t="s">
        <v>
505</v>
      </c>
      <c r="AP38" s="343" t="s">
        <v>
505</v>
      </c>
      <c r="AQ38" s="344">
        <v>
0</v>
      </c>
      <c r="AR38" s="332" t="s">
        <v>
505</v>
      </c>
      <c r="AS38" s="339"/>
    </row>
    <row r="39" spans="1:46" ht="13.2"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8" t="s">
        <v>
525</v>
      </c>
      <c r="AL39" s="1219"/>
      <c r="AM39" s="1219"/>
      <c r="AN39" s="1220"/>
      <c r="AO39" s="340">
        <v>
-2124604</v>
      </c>
      <c r="AP39" s="340">
        <v>
-11460</v>
      </c>
      <c r="AQ39" s="341">
        <v>
-7551</v>
      </c>
      <c r="AR39" s="342">
        <v>
51.8</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5" t="s">
        <v>
526</v>
      </c>
      <c r="AL40" s="1216"/>
      <c r="AM40" s="1216"/>
      <c r="AN40" s="1217"/>
      <c r="AO40" s="340">
        <v>
-3525409</v>
      </c>
      <c r="AP40" s="340">
        <v>
-19016</v>
      </c>
      <c r="AQ40" s="341">
        <v>
-21721</v>
      </c>
      <c r="AR40" s="342">
        <v>
-12.5</v>
      </c>
      <c r="AS40" s="339"/>
    </row>
    <row r="41" spans="1:46" ht="13.2"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1" t="s">
        <v>
298</v>
      </c>
      <c r="AL41" s="1222"/>
      <c r="AM41" s="1222"/>
      <c r="AN41" s="1223"/>
      <c r="AO41" s="340">
        <v>
-809943</v>
      </c>
      <c r="AP41" s="340">
        <v>
-4369</v>
      </c>
      <c r="AQ41" s="341">
        <v>
6176</v>
      </c>
      <c r="AR41" s="342">
        <v>
-170.7</v>
      </c>
      <c r="AS41" s="339"/>
    </row>
    <row r="42" spans="1:46" ht="13.2"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
527</v>
      </c>
      <c r="AL42" s="291"/>
      <c r="AM42" s="291"/>
      <c r="AN42" s="291"/>
      <c r="AO42" s="291"/>
      <c r="AP42" s="291"/>
      <c r="AQ42" s="316"/>
      <c r="AR42" s="316"/>
      <c r="AS42" s="339"/>
    </row>
    <row r="43" spans="1:46" ht="13.2"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2"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2"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2"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
528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2"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
529</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8" t="s">
        <v>
495</v>
      </c>
      <c r="AN49" s="1210" t="s">
        <v>
530</v>
      </c>
      <c r="AO49" s="1211"/>
      <c r="AP49" s="1211"/>
      <c r="AQ49" s="1211"/>
      <c r="AR49" s="1212"/>
    </row>
    <row r="50" spans="1:44" ht="13.2"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9"/>
      <c r="AN50" s="356" t="s">
        <v>
531</v>
      </c>
      <c r="AO50" s="357" t="s">
        <v>
532</v>
      </c>
      <c r="AP50" s="358" t="s">
        <v>
533</v>
      </c>
      <c r="AQ50" s="359" t="s">
        <v>
534</v>
      </c>
      <c r="AR50" s="360" t="s">
        <v>
535</v>
      </c>
    </row>
    <row r="51" spans="1:44" ht="13.2"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
536</v>
      </c>
      <c r="AL51" s="353"/>
      <c r="AM51" s="361">
        <v>
5433049</v>
      </c>
      <c r="AN51" s="362">
        <v>
30021</v>
      </c>
      <c r="AO51" s="363">
        <v>
1.5</v>
      </c>
      <c r="AP51" s="364">
        <v>
45117</v>
      </c>
      <c r="AQ51" s="365">
        <v>
4.5999999999999996</v>
      </c>
      <c r="AR51" s="366">
        <v>
-3.1</v>
      </c>
    </row>
    <row r="52" spans="1:44" ht="13.2"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
537</v>
      </c>
      <c r="AM52" s="369">
        <v>
2584709</v>
      </c>
      <c r="AN52" s="370">
        <v>
14282</v>
      </c>
      <c r="AO52" s="371">
        <v>
-17</v>
      </c>
      <c r="AP52" s="372">
        <v>
25589</v>
      </c>
      <c r="AQ52" s="373">
        <v>
16.899999999999999</v>
      </c>
      <c r="AR52" s="374">
        <v>
-33.9</v>
      </c>
    </row>
    <row r="53" spans="1:44" ht="13.2"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
538</v>
      </c>
      <c r="AL53" s="353"/>
      <c r="AM53" s="361">
        <v>
7809658</v>
      </c>
      <c r="AN53" s="362">
        <v>
42731</v>
      </c>
      <c r="AO53" s="363">
        <v>
42.3</v>
      </c>
      <c r="AP53" s="364">
        <v>
43532</v>
      </c>
      <c r="AQ53" s="365">
        <v>
-3.5</v>
      </c>
      <c r="AR53" s="366">
        <v>
45.8</v>
      </c>
    </row>
    <row r="54" spans="1:44" ht="13.2"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
537</v>
      </c>
      <c r="AM54" s="369">
        <v>
4658149</v>
      </c>
      <c r="AN54" s="370">
        <v>
25487</v>
      </c>
      <c r="AO54" s="371">
        <v>
78.5</v>
      </c>
      <c r="AP54" s="372">
        <v>
25435</v>
      </c>
      <c r="AQ54" s="373">
        <v>
-0.6</v>
      </c>
      <c r="AR54" s="374">
        <v>
79.099999999999994</v>
      </c>
    </row>
    <row r="55" spans="1:44" ht="13.2"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
539</v>
      </c>
      <c r="AL55" s="353"/>
      <c r="AM55" s="361">
        <v>
8580380</v>
      </c>
      <c r="AN55" s="362">
        <v>
46737</v>
      </c>
      <c r="AO55" s="363">
        <v>
9.4</v>
      </c>
      <c r="AP55" s="364">
        <v>
39893</v>
      </c>
      <c r="AQ55" s="365">
        <v>
-8.4</v>
      </c>
      <c r="AR55" s="366">
        <v>
17.8</v>
      </c>
    </row>
    <row r="56" spans="1:44" ht="13.2"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
537</v>
      </c>
      <c r="AM56" s="369">
        <v>
5303078</v>
      </c>
      <c r="AN56" s="370">
        <v>
28886</v>
      </c>
      <c r="AO56" s="371">
        <v>
13.3</v>
      </c>
      <c r="AP56" s="372">
        <v>
26170</v>
      </c>
      <c r="AQ56" s="373">
        <v>
2.9</v>
      </c>
      <c r="AR56" s="374">
        <v>
10.4</v>
      </c>
    </row>
    <row r="57" spans="1:44" ht="13.2"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
540</v>
      </c>
      <c r="AL57" s="353"/>
      <c r="AM57" s="361">
        <v>
8326828</v>
      </c>
      <c r="AN57" s="362">
        <v>
45091</v>
      </c>
      <c r="AO57" s="363">
        <v>
-3.5</v>
      </c>
      <c r="AP57" s="364">
        <v>
41080</v>
      </c>
      <c r="AQ57" s="365">
        <v>
3</v>
      </c>
      <c r="AR57" s="366">
        <v>
-6.5</v>
      </c>
    </row>
    <row r="58" spans="1:44" ht="13.2"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
537</v>
      </c>
      <c r="AM58" s="369">
        <v>
4371700</v>
      </c>
      <c r="AN58" s="370">
        <v>
23673</v>
      </c>
      <c r="AO58" s="371">
        <v>
-18</v>
      </c>
      <c r="AP58" s="372">
        <v>
27265</v>
      </c>
      <c r="AQ58" s="373">
        <v>
4.2</v>
      </c>
      <c r="AR58" s="374">
        <v>
-22.2</v>
      </c>
    </row>
    <row r="59" spans="1:44" ht="13.2"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
541</v>
      </c>
      <c r="AL59" s="353"/>
      <c r="AM59" s="361">
        <v>
9233036</v>
      </c>
      <c r="AN59" s="362">
        <v>
49803</v>
      </c>
      <c r="AO59" s="363">
        <v>
10.4</v>
      </c>
      <c r="AP59" s="364">
        <v>
33173</v>
      </c>
      <c r="AQ59" s="365">
        <v>
-19.2</v>
      </c>
      <c r="AR59" s="366">
        <v>
29.6</v>
      </c>
    </row>
    <row r="60" spans="1:44" ht="13.2"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
537</v>
      </c>
      <c r="AM60" s="369">
        <v>
4818162</v>
      </c>
      <c r="AN60" s="370">
        <v>
25989</v>
      </c>
      <c r="AO60" s="371">
        <v>
9.8000000000000007</v>
      </c>
      <c r="AP60" s="372">
        <v>
20353</v>
      </c>
      <c r="AQ60" s="373">
        <v>
-25.4</v>
      </c>
      <c r="AR60" s="374">
        <v>
35.200000000000003</v>
      </c>
    </row>
    <row r="61" spans="1:44" ht="13.2"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
542</v>
      </c>
      <c r="AL61" s="375"/>
      <c r="AM61" s="376">
        <v>
7876590</v>
      </c>
      <c r="AN61" s="377">
        <v>
42877</v>
      </c>
      <c r="AO61" s="378">
        <v>
12</v>
      </c>
      <c r="AP61" s="379">
        <v>
40559</v>
      </c>
      <c r="AQ61" s="380">
        <v>
-4.7</v>
      </c>
      <c r="AR61" s="366">
        <v>
16.7</v>
      </c>
    </row>
    <row r="62" spans="1:44" ht="13.2"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
537</v>
      </c>
      <c r="AM62" s="369">
        <v>
4347160</v>
      </c>
      <c r="AN62" s="370">
        <v>
23663</v>
      </c>
      <c r="AO62" s="371">
        <v>
13.3</v>
      </c>
      <c r="AP62" s="372">
        <v>
24962</v>
      </c>
      <c r="AQ62" s="373">
        <v>
-0.4</v>
      </c>
      <c r="AR62" s="374">
        <v>
13.7</v>
      </c>
    </row>
    <row r="63" spans="1:44" ht="13.2"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2"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2"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2"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2" hidden="1" x14ac:dyDescent="0.2">
      <c r="AK70" s="291"/>
      <c r="AL70" s="291"/>
      <c r="AM70" s="291"/>
      <c r="AN70" s="291"/>
      <c r="AO70" s="291"/>
      <c r="AP70" s="291"/>
      <c r="AQ70" s="291"/>
      <c r="AR70" s="291"/>
    </row>
    <row r="71" spans="1:46" ht="13.2" hidden="1" x14ac:dyDescent="0.2">
      <c r="AK71" s="291"/>
      <c r="AL71" s="291"/>
      <c r="AM71" s="291"/>
      <c r="AN71" s="291"/>
      <c r="AO71" s="291"/>
      <c r="AP71" s="291"/>
      <c r="AQ71" s="291"/>
      <c r="AR71" s="291"/>
    </row>
    <row r="72" spans="1:46" ht="13.2" hidden="1" x14ac:dyDescent="0.2">
      <c r="AK72" s="291"/>
      <c r="AL72" s="291"/>
      <c r="AM72" s="291"/>
      <c r="AN72" s="291"/>
      <c r="AO72" s="291"/>
      <c r="AP72" s="291"/>
      <c r="AQ72" s="291"/>
      <c r="AR72" s="291"/>
    </row>
    <row r="73" spans="1:46" ht="13.2" hidden="1" x14ac:dyDescent="0.2">
      <c r="AK73" s="291"/>
      <c r="AL73" s="291"/>
      <c r="AM73" s="291"/>
      <c r="AN73" s="291"/>
      <c r="AO73" s="291"/>
      <c r="AP73" s="291"/>
      <c r="AQ73" s="291"/>
      <c r="AR73" s="291"/>
    </row>
    <row r="74" spans="1:46" ht="13.2" hidden="1" x14ac:dyDescent="0.2"/>
  </sheetData>
  <sheetProtection algorithmName="SHA-512" hashValue="kB8NBCQiyjqjLTuKBtWOPqA+3/hA3Q4KZhUdngT63ajKRmuXCmDRfdL4tUbUQfuenaB7HSOGSMNSdhyfjsyZYA==" saltValue="SHnEEUEMWRcjXuxZWniO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M51" sqref="AM51"/>
    </sheetView>
  </sheetViews>
  <sheetFormatPr defaultColWidth="0" defaultRowHeight="13.5" customHeight="1" zeroHeight="1" x14ac:dyDescent="0.2"/>
  <cols>
    <col min="1" max="125" width="2.441406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2" x14ac:dyDescent="0.2">
      <c r="B2" s="288"/>
      <c r="DG2" s="288"/>
    </row>
    <row r="3" spans="2:125" ht="13.2"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2" x14ac:dyDescent="0.2"/>
    <row r="5" spans="2:125" ht="13.2" x14ac:dyDescent="0.2"/>
    <row r="6" spans="2:125" ht="13.2" x14ac:dyDescent="0.2"/>
    <row r="7" spans="2:125" ht="13.2" x14ac:dyDescent="0.2"/>
    <row r="8" spans="2:125" ht="13.2" x14ac:dyDescent="0.2"/>
    <row r="9" spans="2:125" ht="13.2" x14ac:dyDescent="0.2">
      <c r="DU9" s="28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88"/>
    </row>
    <row r="18" spans="125:125" ht="13.2" x14ac:dyDescent="0.2"/>
    <row r="19" spans="125:125" ht="13.2" x14ac:dyDescent="0.2"/>
    <row r="20" spans="125:125" ht="13.2" x14ac:dyDescent="0.2">
      <c r="DU20" s="288"/>
    </row>
    <row r="21" spans="125:125" ht="13.2" x14ac:dyDescent="0.2">
      <c r="DU21" s="28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88"/>
    </row>
    <row r="29" spans="125:125" ht="13.2" x14ac:dyDescent="0.2"/>
    <row r="30" spans="125:125" ht="13.2" x14ac:dyDescent="0.2"/>
    <row r="31" spans="125:125" ht="13.2" x14ac:dyDescent="0.2"/>
    <row r="32" spans="125:125" ht="13.2" x14ac:dyDescent="0.2"/>
    <row r="33" spans="2:125" ht="13.2" x14ac:dyDescent="0.2">
      <c r="B33" s="288"/>
      <c r="G33" s="288"/>
      <c r="I33" s="288"/>
    </row>
    <row r="34" spans="2:125" ht="13.2" x14ac:dyDescent="0.2">
      <c r="C34" s="288"/>
      <c r="P34" s="288"/>
      <c r="DE34" s="288"/>
      <c r="DH34" s="288"/>
    </row>
    <row r="35" spans="2:125" ht="13.2" x14ac:dyDescent="0.2">
      <c r="D35" s="288"/>
      <c r="E35" s="288"/>
      <c r="DG35" s="288"/>
      <c r="DJ35" s="288"/>
      <c r="DP35" s="288"/>
      <c r="DQ35" s="288"/>
      <c r="DR35" s="288"/>
      <c r="DS35" s="288"/>
      <c r="DT35" s="288"/>
      <c r="DU35" s="288"/>
    </row>
    <row r="36" spans="2:125" ht="13.2"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2" x14ac:dyDescent="0.2">
      <c r="DU37" s="288"/>
    </row>
    <row r="38" spans="2:125" ht="13.2" x14ac:dyDescent="0.2">
      <c r="DT38" s="288"/>
      <c r="DU38" s="288"/>
    </row>
    <row r="39" spans="2:125" ht="13.2" x14ac:dyDescent="0.2"/>
    <row r="40" spans="2:125" ht="13.2" x14ac:dyDescent="0.2">
      <c r="DH40" s="288"/>
    </row>
    <row r="41" spans="2:125" ht="13.2" x14ac:dyDescent="0.2">
      <c r="DE41" s="288"/>
    </row>
    <row r="42" spans="2:125" ht="13.2" x14ac:dyDescent="0.2">
      <c r="DG42" s="288"/>
      <c r="DJ42" s="288"/>
    </row>
    <row r="43" spans="2:125" ht="13.2"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2" x14ac:dyDescent="0.2">
      <c r="DU44" s="288"/>
    </row>
    <row r="45" spans="2:125" ht="13.2" x14ac:dyDescent="0.2"/>
    <row r="46" spans="2:125" ht="13.2" x14ac:dyDescent="0.2"/>
    <row r="47" spans="2:125" ht="13.2" x14ac:dyDescent="0.2"/>
    <row r="48" spans="2:125" ht="13.2" x14ac:dyDescent="0.2">
      <c r="DT48" s="288"/>
      <c r="DU48" s="288"/>
    </row>
    <row r="49" spans="120:125" ht="13.2" x14ac:dyDescent="0.2">
      <c r="DU49" s="288"/>
    </row>
    <row r="50" spans="120:125" ht="13.2" x14ac:dyDescent="0.2">
      <c r="DU50" s="288"/>
    </row>
    <row r="51" spans="120:125" ht="13.2" x14ac:dyDescent="0.2">
      <c r="DP51" s="288"/>
      <c r="DQ51" s="288"/>
      <c r="DR51" s="288"/>
      <c r="DS51" s="288"/>
      <c r="DT51" s="288"/>
      <c r="DU51" s="288"/>
    </row>
    <row r="52" spans="120:125" ht="13.2" x14ac:dyDescent="0.2"/>
    <row r="53" spans="120:125" ht="13.2" x14ac:dyDescent="0.2"/>
    <row r="54" spans="120:125" ht="13.2" x14ac:dyDescent="0.2">
      <c r="DU54" s="288"/>
    </row>
    <row r="55" spans="120:125" ht="13.2" x14ac:dyDescent="0.2"/>
    <row r="56" spans="120:125" ht="13.2" x14ac:dyDescent="0.2"/>
    <row r="57" spans="120:125" ht="13.2" x14ac:dyDescent="0.2"/>
    <row r="58" spans="120:125" ht="13.2" x14ac:dyDescent="0.2">
      <c r="DU58" s="288"/>
    </row>
    <row r="59" spans="120:125" ht="13.2" x14ac:dyDescent="0.2"/>
    <row r="60" spans="120:125" ht="13.2" x14ac:dyDescent="0.2"/>
    <row r="61" spans="120:125" ht="13.2" x14ac:dyDescent="0.2"/>
    <row r="62" spans="120:125" ht="13.2" x14ac:dyDescent="0.2"/>
    <row r="63" spans="120:125" ht="13.2" x14ac:dyDescent="0.2">
      <c r="DU63" s="288"/>
    </row>
    <row r="64" spans="120:125" ht="13.2" x14ac:dyDescent="0.2">
      <c r="DT64" s="288"/>
      <c r="DU64" s="288"/>
    </row>
    <row r="65" spans="123:125" ht="13.2" x14ac:dyDescent="0.2"/>
    <row r="66" spans="123:125" ht="13.2" x14ac:dyDescent="0.2"/>
    <row r="67" spans="123:125" ht="13.2" x14ac:dyDescent="0.2"/>
    <row r="68" spans="123:125" ht="13.2" x14ac:dyDescent="0.2"/>
    <row r="69" spans="123:125" ht="13.2" x14ac:dyDescent="0.2">
      <c r="DS69" s="288"/>
      <c r="DT69" s="288"/>
      <c r="DU69" s="28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88"/>
    </row>
    <row r="83" spans="116:125" ht="13.2" x14ac:dyDescent="0.2">
      <c r="DM83" s="288"/>
      <c r="DN83" s="288"/>
      <c r="DO83" s="288"/>
      <c r="DP83" s="288"/>
      <c r="DQ83" s="288"/>
      <c r="DR83" s="288"/>
      <c r="DS83" s="288"/>
      <c r="DT83" s="288"/>
      <c r="DU83" s="288"/>
    </row>
    <row r="84" spans="116:125" ht="13.2" x14ac:dyDescent="0.2"/>
    <row r="85" spans="116:125" ht="13.2" x14ac:dyDescent="0.2"/>
    <row r="86" spans="116:125" ht="13.2" x14ac:dyDescent="0.2"/>
    <row r="87" spans="116:125" ht="13.2" x14ac:dyDescent="0.2"/>
    <row r="88" spans="116:125" ht="13.2" x14ac:dyDescent="0.2">
      <c r="DU88" s="28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
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Fn2TE7PVHXHrHcDZVTEf8iKrniTpp9zEk7cpSpD+MgB13b8SrUPXOkDv/p/TfpynDoUtM6zdXebkOCuL9tGPA==" saltValue="rGTY4CHE45FRh2E/Riwi0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AM51" sqref="AM51"/>
    </sheetView>
  </sheetViews>
  <sheetFormatPr defaultColWidth="0" defaultRowHeight="13.5" customHeight="1" zeroHeight="1" x14ac:dyDescent="0.2"/>
  <cols>
    <col min="1" max="125" width="2.441406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2" x14ac:dyDescent="0.2">
      <c r="B2" s="288"/>
      <c r="T2" s="288"/>
    </row>
    <row r="3" spans="1:125" ht="13.2"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88"/>
      <c r="G33" s="288"/>
      <c r="I33" s="288"/>
    </row>
    <row r="34" spans="2:125" ht="13.2" x14ac:dyDescent="0.2">
      <c r="C34" s="288"/>
      <c r="P34" s="288"/>
      <c r="R34" s="288"/>
      <c r="U34" s="288"/>
    </row>
    <row r="35" spans="2:125" ht="13.2"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2" x14ac:dyDescent="0.2">
      <c r="F36" s="288"/>
      <c r="H36" s="288"/>
      <c r="J36" s="288"/>
      <c r="K36" s="288"/>
      <c r="L36" s="288"/>
      <c r="M36" s="288"/>
      <c r="N36" s="288"/>
      <c r="O36" s="288"/>
      <c r="Q36" s="288"/>
      <c r="S36" s="288"/>
      <c r="V36" s="288"/>
    </row>
    <row r="37" spans="2:125" ht="13.2" x14ac:dyDescent="0.2"/>
    <row r="38" spans="2:125" ht="13.2" x14ac:dyDescent="0.2"/>
    <row r="39" spans="2:125" ht="13.2" x14ac:dyDescent="0.2"/>
    <row r="40" spans="2:125" ht="13.2" x14ac:dyDescent="0.2">
      <c r="U40" s="288"/>
    </row>
    <row r="41" spans="2:125" ht="13.2" x14ac:dyDescent="0.2">
      <c r="R41" s="288"/>
    </row>
    <row r="42" spans="2:125" ht="13.2"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2" x14ac:dyDescent="0.2">
      <c r="Q43" s="288"/>
      <c r="S43" s="288"/>
      <c r="V43" s="28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
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9Gu7iJ2TlZ+8LWWznM03HXuBfU9mLodRluZNoJ0CozjLdDLKUbCz3o+xXBNGv9u08MnVLWvAfuwl5hPK/8pGw==" saltValue="J2Gm5Zfk4bFZPFUGkIZdA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M51" sqref="AM5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2">
      <c r="B47" s="10"/>
      <c r="C47" s="1233" t="s">
        <v>
3</v>
      </c>
      <c r="D47" s="1233"/>
      <c r="E47" s="1234"/>
      <c r="F47" s="11">
        <v>
15.37</v>
      </c>
      <c r="G47" s="12">
        <v>
12.76</v>
      </c>
      <c r="H47" s="12">
        <v>
12.33</v>
      </c>
      <c r="I47" s="12">
        <v>
12.41</v>
      </c>
      <c r="J47" s="13">
        <v>
12.42</v>
      </c>
    </row>
    <row r="48" spans="2:10" ht="57.75" customHeight="1" x14ac:dyDescent="0.2">
      <c r="B48" s="14"/>
      <c r="C48" s="1235" t="s">
        <v>
4</v>
      </c>
      <c r="D48" s="1235"/>
      <c r="E48" s="1236"/>
      <c r="F48" s="15">
        <v>
6.6</v>
      </c>
      <c r="G48" s="16">
        <v>
8.6300000000000008</v>
      </c>
      <c r="H48" s="16">
        <v>
6.68</v>
      </c>
      <c r="I48" s="16">
        <v>
8.49</v>
      </c>
      <c r="J48" s="17">
        <v>
4.6900000000000004</v>
      </c>
    </row>
    <row r="49" spans="2:10" ht="57.75" customHeight="1" thickBot="1" x14ac:dyDescent="0.25">
      <c r="B49" s="18"/>
      <c r="C49" s="1237" t="s">
        <v>
5</v>
      </c>
      <c r="D49" s="1237"/>
      <c r="E49" s="1238"/>
      <c r="F49" s="19">
        <v>
6.44</v>
      </c>
      <c r="G49" s="20" t="s">
        <v>
551</v>
      </c>
      <c r="H49" s="20" t="s">
        <v>
552</v>
      </c>
      <c r="I49" s="20">
        <v>
1.83</v>
      </c>
      <c r="J49" s="21" t="s">
        <v>
553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1eRnNvq0cXYwviZuiJCUV01f1UxxopwyWPUxa/UMuBuOTdoOkApHEXk+HGb7Fxpw03F88YJRaeeMczl+QnXq+Q==" saltValue="CK073fLZyALZMME0Zy1Va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2020-03-05T10:29:14Z</cp:lastPrinted>
  <dcterms:created xsi:type="dcterms:W3CDTF">2020-02-10T03:23:43Z</dcterms:created>
  <dcterms:modified xsi:type="dcterms:W3CDTF">2020-09-28T06:15:11Z</dcterms:modified>
  <cp:category/>
</cp:coreProperties>
</file>