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30年度\39_財政状況資料集の作成\08_作成依頼（2回目）\04_完成版\"/>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<sst xmlns="http://schemas.openxmlformats.org/spreadsheetml/2006/main" count="1101" uniqueCount="593">
  <si>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</si>
  <si>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</si>
  <si>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</si>
  <si>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</si>
  <si>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</si>
  <si>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</si>
  <si>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</si>
  <si>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</si>
  <si>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</si>
  <si>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</si>
  <si>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</si>
  <si>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</si>
  <si>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</si>
  <si>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</si>
  <si>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</si>
  <si>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</si>
  <si>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</si>
  <si>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</si>
  <si>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</si>
  <si>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</si>
  <si>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</si>
  <si>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</si>
  <si>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</si>
  <si>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</si>
  <si>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</si>
  <si>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</si>
  <si>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</si>
  <si>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</si>
  <si>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</si>
  <si>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</si>
  <si>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</si>
  <si>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</si>
  <si>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</si>
  <si>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</si>
  <si>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</si>
  <si>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</si>
  <si>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</si>
  <si>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</si>
  <si>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</si>
  <si>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</si>
  <si>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</si>
  <si>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</si>
  <si>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</si>
  <si>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</si>
  <si>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</si>
  <si>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</si>
  <si>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</si>
  <si>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</si>
  <si>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</si>
  <si>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</si>
  <si>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</si>
  <si>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</si>
  <si>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</si>
  <si>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</si>
  <si>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</si>
  <si>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</si>
  <si>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</si>
  <si>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</si>
  <si>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</si>
  <si>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</si>
  <si>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</si>
  <si>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</si>
  <si>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</si>
  <si>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</si>
  <si>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</si>
  <si>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</si>
  <si>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</si>
  <si>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</si>
  <si>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</si>
  <si>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</si>
  <si>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</si>
  <si>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</si>
  <si>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</si>
  <si>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</si>
  <si>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</si>
  <si>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</si>
  <si>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</si>
  <si>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</si>
  <si>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</si>
  <si>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</si>
  <si>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</si>
  <si>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</si>
  <si>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</si>
  <si>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</si>
  <si>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</si>
  <si>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</si>
  <si>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</si>
  <si>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</si>
  <si>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</si>
  <si>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</si>
  <si>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</si>
  <si>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</si>
  <si>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</si>
  <si>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</si>
  <si>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</si>
  <si>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</si>
  <si>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国立市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</si>
  <si>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</si>
  <si>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</si>
  <si>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</si>
  <si>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</si>
  <si>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</si>
  <si>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</si>
  <si>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</si>
  <si>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</si>
  <si>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</si>
  <si>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</si>
  <si>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</si>
  <si>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</si>
  <si>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</si>
  <si>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</si>
  <si>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</si>
  <si>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</si>
  <si>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</si>
  <si>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</si>
  <si>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</si>
  <si>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</si>
  <si>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</si>
  <si>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</si>
  <si>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</si>
  <si>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</si>
  <si>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</si>
  <si>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</si>
  <si>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</si>
  <si>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</si>
  <si>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</si>
  <si>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</si>
  <si>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</si>
  <si>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</si>
  <si>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</si>
  <si>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</si>
  <si>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</si>
  <si>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</si>
  <si>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</si>
  <si>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</si>
  <si>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</si>
  <si>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</si>
  <si>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</si>
  <si>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</si>
  <si>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</si>
  <si>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</si>
  <si>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</si>
  <si>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</si>
  <si>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</si>
  <si>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</si>
  <si>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</si>
  <si>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</si>
  <si>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</si>
  <si>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</si>
  <si>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</si>
  <si>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</si>
  <si>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</si>
  <si>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</si>
  <si>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</si>
  <si>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</si>
  <si>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</si>
  <si>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</si>
  <si>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</si>
  <si>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</si>
  <si>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</si>
  <si>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</si>
  <si>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</si>
  <si>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</si>
  <si>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</si>
  <si>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</si>
  <si>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</si>
  <si>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</si>
  <si>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</si>
  <si>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</si>
  <si>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</si>
  <si>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</si>
  <si>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</si>
  <si>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</si>
  <si>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</si>
  <si>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</si>
  <si>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</si>
  <si>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</si>
  <si>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</si>
  <si>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</si>
  <si>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</si>
  <si>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</si>
  <si>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</si>
  <si>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</si>
  <si>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</si>
  <si>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</si>
  <si>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</si>
  <si>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</si>
  <si>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</si>
  <si>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</si>
  <si>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</si>
  <si>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</si>
  <si>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</si>
  <si>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</si>
  <si>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</si>
  <si>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</si>
  <si>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</si>
  <si>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</si>
  <si>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</si>
  <si>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</si>
  <si>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</si>
  <si>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</si>
  <si>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</si>
  <si>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</si>
  <si>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</si>
  <si>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</si>
  <si>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</si>
  <si>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</si>
  <si>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</si>
  <si>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</si>
  <si>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</si>
  <si>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</si>
  <si>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</si>
  <si>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</si>
  <si>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</si>
  <si>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</si>
  <si>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東京都国立市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</si>
  <si>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</si>
  <si>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</si>
  <si>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</si>
  <si>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</si>
  <si>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</si>
  <si>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</si>
  <si>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</si>
  <si>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</si>
  <si>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</si>
  <si>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</si>
  <si>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</si>
  <si>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</si>
  <si>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</si>
  <si>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</si>
  <si>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</si>
  <si>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</si>
  <si>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</si>
  <si>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</si>
  <si>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</si>
  <si>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</si>
  <si>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</si>
  <si>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</si>
  <si>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</si>
  <si>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</si>
  <si>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</si>
  <si>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</si>
  <si>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</si>
  <si>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</si>
  <si>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</si>
  <si>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</si>
  <si>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</si>
  <si>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</si>
  <si>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</si>
  <si>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</si>
  <si>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</si>
  <si>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</si>
  <si>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</si>
  <si>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</si>
  <si>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t>
    <phoneticPr fontId="5"/>
  </si>
  <si>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</si>
  <si>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</si>
  <si>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</si>
  <si>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</si>
  <si>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</si>
  <si>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</si>
  <si>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</si>
  <si>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</si>
  <si>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</si>
  <si>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</si>
  <si>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</si>
  <si>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</si>
  <si>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</si>
  <si>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</si>
  <si>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</si>
  <si>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</si>
  <si>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</si>
  <si>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</si>
  <si>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</si>
  <si>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</si>
  <si>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</si>
  <si>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</si>
  <si>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</si>
  <si>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</si>
  <si>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</si>
  <si>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</si>
  <si>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</si>
  <si>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</si>
  <si>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</si>
  <si>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</si>
  <si>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</si>
  <si>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</si>
  <si>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</si>
  <si>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</si>
  <si>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</si>
  <si>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</si>
  <si>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</si>
  <si>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</si>
  <si>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</si>
  <si>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</si>
  <si>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</si>
  <si>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</si>
  <si>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</si>
  <si>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</si>
  <si>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</si>
  <si>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</si>
  <si>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</si>
  <si>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</si>
  <si>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</si>
  <si>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</si>
  <si>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</si>
  <si>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</si>
  <si>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</si>
  <si>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</si>
  <si>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</si>
  <si>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</si>
  <si>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</si>
  <si>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</si>
  <si>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</si>
  <si>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</si>
  <si>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</si>
  <si>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</si>
  <si>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</si>
  <si>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</si>
  <si>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</si>
  <si>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</si>
  <si>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</si>
  <si>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</si>
  <si>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</si>
  <si>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</si>
  <si>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</si>
  <si>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</si>
  <si>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</si>
  <si>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</si>
  <si>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</si>
  <si>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</si>
  <si>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</si>
  <si>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</si>
  <si>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</si>
  <si>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</si>
  <si>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</si>
  <si>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</si>
  <si>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</si>
  <si>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</si>
  <si>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</si>
  <si>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</si>
  <si>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</si>
  <si>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</si>
  <si>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</si>
  <si>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</si>
  <si>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</si>
  <si>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</si>
  <si>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</si>
  <si>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</si>
  <si>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</si>
  <si>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</si>
  <si>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</si>
  <si>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</si>
  <si>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</si>
  <si>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</si>
  <si>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</si>
  <si>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</si>
  <si>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</si>
  <si>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</si>
  <si>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</si>
  <si>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</si>
  <si>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</si>
  <si>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</si>
  <si>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</si>
  <si>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</si>
  <si>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</si>
  <si>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東京都国立市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</si>
  <si>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</si>
  <si>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</si>
  <si>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</si>
  <si>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</si>
  <si>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</si>
  <si>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</si>
  <si>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</si>
  <si>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</si>
  <si>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</si>
  <si>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</si>
  <si>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</si>
  <si>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</si>
  <si>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</si>
  <si>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</si>
  <si>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</si>
  <si>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</si>
  <si>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</si>
  <si>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</si>
  <si>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</si>
  <si>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</si>
  <si>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</si>
  <si>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</si>
  <si>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</si>
  <si>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</si>
  <si>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</si>
  <si>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</si>
  <si>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</si>
  <si>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</si>
  <si>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</si>
  <si>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</si>
  <si>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</si>
  <si>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</si>
  <si>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</si>
  <si>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</si>
  <si>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</si>
  <si>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</si>
  <si>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</si>
  <si>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</si>
  <si>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</si>
  <si>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</si>
  <si>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</si>
  <si>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</si>
  <si>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</si>
  <si>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</si>
  <si>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</si>
  <si>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</si>
  <si>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</si>
  <si>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</si>
  <si>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</si>
  <si>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</si>
  <si>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</si>
  <si>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</si>
  <si>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</si>
  <si>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</si>
  <si>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</si>
  <si>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</si>
  <si>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</si>
  <si>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</si>
  <si>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</si>
  <si>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</si>
  <si>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</si>
  <si>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</si>
  <si>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</si>
  <si>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</si>
  <si>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</si>
  <si>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</si>
  <si>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</si>
  <si>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</si>
  <si>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</si>
  <si>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</si>
  <si>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</si>
  <si>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</si>
  <si>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</si>
  <si>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</si>
  <si>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</si>
  <si>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</si>
  <si>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</si>
  <si>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</si>
  <si>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</si>
  <si>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</si>
  <si>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</si>
  <si>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</si>
  <si>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</si>
  <si>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</si>
  <si>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</si>
  <si>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</si>
  <si>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</si>
  <si>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</si>
  <si>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</si>
  <si>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</si>
  <si>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</si>
  <si>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</si>
  <si>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</si>
  <si>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</si>
  <si>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</si>
  <si>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</si>
  <si>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</si>
  <si>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</si>
  <si>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</si>
  <si>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</si>
  <si>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</si>
  <si>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</si>
  <si>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</si>
  <si>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</si>
  <si>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</si>
  <si>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</si>
  <si>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</si>
  <si>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</si>
  <si>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</si>
  <si>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</si>
  <si>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</si>
  <si>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</si>
  <si>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</si>
  <si>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</si>
  <si>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</si>
  <si>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</si>
  <si>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</si>
  <si>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</si>
  <si>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</si>
  <si>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</si>
  <si>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</si>
  <si>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</si>
  <si>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</si>
  <si>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</si>
  <si>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</si>
  <si>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</si>
  <si>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</si>
  <si>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</si>
  <si>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</si>
  <si>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</si>
  <si>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</si>
  <si>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</si>
  <si>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</si>
  <si>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</si>
  <si>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</si>
  <si>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</si>
  <si>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</si>
  <si>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</si>
  <si>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</si>
  <si>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</si>
  <si>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</si>
  <si>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</si>
  <si>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</si>
  <si>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</si>
  <si>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</si>
  <si>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</si>
  <si>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</si>
  <si>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</si>
  <si>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</si>
  <si>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</si>
  <si>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</si>
  <si>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</si>
  <si>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</si>
  <si>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</si>
  <si>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</si>
  <si>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</si>
  <si>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</si>
  <si>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</si>
  <si>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</si>
  <si>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</si>
  <si>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</si>
  <si>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</si>
  <si>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</si>
  <si>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</si>
  <si>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</si>
  <si>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</si>
  <si>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</si>
  <si>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</si>
  <si>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</si>
  <si>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</si>
  <si>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</si>
  <si>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</si>
  <si>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</si>
  <si>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</si>
  <si>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</si>
  <si>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</si>
  <si>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</si>
  <si>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</si>
  <si>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</si>
  <si>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1.39</t>
  </si>
  <si>
    <t>一般会計</t>
  </si>
  <si>
    <t>介護保険特別会計</t>
  </si>
  <si>
    <t>国民健康保険特別会計</t>
  </si>
  <si>
    <t>▲ 0.21</t>
  </si>
  <si>
    <t>後期高齢者医療特別会計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</si>
  <si>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</si>
  <si>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</si>
  <si>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</si>
  <si>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</si>
  <si>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</si>
  <si>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</si>
  <si>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</si>
  <si>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</si>
  <si>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東京都市町村総合事務組合（一般会計）</t>
    <rPh sb="0" eb="3">
      <t>トウキョウト</t>
    </rPh>
    <rPh sb="3" eb="6">
      <t>シチョウソン</t>
    </rPh>
    <rPh sb="6" eb="8">
      <t>ソウゴウ</t>
    </rPh>
    <rPh sb="8" eb="10">
      <t>ジム</t>
    </rPh>
    <rPh sb="10" eb="12">
      <t>クミアイ</t>
    </rPh>
    <rPh sb="13" eb="15">
      <t>イッパン</t>
    </rPh>
    <rPh sb="15" eb="17">
      <t>カイケイ</t>
    </rPh>
    <phoneticPr fontId="2"/>
  </si>
  <si>
    <t>東京都市町村総合事務組合（交通災害共済事業特別会計）</t>
    <rPh sb="0" eb="3">
      <t>トウキョウト</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</si>
  <si>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東京たま広域資源循環組合（一般会計）</t>
    <rPh sb="0" eb="2">
      <t>トウキョウ</t>
    </rPh>
    <rPh sb="4" eb="6">
      <t>コウイキ</t>
    </rPh>
    <rPh sb="6" eb="8">
      <t>シゲン</t>
    </rPh>
    <rPh sb="8" eb="10">
      <t>ジュンカン</t>
    </rPh>
    <rPh sb="10" eb="12">
      <t>クミアイ</t>
    </rPh>
    <rPh sb="13" eb="15">
      <t>イッパン</t>
    </rPh>
    <rPh sb="15" eb="17">
      <t>カイケイ</t>
    </rPh>
    <phoneticPr fontId="2"/>
  </si>
  <si>
    <t>多摩川衛生組合（一般会計）</t>
    <rPh sb="0" eb="3">
      <t>タマガワ</t>
    </rPh>
    <rPh sb="3" eb="5">
      <t>エイセイ</t>
    </rPh>
    <rPh sb="5" eb="7">
      <t>クミアイ</t>
    </rPh>
    <rPh sb="8" eb="10">
      <t>イッパン</t>
    </rPh>
    <rPh sb="10" eb="12">
      <t>カイケイ</t>
    </rPh>
    <phoneticPr fontId="2"/>
  </si>
  <si>
    <t>立川・昭島・国立聖苑組合（一般会計）</t>
    <rPh sb="0" eb="2">
      <t>タチカワ</t>
    </rPh>
    <rPh sb="3" eb="5">
      <t>アキシマ</t>
    </rPh>
    <rPh sb="6" eb="8">
      <t>クニタチ</t>
    </rPh>
    <rPh sb="8" eb="10">
      <t>セイエン</t>
    </rPh>
    <rPh sb="10" eb="12">
      <t>クミアイ</t>
    </rPh>
    <rPh sb="13" eb="15">
      <t>イッパン</t>
    </rPh>
    <rPh sb="15" eb="17">
      <t>カイケイ</t>
    </rPh>
    <phoneticPr fontId="2"/>
  </si>
  <si>
    <t>東京都後期高齢者医療広域連合（一般会計）</t>
    <rPh sb="0" eb="3">
      <t>トウキョウト</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</si>
  <si>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</si>
  <si>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</si>
  <si>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</si>
  <si>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</si>
  <si>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公共施設整備基金</t>
    <phoneticPr fontId="18"/>
  </si>
  <si>
    <t>道路及び水路の整備基金</t>
    <phoneticPr fontId="18"/>
  </si>
  <si>
    <t>国立駅周辺整備基金</t>
    <phoneticPr fontId="18"/>
  </si>
  <si>
    <t>高齢者福祉基金</t>
    <phoneticPr fontId="2"/>
  </si>
  <si>
    <t>職員退職手当基金</t>
    <phoneticPr fontId="18"/>
  </si>
  <si>
    <t>国立市土地開発公社</t>
  </si>
  <si>
    <t>くにたち文化・スポーツ振興財団</t>
  </si>
  <si>
    <t>〇</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</si>
  <si>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</si>
  <si>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</si>
  <si>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</si>
  <si>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</si>
  <si>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</si>
  <si>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</si>
  <si>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３０年度の数値について、類似団体平均との比較を行うと、将来負担比率は低く（算定上数値が存在しない）、一方で有形固定資産減価償却率は高い状態となっている。このことから、更新を必要とする資産が多くあるが、将来負担の観点からはまだ若干の余力があると言えるため、計画的な更新を推進し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</si>
  <si>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</si>
  <si>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</si>
  <si>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</si>
  <si>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</si>
  <si>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</si>
  <si>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</si>
  <si>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２５年度以降、将来負担比率は算定上数値が存在せず、実質公債費比率はマイナスの数値を推移している。類似団体平均を見ても、両比率とも改善傾向にあるが、当市の今後を見据えると、多くの公共施設が老朽化し、また新規の投資事業を行っていく必要もあることから将来の公債費の増加が見込まれるため、両比率とも現在の水準を維持できるような財政運営に留意していかなければならない。</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</si>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</sst>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84"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44504</c:v>
                </c:pt>
                <c:pt idx="3">
                  <c:v>47820</c:v>
                </c:pt>
                <c:pt idx="4">
                  <c:v>41934</c:v>
                </c:pt>
              </c:numCache>
            </c:numRef>
          </c:val>
          <c:smooth val="0"/>
          <c:extLst>
            <c:ext xmlns:c16="http://schemas.microsoft.com/office/drawing/2014/chart" uri="{C3380CC4-5D6E-409C-BE32-E72D297353CC}">
              <c16:uniqueId val="{00000000-3182-4042-B033-F4F06E0F84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48119</c:v>
                </c:pt>
                <c:pt idx="1">
                  <c:v>64377</c:v>
                </c:pt>
                <c:pt idx="2">
                  <c:v>45009</c:v>
                </c:pt>
                <c:pt idx="3">
                  <c:v>29650</c:v>
                </c:pt>
                <c:pt idx="4">
                  <c:v>45183</c:v>
                </c:pt>
              </c:numCache>
            </c:numRef>
          </c:val>
          <c:smooth val="0"/>
          <c:extLst>
            <c:ext xmlns:c16="http://schemas.microsoft.com/office/drawing/2014/chart" uri="{C3380CC4-5D6E-409C-BE32-E72D297353CC}">
              <c16:uniqueId val="{00000001-3182-4042-B033-F4F06E0F841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1.89</c:v>
                </c:pt>
                <c:pt idx="1">
                  <c:v>2.98</c:v>
                </c:pt>
                <c:pt idx="2">
                  <c:v>3.63</c:v>
                </c:pt>
                <c:pt idx="3">
                  <c:v>3.47</c:v>
                </c:pt>
                <c:pt idx="4">
                  <c:v>3.93</c:v>
                </c:pt>
              </c:numCache>
            </c:numRef>
          </c:val>
          <c:extLst>
            <c:ext xmlns:c16="http://schemas.microsoft.com/office/drawing/2014/chart" uri="{C3380CC4-5D6E-409C-BE32-E72D297353CC}">
              <c16:uniqueId val="{00000000-FBF9-4DEB-BE8C-EB184419FBC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10.33</c:v>
                </c:pt>
                <c:pt idx="1">
                  <c:v>11.15</c:v>
                </c:pt>
                <c:pt idx="2">
                  <c:v>12.32</c:v>
                </c:pt>
                <c:pt idx="3">
                  <c:v>14.47</c:v>
                </c:pt>
                <c:pt idx="4">
                  <c:v>14.8</c:v>
                </c:pt>
              </c:numCache>
            </c:numRef>
          </c:val>
          <c:extLst>
            <c:ext xmlns:c16="http://schemas.microsoft.com/office/drawing/2014/chart" uri="{C3380CC4-5D6E-409C-BE32-E72D297353CC}">
              <c16:uniqueId val="{00000001-FBF9-4DEB-BE8C-EB184419FBC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-1.39</c:v>
                </c:pt>
                <c:pt idx="1">
                  <c:v>2.08</c:v>
                </c:pt>
                <c:pt idx="2">
                  <c:v>2.2000000000000002</c:v>
                </c:pt>
                <c:pt idx="3">
                  <c:v>2.85</c:v>
                </c:pt>
                <c:pt idx="4">
                  <c:v>0.38</c:v>
                </c:pt>
              </c:numCache>
            </c:numRef>
          </c:val>
          <c:smooth val="0"/>
          <c:extLst>
            <c:ext xmlns:c16="http://schemas.microsoft.com/office/drawing/2014/chart" uri="{C3380CC4-5D6E-409C-BE32-E72D297353CC}">
              <c16:uniqueId val="{00000002-FBF9-4DEB-BE8C-EB184419FBC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7EC-4FE2-85DA-B8C2D75422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7EC-4FE2-85DA-B8C2D754227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7EC-4FE2-85DA-B8C2D754227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7EC-4FE2-85DA-B8C2D7542272}"/>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7EC-4FE2-85DA-B8C2D7542272}"/>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0.12</c:v>
                </c:pt>
                <c:pt idx="2">
                  <c:v>#N/A</c:v>
                </c:pt>
                <c:pt idx="3">
                  <c:v>0.18</c:v>
                </c:pt>
                <c:pt idx="4">
                  <c:v>#N/A</c:v>
                </c:pt>
                <c:pt idx="5">
                  <c:v>0.31</c:v>
                </c:pt>
                <c:pt idx="6">
                  <c:v>#N/A</c:v>
                </c:pt>
                <c:pt idx="7">
                  <c:v>0.12</c:v>
                </c:pt>
                <c:pt idx="8">
                  <c:v>#N/A</c:v>
                </c:pt>
                <c:pt idx="9">
                  <c:v>0.19</c:v>
                </c:pt>
              </c:numCache>
            </c:numRef>
          </c:val>
          <c:extLst>
            <c:ext xmlns:c16="http://schemas.microsoft.com/office/drawing/2014/chart" uri="{C3380CC4-5D6E-409C-BE32-E72D297353CC}">
              <c16:uniqueId val="{00000005-77EC-4FE2-85DA-B8C2D7542272}"/>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0.25</c:v>
                </c:pt>
                <c:pt idx="2">
                  <c:v>#N/A</c:v>
                </c:pt>
                <c:pt idx="3">
                  <c:v>0.46</c:v>
                </c:pt>
                <c:pt idx="4">
                  <c:v>#N/A</c:v>
                </c:pt>
                <c:pt idx="5">
                  <c:v>0.4</c:v>
                </c:pt>
                <c:pt idx="6">
                  <c:v>#N/A</c:v>
                </c:pt>
                <c:pt idx="7">
                  <c:v>0.22</c:v>
                </c:pt>
                <c:pt idx="8">
                  <c:v>#N/A</c:v>
                </c:pt>
                <c:pt idx="9">
                  <c:v>0.21</c:v>
                </c:pt>
              </c:numCache>
            </c:numRef>
          </c:val>
          <c:extLst>
            <c:ext xmlns:c16="http://schemas.microsoft.com/office/drawing/2014/chart" uri="{C3380CC4-5D6E-409C-BE32-E72D297353CC}">
              <c16:uniqueId val="{00000006-77EC-4FE2-85DA-B8C2D754227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0.21</c:v>
                </c:pt>
                <c:pt idx="1">
                  <c:v>#N/A</c:v>
                </c:pt>
                <c:pt idx="2">
                  <c:v>#N/A</c:v>
                </c:pt>
                <c:pt idx="3">
                  <c:v>0.34</c:v>
                </c:pt>
                <c:pt idx="4">
                  <c:v>#N/A</c:v>
                </c:pt>
                <c:pt idx="5">
                  <c:v>0.48</c:v>
                </c:pt>
                <c:pt idx="6">
                  <c:v>#N/A</c:v>
                </c:pt>
                <c:pt idx="7">
                  <c:v>0.64</c:v>
                </c:pt>
                <c:pt idx="8">
                  <c:v>#N/A</c:v>
                </c:pt>
                <c:pt idx="9">
                  <c:v>0.48</c:v>
                </c:pt>
              </c:numCache>
            </c:numRef>
          </c:val>
          <c:extLst>
            <c:ext xmlns:c16="http://schemas.microsoft.com/office/drawing/2014/chart" uri="{C3380CC4-5D6E-409C-BE32-E72D297353CC}">
              <c16:uniqueId val="{00000007-77EC-4FE2-85DA-B8C2D7542272}"/>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1.18</c:v>
                </c:pt>
                <c:pt idx="2">
                  <c:v>#N/A</c:v>
                </c:pt>
                <c:pt idx="3">
                  <c:v>0.95</c:v>
                </c:pt>
                <c:pt idx="4">
                  <c:v>#N/A</c:v>
                </c:pt>
                <c:pt idx="5">
                  <c:v>0.79</c:v>
                </c:pt>
                <c:pt idx="6">
                  <c:v>#N/A</c:v>
                </c:pt>
                <c:pt idx="7">
                  <c:v>1.76</c:v>
                </c:pt>
                <c:pt idx="8">
                  <c:v>#N/A</c:v>
                </c:pt>
                <c:pt idx="9">
                  <c:v>1.23</c:v>
                </c:pt>
              </c:numCache>
            </c:numRef>
          </c:val>
          <c:extLst>
            <c:ext xmlns:c16="http://schemas.microsoft.com/office/drawing/2014/chart" uri="{C3380CC4-5D6E-409C-BE32-E72D297353CC}">
              <c16:uniqueId val="{00000008-77EC-4FE2-85DA-B8C2D754227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1.89</c:v>
                </c:pt>
                <c:pt idx="2">
                  <c:v>#N/A</c:v>
                </c:pt>
                <c:pt idx="3">
                  <c:v>2.98</c:v>
                </c:pt>
                <c:pt idx="4">
                  <c:v>#N/A</c:v>
                </c:pt>
                <c:pt idx="5">
                  <c:v>3.62</c:v>
                </c:pt>
                <c:pt idx="6">
                  <c:v>#N/A</c:v>
                </c:pt>
                <c:pt idx="7">
                  <c:v>3.46</c:v>
                </c:pt>
                <c:pt idx="8">
                  <c:v>#N/A</c:v>
                </c:pt>
                <c:pt idx="9">
                  <c:v>3.92</c:v>
                </c:pt>
              </c:numCache>
            </c:numRef>
          </c:val>
          <c:extLst>
            <c:ext xmlns:c16="http://schemas.microsoft.com/office/drawing/2014/chart" uri="{C3380CC4-5D6E-409C-BE32-E72D297353CC}">
              <c16:uniqueId val="{00000009-77EC-4FE2-85DA-B8C2D754227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2843</c:v>
                </c:pt>
                <c:pt idx="5">
                  <c:v>2631</c:v>
                </c:pt>
                <c:pt idx="8">
                  <c:v>2621</c:v>
                </c:pt>
                <c:pt idx="11">
                  <c:v>2565</c:v>
                </c:pt>
                <c:pt idx="14">
                  <c:v>2507</c:v>
                </c:pt>
              </c:numCache>
            </c:numRef>
          </c:val>
          <c:extLst>
            <c:ext xmlns:c16="http://schemas.microsoft.com/office/drawing/2014/chart" uri="{C3380CC4-5D6E-409C-BE32-E72D297353CC}">
              <c16:uniqueId val="{00000000-4361-455F-BD56-7FCF07D700A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361-455F-BD56-7FCF07D700A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38</c:v>
                </c:pt>
                <c:pt idx="3">
                  <c:v>28</c:v>
                </c:pt>
                <c:pt idx="6">
                  <c:v>30</c:v>
                </c:pt>
                <c:pt idx="9">
                  <c:v>25</c:v>
                </c:pt>
                <c:pt idx="12">
                  <c:v>20</c:v>
                </c:pt>
              </c:numCache>
            </c:numRef>
          </c:val>
          <c:extLst>
            <c:ext xmlns:c16="http://schemas.microsoft.com/office/drawing/2014/chart" uri="{C3380CC4-5D6E-409C-BE32-E72D297353CC}">
              <c16:uniqueId val="{00000002-4361-455F-BD56-7FCF07D700A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28</c:v>
                </c:pt>
                <c:pt idx="3">
                  <c:v>11</c:v>
                </c:pt>
                <c:pt idx="6">
                  <c:v>19</c:v>
                </c:pt>
                <c:pt idx="9">
                  <c:v>25</c:v>
                </c:pt>
                <c:pt idx="12">
                  <c:v>34</c:v>
                </c:pt>
              </c:numCache>
            </c:numRef>
          </c:val>
          <c:extLst>
            <c:ext xmlns:c16="http://schemas.microsoft.com/office/drawing/2014/chart" uri="{C3380CC4-5D6E-409C-BE32-E72D297353CC}">
              <c16:uniqueId val="{00000003-4361-455F-BD56-7FCF07D700A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894</c:v>
                </c:pt>
                <c:pt idx="3">
                  <c:v>857</c:v>
                </c:pt>
                <c:pt idx="6">
                  <c:v>833</c:v>
                </c:pt>
                <c:pt idx="9">
                  <c:v>791</c:v>
                </c:pt>
                <c:pt idx="12">
                  <c:v>785</c:v>
                </c:pt>
              </c:numCache>
            </c:numRef>
          </c:val>
          <c:extLst>
            <c:ext xmlns:c16="http://schemas.microsoft.com/office/drawing/2014/chart" uri="{C3380CC4-5D6E-409C-BE32-E72D297353CC}">
              <c16:uniqueId val="{00000004-4361-455F-BD56-7FCF07D700A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361-455F-BD56-7FCF07D700A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361-455F-BD56-7FCF07D700A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1545</c:v>
                </c:pt>
                <c:pt idx="3">
                  <c:v>1399</c:v>
                </c:pt>
                <c:pt idx="6">
                  <c:v>1553</c:v>
                </c:pt>
                <c:pt idx="9">
                  <c:v>1632</c:v>
                </c:pt>
                <c:pt idx="12">
                  <c:v>1582</c:v>
                </c:pt>
              </c:numCache>
            </c:numRef>
          </c:val>
          <c:extLst>
            <c:ext xmlns:c16="http://schemas.microsoft.com/office/drawing/2014/chart" uri="{C3380CC4-5D6E-409C-BE32-E72D297353CC}">
              <c16:uniqueId val="{00000007-4361-455F-BD56-7FCF07D700A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-338</c:v>
                </c:pt>
                <c:pt idx="2">
                  <c:v>#N/A</c:v>
                </c:pt>
                <c:pt idx="3">
                  <c:v>#N/A</c:v>
                </c:pt>
                <c:pt idx="4">
                  <c:v>-336</c:v>
                </c:pt>
                <c:pt idx="5">
                  <c:v>#N/A</c:v>
                </c:pt>
                <c:pt idx="6">
                  <c:v>#N/A</c:v>
                </c:pt>
                <c:pt idx="7">
                  <c:v>-186</c:v>
                </c:pt>
                <c:pt idx="8">
                  <c:v>#N/A</c:v>
                </c:pt>
                <c:pt idx="9">
                  <c:v>#N/A</c:v>
                </c:pt>
                <c:pt idx="10">
                  <c:v>-92</c:v>
                </c:pt>
                <c:pt idx="11">
                  <c:v>#N/A</c:v>
                </c:pt>
                <c:pt idx="12">
                  <c:v>#N/A</c:v>
                </c:pt>
                <c:pt idx="13">
                  <c:v>-86</c:v>
                </c:pt>
                <c:pt idx="14">
                  <c:v>#N/A</c:v>
                </c:pt>
              </c:numCache>
            </c:numRef>
          </c:val>
          <c:smooth val="0"/>
          <c:extLst>
            <c:ext xmlns:c16="http://schemas.microsoft.com/office/drawing/2014/chart" uri="{C3380CC4-5D6E-409C-BE32-E72D297353CC}">
              <c16:uniqueId val="{00000008-4361-455F-BD56-7FCF07D700A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14835</c:v>
                </c:pt>
                <c:pt idx="5">
                  <c:v>14698</c:v>
                </c:pt>
                <c:pt idx="8">
                  <c:v>13708</c:v>
                </c:pt>
                <c:pt idx="11">
                  <c:v>12619</c:v>
                </c:pt>
                <c:pt idx="14">
                  <c:v>11580</c:v>
                </c:pt>
              </c:numCache>
            </c:numRef>
          </c:val>
          <c:extLst>
            <c:ext xmlns:c16="http://schemas.microsoft.com/office/drawing/2014/chart" uri="{C3380CC4-5D6E-409C-BE32-E72D297353CC}">
              <c16:uniqueId val="{00000000-C82D-406D-8A55-52D7ECB9E9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9576</c:v>
                </c:pt>
                <c:pt idx="5">
                  <c:v>8416</c:v>
                </c:pt>
                <c:pt idx="8">
                  <c:v>7956</c:v>
                </c:pt>
                <c:pt idx="11">
                  <c:v>7949</c:v>
                </c:pt>
                <c:pt idx="14">
                  <c:v>7122</c:v>
                </c:pt>
              </c:numCache>
            </c:numRef>
          </c:val>
          <c:extLst>
            <c:ext xmlns:c16="http://schemas.microsoft.com/office/drawing/2014/chart" uri="{C3380CC4-5D6E-409C-BE32-E72D297353CC}">
              <c16:uniqueId val="{00000001-C82D-406D-8A55-52D7ECB9E9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4139</c:v>
                </c:pt>
                <c:pt idx="5">
                  <c:v>5580</c:v>
                </c:pt>
                <c:pt idx="8">
                  <c:v>5520</c:v>
                </c:pt>
                <c:pt idx="11">
                  <c:v>5379</c:v>
                </c:pt>
                <c:pt idx="14">
                  <c:v>6166</c:v>
                </c:pt>
              </c:numCache>
            </c:numRef>
          </c:val>
          <c:extLst>
            <c:ext xmlns:c16="http://schemas.microsoft.com/office/drawing/2014/chart" uri="{C3380CC4-5D6E-409C-BE32-E72D297353CC}">
              <c16:uniqueId val="{00000002-C82D-406D-8A55-52D7ECB9E9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2D-406D-8A55-52D7ECB9E9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82D-406D-8A55-52D7ECB9E9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2D-406D-8A55-52D7ECB9E9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3825</c:v>
                </c:pt>
                <c:pt idx="3">
                  <c:v>3925</c:v>
                </c:pt>
                <c:pt idx="6">
                  <c:v>3491</c:v>
                </c:pt>
                <c:pt idx="9">
                  <c:v>3190</c:v>
                </c:pt>
                <c:pt idx="12">
                  <c:v>3037</c:v>
                </c:pt>
              </c:numCache>
            </c:numRef>
          </c:val>
          <c:extLst>
            <c:ext xmlns:c16="http://schemas.microsoft.com/office/drawing/2014/chart" uri="{C3380CC4-5D6E-409C-BE32-E72D297353CC}">
              <c16:uniqueId val="{00000006-C82D-406D-8A55-52D7ECB9E9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171</c:v>
                </c:pt>
                <c:pt idx="3">
                  <c:v>217</c:v>
                </c:pt>
                <c:pt idx="6">
                  <c:v>279</c:v>
                </c:pt>
                <c:pt idx="9">
                  <c:v>238</c:v>
                </c:pt>
                <c:pt idx="12">
                  <c:v>205</c:v>
                </c:pt>
              </c:numCache>
            </c:numRef>
          </c:val>
          <c:extLst>
            <c:ext xmlns:c16="http://schemas.microsoft.com/office/drawing/2014/chart" uri="{C3380CC4-5D6E-409C-BE32-E72D297353CC}">
              <c16:uniqueId val="{00000007-C82D-406D-8A55-52D7ECB9E9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7292</c:v>
                </c:pt>
                <c:pt idx="3">
                  <c:v>6143</c:v>
                </c:pt>
                <c:pt idx="6">
                  <c:v>6174</c:v>
                </c:pt>
                <c:pt idx="9">
                  <c:v>5634</c:v>
                </c:pt>
                <c:pt idx="12">
                  <c:v>5130</c:v>
                </c:pt>
              </c:numCache>
            </c:numRef>
          </c:val>
          <c:extLst>
            <c:ext xmlns:c16="http://schemas.microsoft.com/office/drawing/2014/chart" uri="{C3380CC4-5D6E-409C-BE32-E72D297353CC}">
              <c16:uniqueId val="{00000008-C82D-406D-8A55-52D7ECB9E9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3204</c:v>
                </c:pt>
                <c:pt idx="3">
                  <c:v>520</c:v>
                </c:pt>
                <c:pt idx="6">
                  <c:v>520</c:v>
                </c:pt>
                <c:pt idx="9">
                  <c:v>1165</c:v>
                </c:pt>
                <c:pt idx="12">
                  <c:v>332</c:v>
                </c:pt>
              </c:numCache>
            </c:numRef>
          </c:val>
          <c:extLst>
            <c:ext xmlns:c16="http://schemas.microsoft.com/office/drawing/2014/chart" uri="{C3380CC4-5D6E-409C-BE32-E72D297353CC}">
              <c16:uniqueId val="{00000009-C82D-406D-8A55-52D7ECB9E9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13443</c:v>
                </c:pt>
                <c:pt idx="3">
                  <c:v>15108</c:v>
                </c:pt>
                <c:pt idx="6">
                  <c:v>14705</c:v>
                </c:pt>
                <c:pt idx="9">
                  <c:v>13999</c:v>
                </c:pt>
                <c:pt idx="12">
                  <c:v>13601</c:v>
                </c:pt>
              </c:numCache>
            </c:numRef>
          </c:val>
          <c:extLst>
            <c:ext xmlns:c16="http://schemas.microsoft.com/office/drawing/2014/chart" uri="{C3380CC4-5D6E-409C-BE32-E72D297353CC}">
              <c16:uniqueId val="{0000000A-C82D-406D-8A55-52D7ECB9E98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82D-406D-8A55-52D7ECB9E98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1935</c:v>
                </c:pt>
                <c:pt idx="1">
                  <c:v>2273</c:v>
                </c:pt>
                <c:pt idx="2">
                  <c:v>2273</c:v>
                </c:pt>
              </c:numCache>
            </c:numRef>
          </c:val>
          <c:extLst>
            <c:ext xmlns:c16="http://schemas.microsoft.com/office/drawing/2014/chart" uri="{C3380CC4-5D6E-409C-BE32-E72D297353CC}">
              <c16:uniqueId val="{00000000-C16D-46E2-95BA-B4124AD3EA8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C16D-46E2-95BA-B4124AD3EA8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3441</c:v>
                </c:pt>
                <c:pt idx="1">
                  <c:v>3634</c:v>
                </c:pt>
                <c:pt idx="2">
                  <c:v>3629</c:v>
                </c:pt>
              </c:numCache>
            </c:numRef>
          </c:val>
          <c:extLst>
            <c:ext xmlns:c16="http://schemas.microsoft.com/office/drawing/2014/chart" uri="{C3380CC4-5D6E-409C-BE32-E72D297353CC}">
              <c16:uniqueId val="{00000002-C16D-46E2-95BA-B4124AD3EA8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{DB7160D4-6335-44D1-8553-FCA97E1B4A52}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17C-4B61-B356-D6F9FC88E5F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{B2641E4C-0FC7-4107-B98D-9331F7F75C46}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7C-4B61-B356-D6F9FC88E5F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{6E3F8559-C747-4F87-BA15-DAD35A5057BA}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7C-4B61-B356-D6F9FC88E5F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{84AE8FC5-D832-409C-9C35-BC1672B11A15}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7C-4B61-B356-D6F9FC88E5F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{A356388E-115C-45A8-8DF5-488FEF26A4B9}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7C-4B61-B356-D6F9FC88E5F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{8CF47A10-2A5D-4DE8-90D7-C065A5A140C8}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17C-4B61-B356-D6F9FC88E5F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{534C5C72-6018-4F1F-A93D-24BB65602572}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17C-4B61-B356-D6F9FC88E5F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{1F908759-E482-48BD-9193-1DC6B48AC79B}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17C-4B61-B356-D6F9FC88E5F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{24DA9FAC-393F-487B-B0DA-6A55491C5113}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17C-4B61-B356-D6F9FC88E5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66.900000000000006</c:v>
                </c:pt>
                <c:pt idx="16">
                  <c:v>67.2</c:v>
                </c:pt>
                <c:pt idx="24">
                  <c:v>65.400000000000006</c:v>
                </c:pt>
                <c:pt idx="32">
                  <c:v>65.7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17C-4B61-B356-D6F9FC88E5F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{86211E7F-529C-4DD6-89C0-443BB85A48E0}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17C-4B61-B356-D6F9FC88E5F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{30C5BDF7-6CAE-4516-AAB4-0905CB82E03B}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7C-4B61-B356-D6F9FC88E5F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{769ABF34-B9C9-4F72-B6AB-9815547DF21F}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7C-4B61-B356-D6F9FC88E5F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{A7FE38D8-7A44-4347-9710-A2D5285D10CD}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7C-4B61-B356-D6F9FC88E5F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{CAD6364E-5A6E-4594-B887-7B02FC6E747E}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7C-4B61-B356-D6F9FC88E5F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{2D9C86E4-8561-4A07-BE23-2B369D53D79A}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17C-4B61-B356-D6F9FC88E5F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{DCE9C206-D369-4408-851F-D1EE939F002B}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17C-4B61-B356-D6F9FC88E5F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{9E8913E2-395F-4CD3-8E64-5C34636B6B71}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17C-4B61-B356-D6F9FC88E5F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{A1FDCDE4-D75A-4ACF-AF69-EAD5884E09D9}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17C-4B61-B356-D6F9FC88E5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60.4</c:v>
                </c:pt>
                <c:pt idx="24">
                  <c:v>59.3</c:v>
                </c:pt>
                <c:pt idx="32">
                  <c:v>59.8</c:v>
                </c:pt>
              </c:numCache>
            </c:numRef>
          </c:xVal>
          <c:yVal>
            <c:numRef>
              <c:f>公会計指標分析・財政指標組合せ分析表!$BP$55:$DC$55</c:f>
              <c:numCache>
                <c:formatCode>#,##0.0;"▲ "#,##0.0</c:formatCode>
                <c:ptCount val="40"/>
                <c:pt idx="8">
                  <c:v>39</c:v>
                </c:pt>
                <c:pt idx="16">
                  <c:v>35.299999999999997</c:v>
                </c:pt>
                <c:pt idx="24">
                  <c:v>31.9</c:v>
                </c:pt>
                <c:pt idx="32">
                  <c:v>24.2</c:v>
                </c:pt>
              </c:numCache>
            </c:numRef>
          </c:yVal>
          <c:smooth val="0"/>
          <c:extLst>
            <c:ext xmlns:c16="http://schemas.microsoft.com/office/drawing/2014/chart" uri="{C3380CC4-5D6E-409C-BE32-E72D297353CC}">
              <c16:uniqueId val="{00000013-517C-4B61-B356-D6F9FC88E5FE}"/>
            </c:ext>
          </c:extLst>
        </c:ser>
        <c:dLbls>
          <c:showLegendKey val="0"/>
          <c:showVal val="1"/>
          <c:showCatName val="0"/>
          <c:showSerName val="0"/>
          <c:showPercent val="0"/>
          <c:showBubbleSize val="0"/>
        </c:dLbls>
        <c:axId val="46179840"/>
        <c:axId val="46181760"/>
      </c:scatterChart>
      <c:valAx>
        <c:axId val="46179840"/>
        <c:scaling>
          <c:orientation val="minMax"/>
          <c:max val="60.9"/>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{DEA31555-7C57-4BD5-A0B4-931C153FBB03}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036-4E79-96D3-EC3CBFBC105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{FE31B337-1533-4C36-A0B1-1A06A536FB1B}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36-4E79-96D3-EC3CBFBC105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{20854752-4CE8-46B0-8E2E-1F001F7C49E2}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36-4E79-96D3-EC3CBFBC105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{D0D852CD-80C5-4D24-AECD-E99F91E01925}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36-4E79-96D3-EC3CBFBC105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{91CBE33C-334C-48A4-9CF5-924601304A9C}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36-4E79-96D3-EC3CBFBC105F}"/>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{75CCAB7E-99E7-4401-A2E8-E7A70A851FE0}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036-4E79-96D3-EC3CBFBC105F}"/>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{1AC745A2-B3C3-4FE3-AD6A-37856CD2A929}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036-4E79-96D3-EC3CBFBC105F}"/>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{7C7E8114-2458-4DCB-BE15-E240ED204D4D}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036-4E79-96D3-EC3CBFBC105F}"/>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{7BEF2E3A-1E66-4EBF-B895-BB24CC0D9825}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036-4E79-96D3-EC3CBFBC10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-0.8</c:v>
                </c:pt>
                <c:pt idx="8">
                  <c:v>-2</c:v>
                </c:pt>
                <c:pt idx="16">
                  <c:v>-2</c:v>
                </c:pt>
                <c:pt idx="24">
                  <c:v>-1.4</c:v>
                </c:pt>
                <c:pt idx="32">
                  <c:v>-0.8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036-4E79-96D3-EC3CBFBC105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{F6F06D8B-1500-4A5C-B346-1A3DA9E363E9}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036-4E79-96D3-EC3CBFBC105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{64327B83-53C7-4270-90D1-5C63A5F3AD7C}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36-4E79-96D3-EC3CBFBC105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{41BAB3EE-C30A-45FB-B92F-2F5C587B2FC7}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36-4E79-96D3-EC3CBFBC105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{0AF94C6C-8BA4-42FF-85C1-8CC24F216612}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36-4E79-96D3-EC3CBFBC105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{CECB53AD-E3CC-4001-9C7E-840E61366B97}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36-4E79-96D3-EC3CBFBC105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{BCD27DC1-A88A-4034-9EED-0B5B6608F3B0}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036-4E79-96D3-EC3CBFBC105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{BD621422-3790-40E5-936E-9E27228B19E5}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036-4E79-96D3-EC3CBFBC105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{76BC1607-2FC0-4659-B98C-44C1CB37A6B6}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036-4E79-96D3-EC3CBFBC105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{B89AC00B-31E3-4A2D-AA6B-93BFE23A8DC3}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036-4E79-96D3-EC3CBFBC10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6.9</c:v>
                </c:pt>
                <c:pt idx="24">
                  <c:v>6.6</c:v>
                </c:pt>
                <c:pt idx="32">
                  <c:v>6.4</c:v>
                </c:pt>
              </c:numCache>
            </c:numRef>
          </c:xVal>
          <c:yVal>
            <c:numRef>
              <c:f>公会計指標分析・財政指標組合せ分析表!$BP$77:$DC$77</c:f>
              <c:numCache>
                <c:formatCode>#,##0.0;"▲ "#,##0.0</c:formatCode>
                <c:ptCount val="40"/>
                <c:pt idx="0">
                  <c:v>45.9</c:v>
                </c:pt>
                <c:pt idx="8">
                  <c:v>39</c:v>
                </c:pt>
                <c:pt idx="16">
                  <c:v>35.299999999999997</c:v>
                </c:pt>
                <c:pt idx="24">
                  <c:v>31.9</c:v>
                </c:pt>
                <c:pt idx="32">
                  <c:v>24.2</c:v>
                </c:pt>
              </c:numCache>
            </c:numRef>
          </c:yVal>
          <c:smooth val="0"/>
          <c:extLst>
            <c:ext xmlns:c16="http://schemas.microsoft.com/office/drawing/2014/chart" uri="{C3380CC4-5D6E-409C-BE32-E72D297353CC}">
              <c16:uniqueId val="{00000013-F036-4E79-96D3-EC3CBFBC105F}"/>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0"/>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の推移を見ると、過去に借り入れた市債の償還が進んだことにより減少傾向にあったが、平成２７年度に国立駅南口複合公共施設用地取得事業債を借入れ、その償還が開始されたため平成２８年度から増加に転じた。今後も、公共施設の更新等で多額の起債が見込まれるため、元利償還金の推移については適正に管理を図る必要がある。</a:t>
          </a:r>
        </a:p>
        <a:p>
          <a:r>
            <a:rPr kumimoji="1" lang="ja-JP" altLang="en-US" sz="1100">
              <a:latin typeface="ＭＳ ゴシック" pitchFamily="49" charset="-128"/>
              <a:ea typeface="ＭＳ ゴシック" pitchFamily="49" charset="-128"/>
            </a:rPr>
            <a:t>　また、下水道事業特別会計において資本費平準化債を借入れたことで、一般会計からの繰出金が減少したことや、多摩川衛生組合等の一部事務組合の起債の償還が進んでいることから、準元利償還金も長期的に見ると減少傾向にある。 </a:t>
          </a:r>
        </a:p>
        <a:p>
          <a:r>
            <a:rPr kumimoji="1" lang="ja-JP" altLang="en-US" sz="1100">
              <a:latin typeface="ＭＳ ゴシック" pitchFamily="49" charset="-128"/>
              <a:ea typeface="ＭＳ ゴシック" pitchFamily="49" charset="-128"/>
            </a:rPr>
            <a:t>　交付税算入公債費等については、公害防止事業債等の償還が進んでいることから近年は減少傾向にある。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減債基金は設置していない。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減少傾向にある。しかし、今後も国立駅周辺のまちづくりや老朽化した公共施設の耐震化や建て替えなどの大規模事業のために多額の起債が必要となってくるため、適正に管理していかなくてはならない。 </a:t>
          </a:r>
        </a:p>
        <a:p>
          <a:r>
            <a:rPr kumimoji="1" lang="ja-JP" altLang="en-US" sz="1400">
              <a:latin typeface="ＭＳ ゴシック" pitchFamily="49" charset="-128"/>
              <a:ea typeface="ＭＳ ゴシック" pitchFamily="49" charset="-128"/>
            </a:rPr>
            <a:t>　退職手当負担見込額は、年齢・給料の高い職員が退職し、若い職員が入職することによる職員の入れ替えが今後も続くことが見込まれるため減少傾向にある。 </a:t>
          </a:r>
        </a:p>
        <a:p>
          <a:r>
            <a:rPr kumimoji="1" lang="ja-JP" altLang="en-US" sz="1400">
              <a:latin typeface="ＭＳ ゴシック" pitchFamily="49" charset="-128"/>
              <a:ea typeface="ＭＳ ゴシック" pitchFamily="49" charset="-128"/>
            </a:rPr>
            <a:t>　充当可能財源等は、過去の市債の償還が進む一方で、臨時財政対策債の借入れを近年行っていないことから、基準財政需要額算入見込額は減少傾向にある。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東京都国立市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財政調整基金、特定目的金ともに積立額と取崩額がほぼ同規模となり、全体として５５５万円の減となった。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老朽化した公共施設の耐震化や建て替えなど、今後見込まれる多額の財政需要に耐えうる財政運営のため、財政調整基金及び特定目的基金ともに適切な管理に努めていく。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老朽化した公共施設の保全や更新の財源として活用していく</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・国立駅周辺整備基金：旧国立駅舎再築をはじめとする国立駅周辺の整備を行っていく</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・くにたち未来基金：市への寄附金を適正に管理し、寄附者の意向に沿って市政運営に活用していく</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・国立駅周辺整備基金：旧国立駅舎再築工事に充当するため取崩したことによる減</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・道路及び水路の整備基金：都市計画道路用地買収の代替地として売却した土地に係る収入を積み立てたことによる増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・大規模事業の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実施にあわせ、将来負担を減らすために各種基金について積極的に活用を図っていく。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積立額と取崩額がほぼ同規模となり、残高は横ばいとなった。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現段階では財政調整基金の残高について具体的な目標額や運用指針を定めていないが、短期的にも中長期的にも適切な規模について見定めていく必要がある。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76,038
74,332
8.15
31,626,938
30,974,634
603,360
15,359,752
13,601,162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年度の有形固定資産減価償却率は、６５．</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％と類似団体平均に比べて高く、公共施設の老朽化が進んだ状態にあると言える。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75" name="直線コネクタ 74"/>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6"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7" name="直線コネクタ 76"/>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78" name="有形固定資産減価償却率最大値テキスト"/>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9" name="直線コネクタ 78"/>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80" name="有形固定資産減価償却率平均値テキスト"/>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81" name="フローチャート: 判断 80"/>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82" name="フローチャート: 判断 81"/>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83" name="フローチャート: 判断 82"/>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54338</xdr:rowOff>
    </xdr:from>
    <xdr:to>
      <xdr:col>11</xdr:col>
      <xdr:colOff>187325</xdr:colOff>
      <xdr:row>30</xdr:row>
      <xdr:rowOff>155938</xdr:rowOff>
    </xdr:to>
    <xdr:sp macro="" textlink="">
      <xdr:nvSpPr>
        <xdr:cNvPr id="84" name="フローチャート: 判断 83"/>
        <xdr:cNvSpPr/>
      </xdr:nvSpPr>
      <xdr:spPr>
        <a:xfrm>
          <a:off x="2476500" y="596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79556</xdr:rowOff>
    </xdr:from>
    <xdr:to>
      <xdr:col>23</xdr:col>
      <xdr:colOff>136525</xdr:colOff>
      <xdr:row>29</xdr:row>
      <xdr:rowOff>9706</xdr:rowOff>
    </xdr:to>
    <xdr:sp macro="" textlink="">
      <xdr:nvSpPr>
        <xdr:cNvPr id="90" name="楕円 89"/>
        <xdr:cNvSpPr/>
      </xdr:nvSpPr>
      <xdr:spPr>
        <a:xfrm>
          <a:off x="4711700" y="56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102433</xdr:rowOff>
    </xdr:from>
    <xdr:ext cx="405111" cy="259045"/>
    <xdr:sp macro="" textlink="">
      <xdr:nvSpPr>
        <xdr:cNvPr id="91" name="有形固定資産減価償却率該当値テキスト"/>
        <xdr:cNvSpPr txBox="1"/>
      </xdr:nvSpPr>
      <xdr:spPr>
        <a:xfrm>
          <a:off x="4813300" y="5503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88809</xdr:rowOff>
    </xdr:from>
    <xdr:to>
      <xdr:col>19</xdr:col>
      <xdr:colOff>187325</xdr:colOff>
      <xdr:row>29</xdr:row>
      <xdr:rowOff>18959</xdr:rowOff>
    </xdr:to>
    <xdr:sp macro="" textlink="">
      <xdr:nvSpPr>
        <xdr:cNvPr id="92" name="楕円 91"/>
        <xdr:cNvSpPr/>
      </xdr:nvSpPr>
      <xdr:spPr>
        <a:xfrm>
          <a:off x="4000500" y="56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130356</xdr:rowOff>
    </xdr:from>
    <xdr:to>
      <xdr:col>23</xdr:col>
      <xdr:colOff>85725</xdr:colOff>
      <xdr:row>28</xdr:row>
      <xdr:rowOff>139609</xdr:rowOff>
    </xdr:to>
    <xdr:cxnSp macro="">
      <xdr:nvCxnSpPr>
        <xdr:cNvPr id="93" name="直線コネクタ 92"/>
        <xdr:cNvCxnSpPr/>
      </xdr:nvCxnSpPr>
      <xdr:spPr>
        <a:xfrm flipV="1">
          <a:off x="4051300" y="5702481"/>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33292</xdr:rowOff>
    </xdr:from>
    <xdr:to>
      <xdr:col>15</xdr:col>
      <xdr:colOff>187325</xdr:colOff>
      <xdr:row>28</xdr:row>
      <xdr:rowOff>134892</xdr:rowOff>
    </xdr:to>
    <xdr:sp macro="" textlink="">
      <xdr:nvSpPr>
        <xdr:cNvPr id="94" name="楕円 93"/>
        <xdr:cNvSpPr/>
      </xdr:nvSpPr>
      <xdr:spPr>
        <a:xfrm>
          <a:off x="3238500" y="560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84092</xdr:rowOff>
    </xdr:from>
    <xdr:to>
      <xdr:col>19</xdr:col>
      <xdr:colOff>136525</xdr:colOff>
      <xdr:row>28</xdr:row>
      <xdr:rowOff>139609</xdr:rowOff>
    </xdr:to>
    <xdr:cxnSp macro="">
      <xdr:nvCxnSpPr>
        <xdr:cNvPr id="95" name="直線コネクタ 94"/>
        <xdr:cNvCxnSpPr/>
      </xdr:nvCxnSpPr>
      <xdr:spPr>
        <a:xfrm>
          <a:off x="3289300" y="5656217"/>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42545</xdr:rowOff>
    </xdr:from>
    <xdr:to>
      <xdr:col>11</xdr:col>
      <xdr:colOff>187325</xdr:colOff>
      <xdr:row>28</xdr:row>
      <xdr:rowOff>144145</xdr:rowOff>
    </xdr:to>
    <xdr:sp macro="" textlink="">
      <xdr:nvSpPr>
        <xdr:cNvPr id="96" name="楕円 95"/>
        <xdr:cNvSpPr/>
      </xdr:nvSpPr>
      <xdr:spPr>
        <a:xfrm>
          <a:off x="2476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84092</xdr:rowOff>
    </xdr:from>
    <xdr:to>
      <xdr:col>15</xdr:col>
      <xdr:colOff>136525</xdr:colOff>
      <xdr:row>28</xdr:row>
      <xdr:rowOff>93345</xdr:rowOff>
    </xdr:to>
    <xdr:cxnSp macro="">
      <xdr:nvCxnSpPr>
        <xdr:cNvPr id="97" name="直線コネクタ 96"/>
        <xdr:cNvCxnSpPr/>
      </xdr:nvCxnSpPr>
      <xdr:spPr>
        <a:xfrm flipV="1">
          <a:off x="2527300" y="5656217"/>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26778</xdr:rowOff>
    </xdr:from>
    <xdr:ext cx="405111" cy="259045"/>
    <xdr:sp macro="" textlink="">
      <xdr:nvSpPr>
        <xdr:cNvPr id="98" name="n_1aveValue有形固定資産減価償却率"/>
        <xdr:cNvSpPr txBox="1"/>
      </xdr:nvSpPr>
      <xdr:spPr>
        <a:xfrm>
          <a:off x="38360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164301</xdr:rowOff>
    </xdr:from>
    <xdr:ext cx="405111" cy="259045"/>
    <xdr:sp macro="" textlink="">
      <xdr:nvSpPr>
        <xdr:cNvPr id="99" name="n_2aveValue有形固定資産減価償却率"/>
        <xdr:cNvSpPr txBox="1"/>
      </xdr:nvSpPr>
      <xdr:spPr>
        <a:xfrm>
          <a:off x="30867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147065</xdr:rowOff>
    </xdr:from>
    <xdr:ext cx="405111" cy="259045"/>
    <xdr:sp macro="" textlink="">
      <xdr:nvSpPr>
        <xdr:cNvPr id="100" name="n_3aveValue有形固定資産減価償却率"/>
        <xdr:cNvSpPr txBox="1"/>
      </xdr:nvSpPr>
      <xdr:spPr>
        <a:xfrm>
          <a:off x="2324744"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35486</xdr:rowOff>
    </xdr:from>
    <xdr:ext cx="405111" cy="259045"/>
    <xdr:sp macro="" textlink="">
      <xdr:nvSpPr>
        <xdr:cNvPr id="101" name="n_1mainValue有形固定資産減価償却率"/>
        <xdr:cNvSpPr txBox="1"/>
      </xdr:nvSpPr>
      <xdr:spPr>
        <a:xfrm>
          <a:off x="3836044" y="5436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151419</xdr:rowOff>
    </xdr:from>
    <xdr:ext cx="405111" cy="259045"/>
    <xdr:sp macro="" textlink="">
      <xdr:nvSpPr>
        <xdr:cNvPr id="102" name="n_2mainValue有形固定資産減価償却率"/>
        <xdr:cNvSpPr txBox="1"/>
      </xdr:nvSpPr>
      <xdr:spPr>
        <a:xfrm>
          <a:off x="3086744" y="5380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160672</xdr:rowOff>
    </xdr:from>
    <xdr:ext cx="405111" cy="259045"/>
    <xdr:sp macro="" textlink="">
      <xdr:nvSpPr>
        <xdr:cNvPr id="103" name="n_3mainValue有形固定資産減価償却率"/>
        <xdr:cNvSpPr txBox="1"/>
      </xdr:nvSpPr>
      <xdr:spPr>
        <a:xfrm>
          <a:off x="23247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年度の債務償還比率は、３０５．３％と類似団体平均に比べて低いが、中長期的には将来負担額が増えていく可能性もあり、基金の積み立てなどを考慮していく必要がある。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32" name="直線コネクタ 131"/>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35" name="債務償還比率最大値テキスト"/>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36" name="直線コネクタ 135"/>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37256</xdr:rowOff>
    </xdr:from>
    <xdr:ext cx="469744" cy="259045"/>
    <xdr:sp macro="" textlink="">
      <xdr:nvSpPr>
        <xdr:cNvPr id="137" name="債務償還比率平均値テキスト"/>
        <xdr:cNvSpPr txBox="1"/>
      </xdr:nvSpPr>
      <xdr:spPr>
        <a:xfrm>
          <a:off x="14846300" y="5780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38" name="フローチャート: 判断 137"/>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9" name="フローチャート: 判断 138"/>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77251</xdr:rowOff>
    </xdr:from>
    <xdr:to>
      <xdr:col>76</xdr:col>
      <xdr:colOff>73025</xdr:colOff>
      <xdr:row>33</xdr:row>
      <xdr:rowOff>7401</xdr:rowOff>
    </xdr:to>
    <xdr:sp macro="" textlink="">
      <xdr:nvSpPr>
        <xdr:cNvPr id="145" name="楕円 144"/>
        <xdr:cNvSpPr/>
      </xdr:nvSpPr>
      <xdr:spPr>
        <a:xfrm>
          <a:off x="14744700" y="633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55678</xdr:rowOff>
    </xdr:from>
    <xdr:ext cx="469744" cy="259045"/>
    <xdr:sp macro="" textlink="">
      <xdr:nvSpPr>
        <xdr:cNvPr id="146" name="債務償還比率該当値テキスト"/>
        <xdr:cNvSpPr txBox="1"/>
      </xdr:nvSpPr>
      <xdr:spPr>
        <a:xfrm>
          <a:off x="14846300" y="631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31193</xdr:rowOff>
    </xdr:from>
    <xdr:to>
      <xdr:col>72</xdr:col>
      <xdr:colOff>123825</xdr:colOff>
      <xdr:row>32</xdr:row>
      <xdr:rowOff>132793</xdr:rowOff>
    </xdr:to>
    <xdr:sp macro="" textlink="">
      <xdr:nvSpPr>
        <xdr:cNvPr id="147" name="楕円 146"/>
        <xdr:cNvSpPr/>
      </xdr:nvSpPr>
      <xdr:spPr>
        <a:xfrm>
          <a:off x="14033500" y="628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81993</xdr:rowOff>
    </xdr:from>
    <xdr:to>
      <xdr:col>76</xdr:col>
      <xdr:colOff>22225</xdr:colOff>
      <xdr:row>32</xdr:row>
      <xdr:rowOff>128051</xdr:rowOff>
    </xdr:to>
    <xdr:cxnSp macro="">
      <xdr:nvCxnSpPr>
        <xdr:cNvPr id="148" name="直線コネクタ 147"/>
        <xdr:cNvCxnSpPr/>
      </xdr:nvCxnSpPr>
      <xdr:spPr>
        <a:xfrm>
          <a:off x="14084300" y="6339918"/>
          <a:ext cx="711200" cy="4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89206</xdr:rowOff>
    </xdr:from>
    <xdr:ext cx="469744" cy="259045"/>
    <xdr:sp macro="" textlink="">
      <xdr:nvSpPr>
        <xdr:cNvPr id="149" name="n_1aveValue債務償還比率"/>
        <xdr:cNvSpPr txBox="1"/>
      </xdr:nvSpPr>
      <xdr:spPr>
        <a:xfrm>
          <a:off x="13836727" y="566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123920</xdr:rowOff>
    </xdr:from>
    <xdr:ext cx="469744" cy="259045"/>
    <xdr:sp macro="" textlink="">
      <xdr:nvSpPr>
        <xdr:cNvPr id="150" name="n_1mainValue債務償還比率"/>
        <xdr:cNvSpPr txBox="1"/>
      </xdr:nvSpPr>
      <xdr:spPr>
        <a:xfrm>
          <a:off x="13836727" y="638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76,038
74,332
8.15
31,626,938
30,974,634
603,360
15,359,752
13,601,162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47914</xdr:rowOff>
    </xdr:from>
    <xdr:ext cx="405111" cy="259045"/>
    <xdr:sp macro="" textlink="">
      <xdr:nvSpPr>
        <xdr:cNvPr id="62" name="【道路】&#10;有形固定資産減価償却率平均値テキスト"/>
        <xdr:cNvSpPr txBox="1"/>
      </xdr:nvSpPr>
      <xdr:spPr>
        <a:xfrm>
          <a:off x="4673600" y="622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18869</xdr:rowOff>
    </xdr:from>
    <xdr:to>
      <xdr:col>10</xdr:col>
      <xdr:colOff>165100</xdr:colOff>
      <xdr:row>37</xdr:row>
      <xdr:rowOff>120469</xdr:rowOff>
    </xdr:to>
    <xdr:sp macro="" textlink="">
      <xdr:nvSpPr>
        <xdr:cNvPr id="66" name="フローチャート: 判断 65"/>
        <xdr:cNvSpPr/>
      </xdr:nvSpPr>
      <xdr:spPr>
        <a:xfrm>
          <a:off x="1968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41728</xdr:rowOff>
    </xdr:from>
    <xdr:to>
      <xdr:col>24</xdr:col>
      <xdr:colOff>114300</xdr:colOff>
      <xdr:row>36</xdr:row>
      <xdr:rowOff>143328</xdr:rowOff>
    </xdr:to>
    <xdr:sp macro="" textlink="">
      <xdr:nvSpPr>
        <xdr:cNvPr id="72" name="楕円 71"/>
        <xdr:cNvSpPr/>
      </xdr:nvSpPr>
      <xdr:spPr>
        <a:xfrm>
          <a:off x="45847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64605</xdr:rowOff>
    </xdr:from>
    <xdr:ext cx="405111" cy="259045"/>
    <xdr:sp macro="" textlink="">
      <xdr:nvSpPr>
        <xdr:cNvPr id="73" name="【道路】&#10;有形固定資産減価償却率該当値テキスト"/>
        <xdr:cNvSpPr txBox="1"/>
      </xdr:nvSpPr>
      <xdr:spPr>
        <a:xfrm>
          <a:off x="4673600" y="606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49893</xdr:rowOff>
    </xdr:from>
    <xdr:to>
      <xdr:col>20</xdr:col>
      <xdr:colOff>38100</xdr:colOff>
      <xdr:row>36</xdr:row>
      <xdr:rowOff>151493</xdr:rowOff>
    </xdr:to>
    <xdr:sp macro="" textlink="">
      <xdr:nvSpPr>
        <xdr:cNvPr id="74" name="楕円 73"/>
        <xdr:cNvSpPr/>
      </xdr:nvSpPr>
      <xdr:spPr>
        <a:xfrm>
          <a:off x="3746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92528</xdr:rowOff>
    </xdr:from>
    <xdr:to>
      <xdr:col>24</xdr:col>
      <xdr:colOff>63500</xdr:colOff>
      <xdr:row>36</xdr:row>
      <xdr:rowOff>100693</xdr:rowOff>
    </xdr:to>
    <xdr:cxnSp macro="">
      <xdr:nvCxnSpPr>
        <xdr:cNvPr id="75" name="直線コネクタ 74"/>
        <xdr:cNvCxnSpPr/>
      </xdr:nvCxnSpPr>
      <xdr:spPr>
        <a:xfrm flipV="1">
          <a:off x="3797300" y="6264728"/>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22134</xdr:rowOff>
    </xdr:from>
    <xdr:to>
      <xdr:col>15</xdr:col>
      <xdr:colOff>101600</xdr:colOff>
      <xdr:row>36</xdr:row>
      <xdr:rowOff>123734</xdr:rowOff>
    </xdr:to>
    <xdr:sp macro="" textlink="">
      <xdr:nvSpPr>
        <xdr:cNvPr id="76" name="楕円 75"/>
        <xdr:cNvSpPr/>
      </xdr:nvSpPr>
      <xdr:spPr>
        <a:xfrm>
          <a:off x="28575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72934</xdr:rowOff>
    </xdr:from>
    <xdr:to>
      <xdr:col>19</xdr:col>
      <xdr:colOff>177800</xdr:colOff>
      <xdr:row>36</xdr:row>
      <xdr:rowOff>100693</xdr:rowOff>
    </xdr:to>
    <xdr:cxnSp macro="">
      <xdr:nvCxnSpPr>
        <xdr:cNvPr id="77" name="直線コネクタ 76"/>
        <xdr:cNvCxnSpPr/>
      </xdr:nvCxnSpPr>
      <xdr:spPr>
        <a:xfrm>
          <a:off x="2908300" y="62451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48260</xdr:rowOff>
    </xdr:from>
    <xdr:to>
      <xdr:col>10</xdr:col>
      <xdr:colOff>165100</xdr:colOff>
      <xdr:row>36</xdr:row>
      <xdr:rowOff>149860</xdr:rowOff>
    </xdr:to>
    <xdr:sp macro="" textlink="">
      <xdr:nvSpPr>
        <xdr:cNvPr id="78" name="楕円 77"/>
        <xdr:cNvSpPr/>
      </xdr:nvSpPr>
      <xdr:spPr>
        <a:xfrm>
          <a:off x="1968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72934</xdr:rowOff>
    </xdr:from>
    <xdr:to>
      <xdr:col>15</xdr:col>
      <xdr:colOff>50800</xdr:colOff>
      <xdr:row>36</xdr:row>
      <xdr:rowOff>99060</xdr:rowOff>
    </xdr:to>
    <xdr:cxnSp macro="">
      <xdr:nvCxnSpPr>
        <xdr:cNvPr id="79" name="直線コネクタ 78"/>
        <xdr:cNvCxnSpPr/>
      </xdr:nvCxnSpPr>
      <xdr:spPr>
        <a:xfrm flipV="1">
          <a:off x="2019300" y="62451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13624</xdr:rowOff>
    </xdr:from>
    <xdr:ext cx="405111" cy="259045"/>
    <xdr:sp macro="" textlink="">
      <xdr:nvSpPr>
        <xdr:cNvPr id="80" name="n_1aveValue【道路】&#10;有形固定資産減価償却率"/>
        <xdr:cNvSpPr txBox="1"/>
      </xdr:nvSpPr>
      <xdr:spPr>
        <a:xfrm>
          <a:off x="3582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81" name="n_2aveValue【道路】&#10;有形固定資産減価償却率"/>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111596</xdr:rowOff>
    </xdr:from>
    <xdr:ext cx="405111" cy="259045"/>
    <xdr:sp macro="" textlink="">
      <xdr:nvSpPr>
        <xdr:cNvPr id="82" name="n_3aveValue【道路】&#10;有形固定資産減価償却率"/>
        <xdr:cNvSpPr txBox="1"/>
      </xdr:nvSpPr>
      <xdr:spPr>
        <a:xfrm>
          <a:off x="1816744"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168020</xdr:rowOff>
    </xdr:from>
    <xdr:ext cx="405111" cy="259045"/>
    <xdr:sp macro="" textlink="">
      <xdr:nvSpPr>
        <xdr:cNvPr id="83" name="n_1mainValue【道路】&#10;有形固定資産減価償却率"/>
        <xdr:cNvSpPr txBox="1"/>
      </xdr:nvSpPr>
      <xdr:spPr>
        <a:xfrm>
          <a:off x="35820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140261</xdr:rowOff>
    </xdr:from>
    <xdr:ext cx="405111" cy="259045"/>
    <xdr:sp macro="" textlink="">
      <xdr:nvSpPr>
        <xdr:cNvPr id="84" name="n_2mainValue【道路】&#10;有形固定資産減価償却率"/>
        <xdr:cNvSpPr txBox="1"/>
      </xdr:nvSpPr>
      <xdr:spPr>
        <a:xfrm>
          <a:off x="2705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166387</xdr:rowOff>
    </xdr:from>
    <xdr:ext cx="405111" cy="259045"/>
    <xdr:sp macro="" textlink="">
      <xdr:nvSpPr>
        <xdr:cNvPr id="85" name="n_3mainValue【道路】&#10;有形固定資産減価償却率"/>
        <xdr:cNvSpPr txBox="1"/>
      </xdr:nvSpPr>
      <xdr:spPr>
        <a:xfrm>
          <a:off x="1816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9" name="直線コネクタ 108"/>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10"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11" name="直線コネクタ 110"/>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12"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3" name="直線コネクタ 112"/>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21734</xdr:rowOff>
    </xdr:from>
    <xdr:ext cx="469744" cy="259045"/>
    <xdr:sp macro="" textlink="">
      <xdr:nvSpPr>
        <xdr:cNvPr id="114" name="【道路】&#10;一人当たり延長平均値テキスト"/>
        <xdr:cNvSpPr txBox="1"/>
      </xdr:nvSpPr>
      <xdr:spPr>
        <a:xfrm>
          <a:off x="10515600" y="705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5" name="フローチャート: 判断 114"/>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6" name="フローチャート: 判断 115"/>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7" name="フローチャート: 判断 116"/>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116421</xdr:rowOff>
    </xdr:from>
    <xdr:to>
      <xdr:col>41</xdr:col>
      <xdr:colOff>101600</xdr:colOff>
      <xdr:row>41</xdr:row>
      <xdr:rowOff>46571</xdr:rowOff>
    </xdr:to>
    <xdr:sp macro="" textlink="">
      <xdr:nvSpPr>
        <xdr:cNvPr id="118" name="フローチャート: 判断 117"/>
        <xdr:cNvSpPr/>
      </xdr:nvSpPr>
      <xdr:spPr>
        <a:xfrm>
          <a:off x="7810500" y="697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10299</xdr:rowOff>
    </xdr:from>
    <xdr:to>
      <xdr:col>55</xdr:col>
      <xdr:colOff>50800</xdr:colOff>
      <xdr:row>41</xdr:row>
      <xdr:rowOff>111899</xdr:rowOff>
    </xdr:to>
    <xdr:sp macro="" textlink="">
      <xdr:nvSpPr>
        <xdr:cNvPr id="124" name="楕円 123"/>
        <xdr:cNvSpPr/>
      </xdr:nvSpPr>
      <xdr:spPr>
        <a:xfrm>
          <a:off x="10426700" y="703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141126</xdr:rowOff>
    </xdr:from>
    <xdr:ext cx="534377" cy="259045"/>
    <xdr:sp macro="" textlink="">
      <xdr:nvSpPr>
        <xdr:cNvPr id="125" name="【道路】&#10;一人当たり延長該当値テキスト"/>
        <xdr:cNvSpPr txBox="1"/>
      </xdr:nvSpPr>
      <xdr:spPr>
        <a:xfrm>
          <a:off x="10515600" y="68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9589</xdr:rowOff>
    </xdr:from>
    <xdr:to>
      <xdr:col>50</xdr:col>
      <xdr:colOff>165100</xdr:colOff>
      <xdr:row>41</xdr:row>
      <xdr:rowOff>111189</xdr:rowOff>
    </xdr:to>
    <xdr:sp macro="" textlink="">
      <xdr:nvSpPr>
        <xdr:cNvPr id="126" name="楕円 125"/>
        <xdr:cNvSpPr/>
      </xdr:nvSpPr>
      <xdr:spPr>
        <a:xfrm>
          <a:off x="9588500" y="703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60389</xdr:rowOff>
    </xdr:from>
    <xdr:to>
      <xdr:col>55</xdr:col>
      <xdr:colOff>0</xdr:colOff>
      <xdr:row>41</xdr:row>
      <xdr:rowOff>61099</xdr:rowOff>
    </xdr:to>
    <xdr:cxnSp macro="">
      <xdr:nvCxnSpPr>
        <xdr:cNvPr id="127" name="直線コネクタ 126"/>
        <xdr:cNvCxnSpPr/>
      </xdr:nvCxnSpPr>
      <xdr:spPr>
        <a:xfrm>
          <a:off x="9639300" y="7089839"/>
          <a:ext cx="838200" cy="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10173</xdr:rowOff>
    </xdr:from>
    <xdr:to>
      <xdr:col>46</xdr:col>
      <xdr:colOff>38100</xdr:colOff>
      <xdr:row>41</xdr:row>
      <xdr:rowOff>111773</xdr:rowOff>
    </xdr:to>
    <xdr:sp macro="" textlink="">
      <xdr:nvSpPr>
        <xdr:cNvPr id="128" name="楕円 127"/>
        <xdr:cNvSpPr/>
      </xdr:nvSpPr>
      <xdr:spPr>
        <a:xfrm>
          <a:off x="8699500" y="703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60389</xdr:rowOff>
    </xdr:from>
    <xdr:to>
      <xdr:col>50</xdr:col>
      <xdr:colOff>114300</xdr:colOff>
      <xdr:row>41</xdr:row>
      <xdr:rowOff>60973</xdr:rowOff>
    </xdr:to>
    <xdr:cxnSp macro="">
      <xdr:nvCxnSpPr>
        <xdr:cNvPr id="129" name="直線コネクタ 128"/>
        <xdr:cNvCxnSpPr/>
      </xdr:nvCxnSpPr>
      <xdr:spPr>
        <a:xfrm flipV="1">
          <a:off x="8750300" y="7089839"/>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133883</xdr:rowOff>
    </xdr:from>
    <xdr:to>
      <xdr:col>41</xdr:col>
      <xdr:colOff>101600</xdr:colOff>
      <xdr:row>42</xdr:row>
      <xdr:rowOff>64033</xdr:rowOff>
    </xdr:to>
    <xdr:sp macro="" textlink="">
      <xdr:nvSpPr>
        <xdr:cNvPr id="130" name="楕円 129"/>
        <xdr:cNvSpPr/>
      </xdr:nvSpPr>
      <xdr:spPr>
        <a:xfrm>
          <a:off x="7810500" y="71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60973</xdr:rowOff>
    </xdr:from>
    <xdr:to>
      <xdr:col>45</xdr:col>
      <xdr:colOff>177800</xdr:colOff>
      <xdr:row>42</xdr:row>
      <xdr:rowOff>13233</xdr:rowOff>
    </xdr:to>
    <xdr:cxnSp macro="">
      <xdr:nvCxnSpPr>
        <xdr:cNvPr id="131" name="直線コネクタ 130"/>
        <xdr:cNvCxnSpPr/>
      </xdr:nvCxnSpPr>
      <xdr:spPr>
        <a:xfrm flipV="1">
          <a:off x="7861300" y="7090423"/>
          <a:ext cx="889000" cy="12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142663</xdr:rowOff>
    </xdr:from>
    <xdr:ext cx="469744" cy="259045"/>
    <xdr:sp macro="" textlink="">
      <xdr:nvSpPr>
        <xdr:cNvPr id="132" name="n_1aveValue【道路】&#10;一人当たり延長"/>
        <xdr:cNvSpPr txBox="1"/>
      </xdr:nvSpPr>
      <xdr:spPr>
        <a:xfrm>
          <a:off x="9391727" y="717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144822</xdr:rowOff>
    </xdr:from>
    <xdr:ext cx="469744" cy="259045"/>
    <xdr:sp macro="" textlink="">
      <xdr:nvSpPr>
        <xdr:cNvPr id="133" name="n_2aveValue【道路】&#10;一人当たり延長"/>
        <xdr:cNvSpPr txBox="1"/>
      </xdr:nvSpPr>
      <xdr:spPr>
        <a:xfrm>
          <a:off x="8515427" y="717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63098</xdr:rowOff>
    </xdr:from>
    <xdr:ext cx="534377" cy="259045"/>
    <xdr:sp macro="" textlink="">
      <xdr:nvSpPr>
        <xdr:cNvPr id="134" name="n_3aveValue【道路】&#10;一人当たり延長"/>
        <xdr:cNvSpPr txBox="1"/>
      </xdr:nvSpPr>
      <xdr:spPr>
        <a:xfrm>
          <a:off x="7594111" y="67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127716</xdr:rowOff>
    </xdr:from>
    <xdr:ext cx="534377" cy="259045"/>
    <xdr:sp macro="" textlink="">
      <xdr:nvSpPr>
        <xdr:cNvPr id="135" name="n_1mainValue【道路】&#10;一人当たり延長"/>
        <xdr:cNvSpPr txBox="1"/>
      </xdr:nvSpPr>
      <xdr:spPr>
        <a:xfrm>
          <a:off x="9359411" y="681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128300</xdr:rowOff>
    </xdr:from>
    <xdr:ext cx="534377" cy="259045"/>
    <xdr:sp macro="" textlink="">
      <xdr:nvSpPr>
        <xdr:cNvPr id="136" name="n_2mainValue【道路】&#10;一人当たり延長"/>
        <xdr:cNvSpPr txBox="1"/>
      </xdr:nvSpPr>
      <xdr:spPr>
        <a:xfrm>
          <a:off x="8483111" y="681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55160</xdr:rowOff>
    </xdr:from>
    <xdr:ext cx="469744" cy="259045"/>
    <xdr:sp macro="" textlink="">
      <xdr:nvSpPr>
        <xdr:cNvPr id="137" name="n_3mainValue【道路】&#10;一人当たり延長"/>
        <xdr:cNvSpPr txBox="1"/>
      </xdr:nvSpPr>
      <xdr:spPr>
        <a:xfrm>
          <a:off x="7626427" y="725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3" name="正方形/長方形 15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2" name="正方形/長方形 1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3" name="正方形/長方形 1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4" name="正方形/長方形 1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5" name="正方形/長方形 1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6" name="正方形/長方形 1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7" name="正方形/長方形 1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8" name="正方形/長方形 1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9" name="正方形/長方形 16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0" name="正方形/長方形 1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1" name="正方形/長方形 1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2" name="正方形/長方形 1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3" name="正方形/長方形 1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4" name="正方形/長方形 1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5" name="正方形/長方形 1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6" name="正方形/長方形 1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7" name="正方形/長方形 1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8" name="正方形/長方形 1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9" name="正方形/長方形 1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0" name="正方形/長方形 1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1" name="正方形/長方形 1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2" name="正方形/長方形 1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3" name="正方形/長方形 1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4" name="正方形/長方形 1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5" name="正方形/長方形 1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6" name="正方形/長方形 1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7" name="正方形/長方形 1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8" name="正方形/長方形 1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9" name="正方形/長方形 1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0" name="正方形/長方形 1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1" name="正方形/長方形 1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2" name="正方形/長方形 1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3" name="正方形/長方形 1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4" name="テキスト ボックス 1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5" name="直線コネクタ 1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96" name="テキスト ボックス 19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97" name="直線コネクタ 1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98" name="テキスト ボックス 19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99" name="直線コネクタ 1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00" name="テキスト ボックス 1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01" name="直線コネクタ 2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02" name="テキスト ボックス 2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03" name="直線コネクタ 2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04" name="テキスト ボックス 2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05" name="直線コネクタ 2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06" name="テキスト ボックス 20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7" name="直線コネクタ 2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08" name="テキスト ボックス 2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210" name="直線コネクタ 209"/>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211" name="【認定こども園・幼稚園・保育所】&#10;有形固定資産減価償却率最小値テキスト"/>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212" name="直線コネクタ 211"/>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213"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214" name="直線コネクタ 213"/>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215" name="【認定こども園・幼稚園・保育所】&#10;有形固定資産減価償却率平均値テキスト"/>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216" name="フローチャート: 判断 215"/>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217" name="フローチャート: 判断 216"/>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218" name="フローチャート: 判断 217"/>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219" name="フローチャート: 判断 218"/>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0" name="テキスト ボックス 2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1" name="テキスト ボックス 2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2" name="テキスト ボックス 2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3" name="テキスト ボックス 2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4" name="テキスト ボックス 2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156845</xdr:rowOff>
    </xdr:from>
    <xdr:to>
      <xdr:col>85</xdr:col>
      <xdr:colOff>177800</xdr:colOff>
      <xdr:row>35</xdr:row>
      <xdr:rowOff>86995</xdr:rowOff>
    </xdr:to>
    <xdr:sp macro="" textlink="">
      <xdr:nvSpPr>
        <xdr:cNvPr id="225" name="楕円 224"/>
        <xdr:cNvSpPr/>
      </xdr:nvSpPr>
      <xdr:spPr>
        <a:xfrm>
          <a:off x="16268700" y="598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8272</xdr:rowOff>
    </xdr:from>
    <xdr:ext cx="405111" cy="259045"/>
    <xdr:sp macro="" textlink="">
      <xdr:nvSpPr>
        <xdr:cNvPr id="226" name="【認定こども園・幼稚園・保育所】&#10;有形固定資産減価償却率該当値テキスト"/>
        <xdr:cNvSpPr txBox="1"/>
      </xdr:nvSpPr>
      <xdr:spPr>
        <a:xfrm>
          <a:off x="16357600" y="583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17780</xdr:rowOff>
    </xdr:from>
    <xdr:to>
      <xdr:col>81</xdr:col>
      <xdr:colOff>101600</xdr:colOff>
      <xdr:row>35</xdr:row>
      <xdr:rowOff>119380</xdr:rowOff>
    </xdr:to>
    <xdr:sp macro="" textlink="">
      <xdr:nvSpPr>
        <xdr:cNvPr id="227" name="楕円 226"/>
        <xdr:cNvSpPr/>
      </xdr:nvSpPr>
      <xdr:spPr>
        <a:xfrm>
          <a:off x="15430500" y="60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36195</xdr:rowOff>
    </xdr:from>
    <xdr:to>
      <xdr:col>85</xdr:col>
      <xdr:colOff>127000</xdr:colOff>
      <xdr:row>35</xdr:row>
      <xdr:rowOff>68580</xdr:rowOff>
    </xdr:to>
    <xdr:cxnSp macro="">
      <xdr:nvCxnSpPr>
        <xdr:cNvPr id="228" name="直線コネクタ 227"/>
        <xdr:cNvCxnSpPr/>
      </xdr:nvCxnSpPr>
      <xdr:spPr>
        <a:xfrm flipV="1">
          <a:off x="15481300" y="60369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59690</xdr:rowOff>
    </xdr:from>
    <xdr:to>
      <xdr:col>76</xdr:col>
      <xdr:colOff>165100</xdr:colOff>
      <xdr:row>35</xdr:row>
      <xdr:rowOff>161290</xdr:rowOff>
    </xdr:to>
    <xdr:sp macro="" textlink="">
      <xdr:nvSpPr>
        <xdr:cNvPr id="229" name="楕円 228"/>
        <xdr:cNvSpPr/>
      </xdr:nvSpPr>
      <xdr:spPr>
        <a:xfrm>
          <a:off x="14541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68580</xdr:rowOff>
    </xdr:from>
    <xdr:to>
      <xdr:col>81</xdr:col>
      <xdr:colOff>50800</xdr:colOff>
      <xdr:row>35</xdr:row>
      <xdr:rowOff>110490</xdr:rowOff>
    </xdr:to>
    <xdr:cxnSp macro="">
      <xdr:nvCxnSpPr>
        <xdr:cNvPr id="230" name="直線コネクタ 229"/>
        <xdr:cNvCxnSpPr/>
      </xdr:nvCxnSpPr>
      <xdr:spPr>
        <a:xfrm flipV="1">
          <a:off x="14592300" y="60693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50165</xdr:rowOff>
    </xdr:from>
    <xdr:to>
      <xdr:col>72</xdr:col>
      <xdr:colOff>38100</xdr:colOff>
      <xdr:row>36</xdr:row>
      <xdr:rowOff>151765</xdr:rowOff>
    </xdr:to>
    <xdr:sp macro="" textlink="">
      <xdr:nvSpPr>
        <xdr:cNvPr id="231" name="楕円 230"/>
        <xdr:cNvSpPr/>
      </xdr:nvSpPr>
      <xdr:spPr>
        <a:xfrm>
          <a:off x="13652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110490</xdr:rowOff>
    </xdr:from>
    <xdr:to>
      <xdr:col>76</xdr:col>
      <xdr:colOff>114300</xdr:colOff>
      <xdr:row>36</xdr:row>
      <xdr:rowOff>100965</xdr:rowOff>
    </xdr:to>
    <xdr:cxnSp macro="">
      <xdr:nvCxnSpPr>
        <xdr:cNvPr id="232" name="直線コネクタ 231"/>
        <xdr:cNvCxnSpPr/>
      </xdr:nvCxnSpPr>
      <xdr:spPr>
        <a:xfrm flipV="1">
          <a:off x="13703300" y="611124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233" name="n_1aveValue【認定こども園・幼稚園・保育所】&#10;有形固定資産減価償却率"/>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234" name="n_2aveValue【認定こども園・幼稚園・保育所】&#10;有形固定資産減価償却率"/>
        <xdr:cNvSpPr txBox="1"/>
      </xdr:nvSpPr>
      <xdr:spPr>
        <a:xfrm>
          <a:off x="14389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235" name="n_3aveValue【認定こども園・幼稚園・保育所】&#10;有形固定資産減価償却率"/>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135907</xdr:rowOff>
    </xdr:from>
    <xdr:ext cx="405111" cy="259045"/>
    <xdr:sp macro="" textlink="">
      <xdr:nvSpPr>
        <xdr:cNvPr id="236" name="n_1mainValue【認定こども園・幼稚園・保育所】&#10;有形固定資産減価償却率"/>
        <xdr:cNvSpPr txBox="1"/>
      </xdr:nvSpPr>
      <xdr:spPr>
        <a:xfrm>
          <a:off x="1526604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6367</xdr:rowOff>
    </xdr:from>
    <xdr:ext cx="405111" cy="259045"/>
    <xdr:sp macro="" textlink="">
      <xdr:nvSpPr>
        <xdr:cNvPr id="237" name="n_2mainValue【認定こども園・幼稚園・保育所】&#10;有形固定資産減価償却率"/>
        <xdr:cNvSpPr txBox="1"/>
      </xdr:nvSpPr>
      <xdr:spPr>
        <a:xfrm>
          <a:off x="14389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168292</xdr:rowOff>
    </xdr:from>
    <xdr:ext cx="405111" cy="259045"/>
    <xdr:sp macro="" textlink="">
      <xdr:nvSpPr>
        <xdr:cNvPr id="238" name="n_3mainValue【認定こども園・幼稚園・保育所】&#10;有形固定資産減価償却率"/>
        <xdr:cNvSpPr txBox="1"/>
      </xdr:nvSpPr>
      <xdr:spPr>
        <a:xfrm>
          <a:off x="13500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9" name="正方形/長方形 2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0" name="正方形/長方形 2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1" name="正方形/長方形 2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2" name="正方形/長方形 2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3" name="正方形/長方形 2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4" name="正方形/長方形 2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5" name="正方形/長方形 2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6" name="正方形/長方形 2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47" name="テキスト ボックス 2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48" name="直線コネクタ 2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49" name="直線コネクタ 24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250" name="テキスト ボックス 24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51" name="直線コネクタ 25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252" name="テキスト ボックス 25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53" name="直線コネクタ 25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254" name="テキスト ボックス 25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55" name="直線コネクタ 25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256" name="テキスト ボックス 25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7" name="直線コネクタ 2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58" name="テキスト ボックス 2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260" name="直線コネクタ 259"/>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261"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262" name="直線コネクタ 261"/>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263"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264" name="直線コネクタ 263"/>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55135</xdr:rowOff>
    </xdr:from>
    <xdr:ext cx="469744" cy="259045"/>
    <xdr:sp macro="" textlink="">
      <xdr:nvSpPr>
        <xdr:cNvPr id="265" name="【認定こども園・幼稚園・保育所】&#10;一人当たり面積平均値テキスト"/>
        <xdr:cNvSpPr txBox="1"/>
      </xdr:nvSpPr>
      <xdr:spPr>
        <a:xfrm>
          <a:off x="22199600" y="657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266" name="フローチャート: 判断 265"/>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267" name="フローチャート: 判断 266"/>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268" name="フローチャート: 判断 267"/>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7112</xdr:rowOff>
    </xdr:from>
    <xdr:to>
      <xdr:col>102</xdr:col>
      <xdr:colOff>165100</xdr:colOff>
      <xdr:row>38</xdr:row>
      <xdr:rowOff>108712</xdr:rowOff>
    </xdr:to>
    <xdr:sp macro="" textlink="">
      <xdr:nvSpPr>
        <xdr:cNvPr id="269" name="フローチャート: 判断 268"/>
        <xdr:cNvSpPr/>
      </xdr:nvSpPr>
      <xdr:spPr>
        <a:xfrm>
          <a:off x="19494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70" name="テキスト ボックス 2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71" name="テキスト ボックス 2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72" name="テキスト ボックス 2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3" name="テキスト ボックス 2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4" name="テキスト ボックス 2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93980</xdr:rowOff>
    </xdr:from>
    <xdr:to>
      <xdr:col>116</xdr:col>
      <xdr:colOff>114300</xdr:colOff>
      <xdr:row>41</xdr:row>
      <xdr:rowOff>24130</xdr:rowOff>
    </xdr:to>
    <xdr:sp macro="" textlink="">
      <xdr:nvSpPr>
        <xdr:cNvPr id="275" name="楕円 274"/>
        <xdr:cNvSpPr/>
      </xdr:nvSpPr>
      <xdr:spPr>
        <a:xfrm>
          <a:off x="22110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72407</xdr:rowOff>
    </xdr:from>
    <xdr:ext cx="469744" cy="259045"/>
    <xdr:sp macro="" textlink="">
      <xdr:nvSpPr>
        <xdr:cNvPr id="276" name="【認定こども園・幼稚園・保育所】&#10;一人当たり面積該当値テキスト"/>
        <xdr:cNvSpPr txBox="1"/>
      </xdr:nvSpPr>
      <xdr:spPr>
        <a:xfrm>
          <a:off x="22199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89408</xdr:rowOff>
    </xdr:from>
    <xdr:to>
      <xdr:col>112</xdr:col>
      <xdr:colOff>38100</xdr:colOff>
      <xdr:row>41</xdr:row>
      <xdr:rowOff>19558</xdr:rowOff>
    </xdr:to>
    <xdr:sp macro="" textlink="">
      <xdr:nvSpPr>
        <xdr:cNvPr id="277" name="楕円 276"/>
        <xdr:cNvSpPr/>
      </xdr:nvSpPr>
      <xdr:spPr>
        <a:xfrm>
          <a:off x="21272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140208</xdr:rowOff>
    </xdr:from>
    <xdr:to>
      <xdr:col>116</xdr:col>
      <xdr:colOff>63500</xdr:colOff>
      <xdr:row>40</xdr:row>
      <xdr:rowOff>144780</xdr:rowOff>
    </xdr:to>
    <xdr:cxnSp macro="">
      <xdr:nvCxnSpPr>
        <xdr:cNvPr id="278" name="直線コネクタ 277"/>
        <xdr:cNvCxnSpPr/>
      </xdr:nvCxnSpPr>
      <xdr:spPr>
        <a:xfrm>
          <a:off x="21323300" y="69982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89408</xdr:rowOff>
    </xdr:from>
    <xdr:to>
      <xdr:col>107</xdr:col>
      <xdr:colOff>101600</xdr:colOff>
      <xdr:row>41</xdr:row>
      <xdr:rowOff>19558</xdr:rowOff>
    </xdr:to>
    <xdr:sp macro="" textlink="">
      <xdr:nvSpPr>
        <xdr:cNvPr id="279" name="楕円 278"/>
        <xdr:cNvSpPr/>
      </xdr:nvSpPr>
      <xdr:spPr>
        <a:xfrm>
          <a:off x="20383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140208</xdr:rowOff>
    </xdr:from>
    <xdr:to>
      <xdr:col>111</xdr:col>
      <xdr:colOff>177800</xdr:colOff>
      <xdr:row>40</xdr:row>
      <xdr:rowOff>140208</xdr:rowOff>
    </xdr:to>
    <xdr:cxnSp macro="">
      <xdr:nvCxnSpPr>
        <xdr:cNvPr id="280" name="直線コネクタ 279"/>
        <xdr:cNvCxnSpPr/>
      </xdr:nvCxnSpPr>
      <xdr:spPr>
        <a:xfrm>
          <a:off x="20434300" y="699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39116</xdr:rowOff>
    </xdr:from>
    <xdr:to>
      <xdr:col>102</xdr:col>
      <xdr:colOff>165100</xdr:colOff>
      <xdr:row>40</xdr:row>
      <xdr:rowOff>140716</xdr:rowOff>
    </xdr:to>
    <xdr:sp macro="" textlink="">
      <xdr:nvSpPr>
        <xdr:cNvPr id="281" name="楕円 280"/>
        <xdr:cNvSpPr/>
      </xdr:nvSpPr>
      <xdr:spPr>
        <a:xfrm>
          <a:off x="19494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89916</xdr:rowOff>
    </xdr:from>
    <xdr:to>
      <xdr:col>107</xdr:col>
      <xdr:colOff>50800</xdr:colOff>
      <xdr:row>40</xdr:row>
      <xdr:rowOff>140208</xdr:rowOff>
    </xdr:to>
    <xdr:cxnSp macro="">
      <xdr:nvCxnSpPr>
        <xdr:cNvPr id="282" name="直線コネクタ 281"/>
        <xdr:cNvCxnSpPr/>
      </xdr:nvCxnSpPr>
      <xdr:spPr>
        <a:xfrm>
          <a:off x="19545300" y="69479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150385</xdr:rowOff>
    </xdr:from>
    <xdr:ext cx="469744" cy="259045"/>
    <xdr:sp macro="" textlink="">
      <xdr:nvSpPr>
        <xdr:cNvPr id="283" name="n_1aveValue【認定こども園・幼稚園・保育所】&#10;一人当たり面積"/>
        <xdr:cNvSpPr txBox="1"/>
      </xdr:nvSpPr>
      <xdr:spPr>
        <a:xfrm>
          <a:off x="210757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284"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125239</xdr:rowOff>
    </xdr:from>
    <xdr:ext cx="469744" cy="259045"/>
    <xdr:sp macro="" textlink="">
      <xdr:nvSpPr>
        <xdr:cNvPr id="285" name="n_3aveValue【認定こども園・幼稚園・保育所】&#10;一人当たり面積"/>
        <xdr:cNvSpPr txBox="1"/>
      </xdr:nvSpPr>
      <xdr:spPr>
        <a:xfrm>
          <a:off x="19310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10685</xdr:rowOff>
    </xdr:from>
    <xdr:ext cx="469744" cy="259045"/>
    <xdr:sp macro="" textlink="">
      <xdr:nvSpPr>
        <xdr:cNvPr id="286" name="n_1mainValue【認定こども園・幼稚園・保育所】&#10;一人当たり面積"/>
        <xdr:cNvSpPr txBox="1"/>
      </xdr:nvSpPr>
      <xdr:spPr>
        <a:xfrm>
          <a:off x="210757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10685</xdr:rowOff>
    </xdr:from>
    <xdr:ext cx="469744" cy="259045"/>
    <xdr:sp macro="" textlink="">
      <xdr:nvSpPr>
        <xdr:cNvPr id="287" name="n_2mainValue【認定こども園・幼稚園・保育所】&#10;一人当たり面積"/>
        <xdr:cNvSpPr txBox="1"/>
      </xdr:nvSpPr>
      <xdr:spPr>
        <a:xfrm>
          <a:off x="20199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131843</xdr:rowOff>
    </xdr:from>
    <xdr:ext cx="469744" cy="259045"/>
    <xdr:sp macro="" textlink="">
      <xdr:nvSpPr>
        <xdr:cNvPr id="288" name="n_3mainValue【認定こども園・幼稚園・保育所】&#10;一人当たり面積"/>
        <xdr:cNvSpPr txBox="1"/>
      </xdr:nvSpPr>
      <xdr:spPr>
        <a:xfrm>
          <a:off x="19310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89" name="正方形/長方形 2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0" name="正方形/長方形 28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1" name="正方形/長方形 29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2" name="正方形/長方形 29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3" name="正方形/長方形 29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4" name="正方形/長方形 29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5" name="正方形/長方形 29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6" name="正方形/長方形 29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97" name="テキスト ボックス 29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98" name="直線コネクタ 29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299" name="テキスト ボックス 29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00" name="直線コネクタ 29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01" name="テキスト ボックス 30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02" name="直線コネクタ 30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03" name="テキスト ボックス 30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04" name="直線コネクタ 30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05" name="テキスト ボックス 30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06" name="直線コネクタ 30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307" name="テキスト ボックス 306"/>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8" name="直線コネクタ 3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09" name="テキスト ボックス 30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311" name="直線コネクタ 310"/>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312"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313" name="直線コネクタ 312"/>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314"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315" name="直線コネクタ 314"/>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46499</xdr:rowOff>
    </xdr:from>
    <xdr:ext cx="405111" cy="259045"/>
    <xdr:sp macro="" textlink="">
      <xdr:nvSpPr>
        <xdr:cNvPr id="316" name="【学校施設】&#10;有形固定資産減価償却率平均値テキスト"/>
        <xdr:cNvSpPr txBox="1"/>
      </xdr:nvSpPr>
      <xdr:spPr>
        <a:xfrm>
          <a:off x="16357600" y="10333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317" name="フローチャート: 判断 316"/>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318" name="フローチャート: 判断 317"/>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319" name="フローチャート: 判断 318"/>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74930</xdr:rowOff>
    </xdr:from>
    <xdr:to>
      <xdr:col>72</xdr:col>
      <xdr:colOff>38100</xdr:colOff>
      <xdr:row>62</xdr:row>
      <xdr:rowOff>5080</xdr:rowOff>
    </xdr:to>
    <xdr:sp macro="" textlink="">
      <xdr:nvSpPr>
        <xdr:cNvPr id="320" name="フローチャート: 判断 319"/>
        <xdr:cNvSpPr/>
      </xdr:nvSpPr>
      <xdr:spPr>
        <a:xfrm>
          <a:off x="13652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21" name="テキスト ボックス 3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22" name="テキスト ボックス 3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23" name="テキスト ボックス 3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4" name="テキスト ボックス 3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25" name="テキスト ボックス 3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45212</xdr:rowOff>
    </xdr:from>
    <xdr:to>
      <xdr:col>85</xdr:col>
      <xdr:colOff>177800</xdr:colOff>
      <xdr:row>58</xdr:row>
      <xdr:rowOff>146812</xdr:rowOff>
    </xdr:to>
    <xdr:sp macro="" textlink="">
      <xdr:nvSpPr>
        <xdr:cNvPr id="326" name="楕円 325"/>
        <xdr:cNvSpPr/>
      </xdr:nvSpPr>
      <xdr:spPr>
        <a:xfrm>
          <a:off x="16268700" y="99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68089</xdr:rowOff>
    </xdr:from>
    <xdr:ext cx="405111" cy="259045"/>
    <xdr:sp macro="" textlink="">
      <xdr:nvSpPr>
        <xdr:cNvPr id="327" name="【学校施設】&#10;有形固定資産減価償却率該当値テキスト"/>
        <xdr:cNvSpPr txBox="1"/>
      </xdr:nvSpPr>
      <xdr:spPr>
        <a:xfrm>
          <a:off x="16357600" y="984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58928</xdr:rowOff>
    </xdr:from>
    <xdr:to>
      <xdr:col>81</xdr:col>
      <xdr:colOff>101600</xdr:colOff>
      <xdr:row>58</xdr:row>
      <xdr:rowOff>160528</xdr:rowOff>
    </xdr:to>
    <xdr:sp macro="" textlink="">
      <xdr:nvSpPr>
        <xdr:cNvPr id="328" name="楕円 327"/>
        <xdr:cNvSpPr/>
      </xdr:nvSpPr>
      <xdr:spPr>
        <a:xfrm>
          <a:off x="15430500" y="100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96012</xdr:rowOff>
    </xdr:from>
    <xdr:to>
      <xdr:col>85</xdr:col>
      <xdr:colOff>127000</xdr:colOff>
      <xdr:row>58</xdr:row>
      <xdr:rowOff>109728</xdr:rowOff>
    </xdr:to>
    <xdr:cxnSp macro="">
      <xdr:nvCxnSpPr>
        <xdr:cNvPr id="329" name="直線コネクタ 328"/>
        <xdr:cNvCxnSpPr/>
      </xdr:nvCxnSpPr>
      <xdr:spPr>
        <a:xfrm flipV="1">
          <a:off x="15481300" y="100401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49784</xdr:rowOff>
    </xdr:from>
    <xdr:to>
      <xdr:col>76</xdr:col>
      <xdr:colOff>165100</xdr:colOff>
      <xdr:row>57</xdr:row>
      <xdr:rowOff>151384</xdr:rowOff>
    </xdr:to>
    <xdr:sp macro="" textlink="">
      <xdr:nvSpPr>
        <xdr:cNvPr id="330" name="楕円 329"/>
        <xdr:cNvSpPr/>
      </xdr:nvSpPr>
      <xdr:spPr>
        <a:xfrm>
          <a:off x="14541500" y="98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100584</xdr:rowOff>
    </xdr:from>
    <xdr:to>
      <xdr:col>81</xdr:col>
      <xdr:colOff>50800</xdr:colOff>
      <xdr:row>58</xdr:row>
      <xdr:rowOff>109728</xdr:rowOff>
    </xdr:to>
    <xdr:cxnSp macro="">
      <xdr:nvCxnSpPr>
        <xdr:cNvPr id="331" name="直線コネクタ 330"/>
        <xdr:cNvCxnSpPr/>
      </xdr:nvCxnSpPr>
      <xdr:spPr>
        <a:xfrm>
          <a:off x="14592300" y="9873234"/>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17780</xdr:rowOff>
    </xdr:from>
    <xdr:to>
      <xdr:col>72</xdr:col>
      <xdr:colOff>38100</xdr:colOff>
      <xdr:row>57</xdr:row>
      <xdr:rowOff>119380</xdr:rowOff>
    </xdr:to>
    <xdr:sp macro="" textlink="">
      <xdr:nvSpPr>
        <xdr:cNvPr id="332" name="楕円 331"/>
        <xdr:cNvSpPr/>
      </xdr:nvSpPr>
      <xdr:spPr>
        <a:xfrm>
          <a:off x="13652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68580</xdr:rowOff>
    </xdr:from>
    <xdr:to>
      <xdr:col>76</xdr:col>
      <xdr:colOff>114300</xdr:colOff>
      <xdr:row>57</xdr:row>
      <xdr:rowOff>100584</xdr:rowOff>
    </xdr:to>
    <xdr:cxnSp macro="">
      <xdr:nvCxnSpPr>
        <xdr:cNvPr id="333" name="直線コネクタ 332"/>
        <xdr:cNvCxnSpPr/>
      </xdr:nvCxnSpPr>
      <xdr:spPr>
        <a:xfrm>
          <a:off x="13703300" y="984123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5351</xdr:rowOff>
    </xdr:from>
    <xdr:ext cx="405111" cy="259045"/>
    <xdr:sp macro="" textlink="">
      <xdr:nvSpPr>
        <xdr:cNvPr id="334" name="n_1aveValue【学校施設】&#10;有形固定資産減価償却率"/>
        <xdr:cNvSpPr txBox="1"/>
      </xdr:nvSpPr>
      <xdr:spPr>
        <a:xfrm>
          <a:off x="15266044" y="1046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335" name="n_2aveValue【学校施設】&#10;有形固定資産減価償却率"/>
        <xdr:cNvSpPr txBox="1"/>
      </xdr:nvSpPr>
      <xdr:spPr>
        <a:xfrm>
          <a:off x="143897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167657</xdr:rowOff>
    </xdr:from>
    <xdr:ext cx="405111" cy="259045"/>
    <xdr:sp macro="" textlink="">
      <xdr:nvSpPr>
        <xdr:cNvPr id="336" name="n_3aveValue【学校施設】&#10;有形固定資産減価償却率"/>
        <xdr:cNvSpPr txBox="1"/>
      </xdr:nvSpPr>
      <xdr:spPr>
        <a:xfrm>
          <a:off x="13500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5605</xdr:rowOff>
    </xdr:from>
    <xdr:ext cx="405111" cy="259045"/>
    <xdr:sp macro="" textlink="">
      <xdr:nvSpPr>
        <xdr:cNvPr id="337" name="n_1mainValue【学校施設】&#10;有形固定資産減価償却率"/>
        <xdr:cNvSpPr txBox="1"/>
      </xdr:nvSpPr>
      <xdr:spPr>
        <a:xfrm>
          <a:off x="15266044" y="977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167911</xdr:rowOff>
    </xdr:from>
    <xdr:ext cx="405111" cy="259045"/>
    <xdr:sp macro="" textlink="">
      <xdr:nvSpPr>
        <xdr:cNvPr id="338" name="n_2mainValue【学校施設】&#10;有形固定資産減価償却率"/>
        <xdr:cNvSpPr txBox="1"/>
      </xdr:nvSpPr>
      <xdr:spPr>
        <a:xfrm>
          <a:off x="14389744" y="959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135907</xdr:rowOff>
    </xdr:from>
    <xdr:ext cx="405111" cy="259045"/>
    <xdr:sp macro="" textlink="">
      <xdr:nvSpPr>
        <xdr:cNvPr id="339" name="n_3mainValue【学校施設】&#10;有形固定資産減価償却率"/>
        <xdr:cNvSpPr txBox="1"/>
      </xdr:nvSpPr>
      <xdr:spPr>
        <a:xfrm>
          <a:off x="135007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40" name="正方形/長方形 3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1" name="正方形/長方形 3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2" name="正方形/長方形 3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3" name="正方形/長方形 3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4" name="正方形/長方形 3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5" name="正方形/長方形 3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6" name="正方形/長方形 3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7" name="正方形/長方形 3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48" name="テキスト ボックス 3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49" name="直線コネクタ 3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50" name="テキスト ボックス 3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51" name="直線コネクタ 35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52" name="テキスト ボックス 35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53" name="直線コネクタ 35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54" name="テキスト ボックス 35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55" name="直線コネクタ 35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56" name="テキスト ボックス 35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57" name="直線コネクタ 35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58" name="テキスト ボックス 35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59" name="直線コネクタ 3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60" name="テキスト ボックス 3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362" name="直線コネクタ 361"/>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363" name="【学校施設】&#10;一人当たり面積最小値テキスト"/>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364" name="直線コネクタ 363"/>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365" name="【学校施設】&#10;一人当たり面積最大値テキスト"/>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366" name="直線コネクタ 365"/>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126611</xdr:rowOff>
    </xdr:from>
    <xdr:ext cx="469744" cy="259045"/>
    <xdr:sp macro="" textlink="">
      <xdr:nvSpPr>
        <xdr:cNvPr id="367" name="【学校施設】&#10;一人当たり面積平均値テキスト"/>
        <xdr:cNvSpPr txBox="1"/>
      </xdr:nvSpPr>
      <xdr:spPr>
        <a:xfrm>
          <a:off x="22199600" y="10585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368" name="フローチャート: 判断 367"/>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369" name="フローチャート: 判断 368"/>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370" name="フローチャート: 判断 369"/>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118821</xdr:rowOff>
    </xdr:from>
    <xdr:to>
      <xdr:col>102</xdr:col>
      <xdr:colOff>165100</xdr:colOff>
      <xdr:row>62</xdr:row>
      <xdr:rowOff>48971</xdr:rowOff>
    </xdr:to>
    <xdr:sp macro="" textlink="">
      <xdr:nvSpPr>
        <xdr:cNvPr id="371" name="フローチャート: 判断 370"/>
        <xdr:cNvSpPr/>
      </xdr:nvSpPr>
      <xdr:spPr>
        <a:xfrm>
          <a:off x="19494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72" name="テキスト ボックス 3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73" name="テキスト ボックス 3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74" name="テキスト ボックス 3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75" name="テキスト ボックス 3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76" name="テキスト ボックス 3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6350</xdr:rowOff>
    </xdr:from>
    <xdr:to>
      <xdr:col>116</xdr:col>
      <xdr:colOff>114300</xdr:colOff>
      <xdr:row>64</xdr:row>
      <xdr:rowOff>107950</xdr:rowOff>
    </xdr:to>
    <xdr:sp macro="" textlink="">
      <xdr:nvSpPr>
        <xdr:cNvPr id="377" name="楕円 376"/>
        <xdr:cNvSpPr/>
      </xdr:nvSpPr>
      <xdr:spPr>
        <a:xfrm>
          <a:off x="221107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92727</xdr:rowOff>
    </xdr:from>
    <xdr:ext cx="469744" cy="259045"/>
    <xdr:sp macro="" textlink="">
      <xdr:nvSpPr>
        <xdr:cNvPr id="378" name="【学校施設】&#10;一人当たり面積該当値テキスト"/>
        <xdr:cNvSpPr txBox="1"/>
      </xdr:nvSpPr>
      <xdr:spPr>
        <a:xfrm>
          <a:off x="22199600" y="1089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4064</xdr:rowOff>
    </xdr:from>
    <xdr:to>
      <xdr:col>112</xdr:col>
      <xdr:colOff>38100</xdr:colOff>
      <xdr:row>64</xdr:row>
      <xdr:rowOff>105664</xdr:rowOff>
    </xdr:to>
    <xdr:sp macro="" textlink="">
      <xdr:nvSpPr>
        <xdr:cNvPr id="379" name="楕円 378"/>
        <xdr:cNvSpPr/>
      </xdr:nvSpPr>
      <xdr:spPr>
        <a:xfrm>
          <a:off x="21272500" y="109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54864</xdr:rowOff>
    </xdr:from>
    <xdr:to>
      <xdr:col>116</xdr:col>
      <xdr:colOff>63500</xdr:colOff>
      <xdr:row>64</xdr:row>
      <xdr:rowOff>57150</xdr:rowOff>
    </xdr:to>
    <xdr:cxnSp macro="">
      <xdr:nvCxnSpPr>
        <xdr:cNvPr id="380" name="直線コネクタ 379"/>
        <xdr:cNvCxnSpPr/>
      </xdr:nvCxnSpPr>
      <xdr:spPr>
        <a:xfrm>
          <a:off x="21323300" y="1102766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2692</xdr:rowOff>
    </xdr:from>
    <xdr:to>
      <xdr:col>107</xdr:col>
      <xdr:colOff>101600</xdr:colOff>
      <xdr:row>64</xdr:row>
      <xdr:rowOff>104292</xdr:rowOff>
    </xdr:to>
    <xdr:sp macro="" textlink="">
      <xdr:nvSpPr>
        <xdr:cNvPr id="381" name="楕円 380"/>
        <xdr:cNvSpPr/>
      </xdr:nvSpPr>
      <xdr:spPr>
        <a:xfrm>
          <a:off x="20383500" y="1097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53492</xdr:rowOff>
    </xdr:from>
    <xdr:to>
      <xdr:col>111</xdr:col>
      <xdr:colOff>177800</xdr:colOff>
      <xdr:row>64</xdr:row>
      <xdr:rowOff>54864</xdr:rowOff>
    </xdr:to>
    <xdr:cxnSp macro="">
      <xdr:nvCxnSpPr>
        <xdr:cNvPr id="382" name="直線コネクタ 381"/>
        <xdr:cNvCxnSpPr/>
      </xdr:nvCxnSpPr>
      <xdr:spPr>
        <a:xfrm>
          <a:off x="20434300" y="1102629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160884</xdr:rowOff>
    </xdr:from>
    <xdr:to>
      <xdr:col>102</xdr:col>
      <xdr:colOff>165100</xdr:colOff>
      <xdr:row>64</xdr:row>
      <xdr:rowOff>91034</xdr:rowOff>
    </xdr:to>
    <xdr:sp macro="" textlink="">
      <xdr:nvSpPr>
        <xdr:cNvPr id="383" name="楕円 382"/>
        <xdr:cNvSpPr/>
      </xdr:nvSpPr>
      <xdr:spPr>
        <a:xfrm>
          <a:off x="19494500" y="1096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40234</xdr:rowOff>
    </xdr:from>
    <xdr:to>
      <xdr:col>107</xdr:col>
      <xdr:colOff>50800</xdr:colOff>
      <xdr:row>64</xdr:row>
      <xdr:rowOff>53492</xdr:rowOff>
    </xdr:to>
    <xdr:cxnSp macro="">
      <xdr:nvCxnSpPr>
        <xdr:cNvPr id="384" name="直線コネクタ 383"/>
        <xdr:cNvCxnSpPr/>
      </xdr:nvCxnSpPr>
      <xdr:spPr>
        <a:xfrm>
          <a:off x="19545300" y="11013034"/>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385" name="n_1aveValue【学校施設】&#10;一人当たり面積"/>
        <xdr:cNvSpPr txBox="1"/>
      </xdr:nvSpPr>
      <xdr:spPr>
        <a:xfrm>
          <a:off x="210757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386" name="n_2aveValue【学校施設】&#10;一人当たり面積"/>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65498</xdr:rowOff>
    </xdr:from>
    <xdr:ext cx="469744" cy="259045"/>
    <xdr:sp macro="" textlink="">
      <xdr:nvSpPr>
        <xdr:cNvPr id="387" name="n_3aveValue【学校施設】&#10;一人当たり面積"/>
        <xdr:cNvSpPr txBox="1"/>
      </xdr:nvSpPr>
      <xdr:spPr>
        <a:xfrm>
          <a:off x="19310427"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96791</xdr:rowOff>
    </xdr:from>
    <xdr:ext cx="469744" cy="259045"/>
    <xdr:sp macro="" textlink="">
      <xdr:nvSpPr>
        <xdr:cNvPr id="388" name="n_1mainValue【学校施設】&#10;一人当たり面積"/>
        <xdr:cNvSpPr txBox="1"/>
      </xdr:nvSpPr>
      <xdr:spPr>
        <a:xfrm>
          <a:off x="21075727" y="1106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95419</xdr:rowOff>
    </xdr:from>
    <xdr:ext cx="469744" cy="259045"/>
    <xdr:sp macro="" textlink="">
      <xdr:nvSpPr>
        <xdr:cNvPr id="389" name="n_2mainValue【学校施設】&#10;一人当たり面積"/>
        <xdr:cNvSpPr txBox="1"/>
      </xdr:nvSpPr>
      <xdr:spPr>
        <a:xfrm>
          <a:off x="20199427" y="1106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82161</xdr:rowOff>
    </xdr:from>
    <xdr:ext cx="469744" cy="259045"/>
    <xdr:sp macro="" textlink="">
      <xdr:nvSpPr>
        <xdr:cNvPr id="390" name="n_3mainValue【学校施設】&#10;一人当たり面積"/>
        <xdr:cNvSpPr txBox="1"/>
      </xdr:nvSpPr>
      <xdr:spPr>
        <a:xfrm>
          <a:off x="19310427" y="1105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1" name="正方形/長方形 3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2" name="正方形/長方形 3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3" name="正方形/長方形 3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4" name="正方形/長方形 3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5" name="正方形/長方形 3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6" name="正方形/長方形 3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7" name="正方形/長方形 3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8" name="正方形/長方形 3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9" name="テキスト ボックス 3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0" name="直線コネクタ 3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1" name="直線コネクタ 40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2" name="テキスト ボックス 40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3" name="直線コネクタ 40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4" name="テキスト ボックス 40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5" name="直線コネクタ 40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6" name="テキスト ボックス 40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7" name="直線コネクタ 40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8" name="テキスト ボックス 40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09" name="直線コネクタ 40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0" name="テキスト ボックス 40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1" name="直線コネクタ 41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2" name="テキスト ボックス 41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3" name="直線コネクタ 4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4" name="テキスト ボックス 4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416" name="直線コネクタ 415"/>
        <xdr:cNvCxnSpPr/>
      </xdr:nvCxnSpPr>
      <xdr:spPr>
        <a:xfrm flipV="1">
          <a:off x="16318864" y="13280571"/>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417" name="【児童館】&#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418" name="直線コネクタ 417"/>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19"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20" name="直線コネクタ 419"/>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52269</xdr:rowOff>
    </xdr:from>
    <xdr:ext cx="405111" cy="259045"/>
    <xdr:sp macro="" textlink="">
      <xdr:nvSpPr>
        <xdr:cNvPr id="421" name="【児童館】&#10;有形固定資産減価償却率平均値テキスト"/>
        <xdr:cNvSpPr txBox="1"/>
      </xdr:nvSpPr>
      <xdr:spPr>
        <a:xfrm>
          <a:off x="16357600" y="13939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422" name="フローチャート: 判断 421"/>
        <xdr:cNvSpPr/>
      </xdr:nvSpPr>
      <xdr:spPr>
        <a:xfrm>
          <a:off x="162687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423" name="フローチャート: 判断 422"/>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424" name="フローチャート: 判断 423"/>
        <xdr:cNvSpPr/>
      </xdr:nvSpPr>
      <xdr:spPr>
        <a:xfrm>
          <a:off x="14541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155484</xdr:rowOff>
    </xdr:from>
    <xdr:to>
      <xdr:col>72</xdr:col>
      <xdr:colOff>38100</xdr:colOff>
      <xdr:row>81</xdr:row>
      <xdr:rowOff>85634</xdr:rowOff>
    </xdr:to>
    <xdr:sp macro="" textlink="">
      <xdr:nvSpPr>
        <xdr:cNvPr id="425" name="フローチャート: 判断 424"/>
        <xdr:cNvSpPr/>
      </xdr:nvSpPr>
      <xdr:spPr>
        <a:xfrm>
          <a:off x="13652500" y="138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26" name="テキスト ボックス 4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7" name="テキスト ボックス 4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8" name="テキスト ボックス 4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9" name="テキスト ボックス 4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0" name="テキスト ボックス 4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85271</xdr:rowOff>
    </xdr:from>
    <xdr:to>
      <xdr:col>85</xdr:col>
      <xdr:colOff>177800</xdr:colOff>
      <xdr:row>80</xdr:row>
      <xdr:rowOff>15421</xdr:rowOff>
    </xdr:to>
    <xdr:sp macro="" textlink="">
      <xdr:nvSpPr>
        <xdr:cNvPr id="431" name="楕円 430"/>
        <xdr:cNvSpPr/>
      </xdr:nvSpPr>
      <xdr:spPr>
        <a:xfrm>
          <a:off x="16268700" y="1362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108148</xdr:rowOff>
    </xdr:from>
    <xdr:ext cx="405111" cy="259045"/>
    <xdr:sp macro="" textlink="">
      <xdr:nvSpPr>
        <xdr:cNvPr id="432" name="【児童館】&#10;有形固定資産減価償却率該当値テキスト"/>
        <xdr:cNvSpPr txBox="1"/>
      </xdr:nvSpPr>
      <xdr:spPr>
        <a:xfrm>
          <a:off x="16357600" y="1348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155484</xdr:rowOff>
    </xdr:from>
    <xdr:to>
      <xdr:col>81</xdr:col>
      <xdr:colOff>101600</xdr:colOff>
      <xdr:row>79</xdr:row>
      <xdr:rowOff>85634</xdr:rowOff>
    </xdr:to>
    <xdr:sp macro="" textlink="">
      <xdr:nvSpPr>
        <xdr:cNvPr id="433" name="楕円 432"/>
        <xdr:cNvSpPr/>
      </xdr:nvSpPr>
      <xdr:spPr>
        <a:xfrm>
          <a:off x="15430500" y="1352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34834</xdr:rowOff>
    </xdr:from>
    <xdr:to>
      <xdr:col>85</xdr:col>
      <xdr:colOff>127000</xdr:colOff>
      <xdr:row>79</xdr:row>
      <xdr:rowOff>136071</xdr:rowOff>
    </xdr:to>
    <xdr:cxnSp macro="">
      <xdr:nvCxnSpPr>
        <xdr:cNvPr id="434" name="直線コネクタ 433"/>
        <xdr:cNvCxnSpPr/>
      </xdr:nvCxnSpPr>
      <xdr:spPr>
        <a:xfrm>
          <a:off x="15481300" y="13579384"/>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11793</xdr:rowOff>
    </xdr:from>
    <xdr:to>
      <xdr:col>76</xdr:col>
      <xdr:colOff>165100</xdr:colOff>
      <xdr:row>79</xdr:row>
      <xdr:rowOff>113393</xdr:rowOff>
    </xdr:to>
    <xdr:sp macro="" textlink="">
      <xdr:nvSpPr>
        <xdr:cNvPr id="435" name="楕円 434"/>
        <xdr:cNvSpPr/>
      </xdr:nvSpPr>
      <xdr:spPr>
        <a:xfrm>
          <a:off x="14541500" y="13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34834</xdr:rowOff>
    </xdr:from>
    <xdr:to>
      <xdr:col>81</xdr:col>
      <xdr:colOff>50800</xdr:colOff>
      <xdr:row>79</xdr:row>
      <xdr:rowOff>62593</xdr:rowOff>
    </xdr:to>
    <xdr:cxnSp macro="">
      <xdr:nvCxnSpPr>
        <xdr:cNvPr id="436" name="直線コネクタ 435"/>
        <xdr:cNvCxnSpPr/>
      </xdr:nvCxnSpPr>
      <xdr:spPr>
        <a:xfrm flipV="1">
          <a:off x="14592300" y="1357938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49349</xdr:rowOff>
    </xdr:from>
    <xdr:to>
      <xdr:col>72</xdr:col>
      <xdr:colOff>38100</xdr:colOff>
      <xdr:row>79</xdr:row>
      <xdr:rowOff>150949</xdr:rowOff>
    </xdr:to>
    <xdr:sp macro="" textlink="">
      <xdr:nvSpPr>
        <xdr:cNvPr id="437" name="楕円 436"/>
        <xdr:cNvSpPr/>
      </xdr:nvSpPr>
      <xdr:spPr>
        <a:xfrm>
          <a:off x="13652500" y="1359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62593</xdr:rowOff>
    </xdr:from>
    <xdr:to>
      <xdr:col>76</xdr:col>
      <xdr:colOff>114300</xdr:colOff>
      <xdr:row>79</xdr:row>
      <xdr:rowOff>100149</xdr:rowOff>
    </xdr:to>
    <xdr:cxnSp macro="">
      <xdr:nvCxnSpPr>
        <xdr:cNvPr id="438" name="直線コネクタ 437"/>
        <xdr:cNvCxnSpPr/>
      </xdr:nvCxnSpPr>
      <xdr:spPr>
        <a:xfrm flipV="1">
          <a:off x="13703300" y="1360714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439" name="n_1aveValue【児童館】&#10;有形固定資産減価償却率"/>
        <xdr:cNvSpPr txBox="1"/>
      </xdr:nvSpPr>
      <xdr:spPr>
        <a:xfrm>
          <a:off x="15266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13079</xdr:rowOff>
    </xdr:from>
    <xdr:ext cx="405111" cy="259045"/>
    <xdr:sp macro="" textlink="">
      <xdr:nvSpPr>
        <xdr:cNvPr id="440" name="n_2aveValue【児童館】&#10;有形固定資産減価償却率"/>
        <xdr:cNvSpPr txBox="1"/>
      </xdr:nvSpPr>
      <xdr:spPr>
        <a:xfrm>
          <a:off x="14389744" y="1407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76761</xdr:rowOff>
    </xdr:from>
    <xdr:ext cx="405111" cy="259045"/>
    <xdr:sp macro="" textlink="">
      <xdr:nvSpPr>
        <xdr:cNvPr id="441" name="n_3aveValue【児童館】&#10;有形固定資産減価償却率"/>
        <xdr:cNvSpPr txBox="1"/>
      </xdr:nvSpPr>
      <xdr:spPr>
        <a:xfrm>
          <a:off x="13500744" y="1396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102161</xdr:rowOff>
    </xdr:from>
    <xdr:ext cx="405111" cy="259045"/>
    <xdr:sp macro="" textlink="">
      <xdr:nvSpPr>
        <xdr:cNvPr id="442" name="n_1mainValue【児童館】&#10;有形固定資産減価償却率"/>
        <xdr:cNvSpPr txBox="1"/>
      </xdr:nvSpPr>
      <xdr:spPr>
        <a:xfrm>
          <a:off x="15266044" y="1330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129920</xdr:rowOff>
    </xdr:from>
    <xdr:ext cx="405111" cy="259045"/>
    <xdr:sp macro="" textlink="">
      <xdr:nvSpPr>
        <xdr:cNvPr id="443" name="n_2mainValue【児童館】&#10;有形固定資産減価償却率"/>
        <xdr:cNvSpPr txBox="1"/>
      </xdr:nvSpPr>
      <xdr:spPr>
        <a:xfrm>
          <a:off x="14389744" y="1333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167476</xdr:rowOff>
    </xdr:from>
    <xdr:ext cx="405111" cy="259045"/>
    <xdr:sp macro="" textlink="">
      <xdr:nvSpPr>
        <xdr:cNvPr id="444" name="n_3mainValue【児童館】&#10;有形固定資産減価償却率"/>
        <xdr:cNvSpPr txBox="1"/>
      </xdr:nvSpPr>
      <xdr:spPr>
        <a:xfrm>
          <a:off x="13500744" y="1336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5" name="正方形/長方形 4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6" name="正方形/長方形 4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7" name="正方形/長方形 4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8" name="正方形/長方形 4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9" name="正方形/長方形 4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0" name="正方形/長方形 4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1" name="正方形/長方形 4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2" name="正方形/長方形 4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3" name="テキスト ボックス 4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4" name="直線コネクタ 4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55" name="直線コネクタ 45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56" name="テキスト ボックス 45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57" name="直線コネクタ 45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58" name="テキスト ボックス 45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59" name="直線コネクタ 45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60" name="テキスト ボックス 45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61" name="直線コネクタ 46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62" name="テキスト ボックス 46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3" name="直線コネクタ 4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4" name="テキスト ボックス 4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466" name="直線コネクタ 465"/>
        <xdr:cNvCxnSpPr/>
      </xdr:nvCxnSpPr>
      <xdr:spPr>
        <a:xfrm flipV="1">
          <a:off x="22160864" y="133654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467" name="【児童館】&#10;一人当たり面積最小値テキスト"/>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468" name="直線コネクタ 467"/>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469"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470" name="直線コネクタ 469"/>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471"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472" name="フローチャート: 判断 471"/>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473" name="フローチャート: 判断 472"/>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474" name="フローチャート: 判断 473"/>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475" name="フローチャート: 判断 474"/>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76" name="テキスト ボックス 4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7" name="テキスト ボックス 4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8" name="テキスト ボックス 4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9" name="テキスト ボックス 4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0" name="テキスト ボックス 4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481" name="楕円 480"/>
        <xdr:cNvSpPr/>
      </xdr:nvSpPr>
      <xdr:spPr>
        <a:xfrm>
          <a:off x="22110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11447</xdr:rowOff>
    </xdr:from>
    <xdr:ext cx="469744" cy="259045"/>
    <xdr:sp macro="" textlink="">
      <xdr:nvSpPr>
        <xdr:cNvPr id="482" name="【児童館】&#10;一人当たり面積該当値テキスト"/>
        <xdr:cNvSpPr txBox="1"/>
      </xdr:nvSpPr>
      <xdr:spPr>
        <a:xfrm>
          <a:off x="22199600"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33020</xdr:rowOff>
    </xdr:from>
    <xdr:to>
      <xdr:col>112</xdr:col>
      <xdr:colOff>38100</xdr:colOff>
      <xdr:row>84</xdr:row>
      <xdr:rowOff>134620</xdr:rowOff>
    </xdr:to>
    <xdr:sp macro="" textlink="">
      <xdr:nvSpPr>
        <xdr:cNvPr id="483" name="楕円 482"/>
        <xdr:cNvSpPr/>
      </xdr:nvSpPr>
      <xdr:spPr>
        <a:xfrm>
          <a:off x="21272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83820</xdr:rowOff>
    </xdr:from>
    <xdr:to>
      <xdr:col>116</xdr:col>
      <xdr:colOff>63500</xdr:colOff>
      <xdr:row>84</xdr:row>
      <xdr:rowOff>83820</xdr:rowOff>
    </xdr:to>
    <xdr:cxnSp macro="">
      <xdr:nvCxnSpPr>
        <xdr:cNvPr id="484" name="直線コネクタ 483"/>
        <xdr:cNvCxnSpPr/>
      </xdr:nvCxnSpPr>
      <xdr:spPr>
        <a:xfrm>
          <a:off x="21323300" y="1448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33020</xdr:rowOff>
    </xdr:from>
    <xdr:to>
      <xdr:col>107</xdr:col>
      <xdr:colOff>101600</xdr:colOff>
      <xdr:row>84</xdr:row>
      <xdr:rowOff>134620</xdr:rowOff>
    </xdr:to>
    <xdr:sp macro="" textlink="">
      <xdr:nvSpPr>
        <xdr:cNvPr id="485" name="楕円 484"/>
        <xdr:cNvSpPr/>
      </xdr:nvSpPr>
      <xdr:spPr>
        <a:xfrm>
          <a:off x="20383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83820</xdr:rowOff>
    </xdr:from>
    <xdr:to>
      <xdr:col>111</xdr:col>
      <xdr:colOff>177800</xdr:colOff>
      <xdr:row>84</xdr:row>
      <xdr:rowOff>83820</xdr:rowOff>
    </xdr:to>
    <xdr:cxnSp macro="">
      <xdr:nvCxnSpPr>
        <xdr:cNvPr id="486" name="直線コネクタ 485"/>
        <xdr:cNvCxnSpPr/>
      </xdr:nvCxnSpPr>
      <xdr:spPr>
        <a:xfrm>
          <a:off x="20434300" y="1448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487" name="楕円 486"/>
        <xdr:cNvSpPr/>
      </xdr:nvSpPr>
      <xdr:spPr>
        <a:xfrm>
          <a:off x="19494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83820</xdr:rowOff>
    </xdr:from>
    <xdr:to>
      <xdr:col>107</xdr:col>
      <xdr:colOff>50800</xdr:colOff>
      <xdr:row>84</xdr:row>
      <xdr:rowOff>83820</xdr:rowOff>
    </xdr:to>
    <xdr:cxnSp macro="">
      <xdr:nvCxnSpPr>
        <xdr:cNvPr id="488" name="直線コネクタ 487"/>
        <xdr:cNvCxnSpPr/>
      </xdr:nvCxnSpPr>
      <xdr:spPr>
        <a:xfrm>
          <a:off x="19545300" y="1448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25416</xdr:rowOff>
    </xdr:from>
    <xdr:ext cx="469744" cy="259045"/>
    <xdr:sp macro="" textlink="">
      <xdr:nvSpPr>
        <xdr:cNvPr id="489" name="n_1aveValue【児童館】&#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490"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491" name="n_3aveValue【児童館】&#10;一人当たり面積"/>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125747</xdr:rowOff>
    </xdr:from>
    <xdr:ext cx="469744" cy="259045"/>
    <xdr:sp macro="" textlink="">
      <xdr:nvSpPr>
        <xdr:cNvPr id="492" name="n_1mainValue【児童館】&#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493" name="n_2mainValue【児童館】&#10;一人当たり面積"/>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494" name="n_3mainValue【児童館】&#10;一人当たり面積"/>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5" name="正方形/長方形 4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6" name="正方形/長方形 4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7" name="正方形/長方形 4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8" name="正方形/長方形 4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9" name="正方形/長方形 4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0" name="正方形/長方形 4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1" name="正方形/長方形 5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2" name="正方形/長方形 5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3" name="テキスト ボックス 5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4" name="直線コネクタ 5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5" name="直線コネクタ 5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06" name="テキスト ボックス 50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7" name="直線コネクタ 5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08" name="テキスト ボックス 5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9" name="直線コネクタ 5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0" name="テキスト ボックス 5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1" name="直線コネクタ 5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2" name="テキスト ボックス 5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3" name="直線コネクタ 5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4" name="テキスト ボックス 5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5" name="直線コネクタ 5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16" name="テキスト ボックス 51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7" name="直線コネクタ 5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8" name="テキスト ボックス 5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520" name="直線コネクタ 519"/>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521" name="【公民館】&#10;有形固定資産減価償却率最小値テキスト"/>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522" name="直線コネクタ 521"/>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23"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24" name="直線コネクタ 52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23421</xdr:rowOff>
    </xdr:from>
    <xdr:ext cx="405111" cy="259045"/>
    <xdr:sp macro="" textlink="">
      <xdr:nvSpPr>
        <xdr:cNvPr id="525" name="【公民館】&#10;有形固定資産減価償却率平均値テキスト"/>
        <xdr:cNvSpPr txBox="1"/>
      </xdr:nvSpPr>
      <xdr:spPr>
        <a:xfrm>
          <a:off x="16357600" y="1768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526" name="フローチャート: 判断 525"/>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527" name="フローチャート: 判断 526"/>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528" name="フローチャート: 判断 527"/>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48261</xdr:rowOff>
    </xdr:from>
    <xdr:to>
      <xdr:col>72</xdr:col>
      <xdr:colOff>38100</xdr:colOff>
      <xdr:row>103</xdr:row>
      <xdr:rowOff>149861</xdr:rowOff>
    </xdr:to>
    <xdr:sp macro="" textlink="">
      <xdr:nvSpPr>
        <xdr:cNvPr id="529" name="フローチャート: 判断 528"/>
        <xdr:cNvSpPr/>
      </xdr:nvSpPr>
      <xdr:spPr>
        <a:xfrm>
          <a:off x="136525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0" name="テキスト ボックス 5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1" name="テキスト ボックス 5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2" name="テキスト ボックス 5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3" name="テキスト ボックス 5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4" name="テキスト ボックス 5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66221</xdr:rowOff>
    </xdr:from>
    <xdr:to>
      <xdr:col>85</xdr:col>
      <xdr:colOff>177800</xdr:colOff>
      <xdr:row>101</xdr:row>
      <xdr:rowOff>167821</xdr:rowOff>
    </xdr:to>
    <xdr:sp macro="" textlink="">
      <xdr:nvSpPr>
        <xdr:cNvPr id="535" name="楕円 534"/>
        <xdr:cNvSpPr/>
      </xdr:nvSpPr>
      <xdr:spPr>
        <a:xfrm>
          <a:off x="162687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89098</xdr:rowOff>
    </xdr:from>
    <xdr:ext cx="405111" cy="259045"/>
    <xdr:sp macro="" textlink="">
      <xdr:nvSpPr>
        <xdr:cNvPr id="536" name="【公民館】&#10;有形固定資産減価償却率該当値テキスト"/>
        <xdr:cNvSpPr txBox="1"/>
      </xdr:nvSpPr>
      <xdr:spPr>
        <a:xfrm>
          <a:off x="16357600" y="1723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102144</xdr:rowOff>
    </xdr:from>
    <xdr:to>
      <xdr:col>81</xdr:col>
      <xdr:colOff>101600</xdr:colOff>
      <xdr:row>102</xdr:row>
      <xdr:rowOff>32294</xdr:rowOff>
    </xdr:to>
    <xdr:sp macro="" textlink="">
      <xdr:nvSpPr>
        <xdr:cNvPr id="537" name="楕円 536"/>
        <xdr:cNvSpPr/>
      </xdr:nvSpPr>
      <xdr:spPr>
        <a:xfrm>
          <a:off x="15430500" y="1741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117021</xdr:rowOff>
    </xdr:from>
    <xdr:to>
      <xdr:col>85</xdr:col>
      <xdr:colOff>127000</xdr:colOff>
      <xdr:row>101</xdr:row>
      <xdr:rowOff>152944</xdr:rowOff>
    </xdr:to>
    <xdr:cxnSp macro="">
      <xdr:nvCxnSpPr>
        <xdr:cNvPr id="538" name="直線コネクタ 537"/>
        <xdr:cNvCxnSpPr/>
      </xdr:nvCxnSpPr>
      <xdr:spPr>
        <a:xfrm flipV="1">
          <a:off x="15481300" y="1743347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115207</xdr:rowOff>
    </xdr:from>
    <xdr:to>
      <xdr:col>76</xdr:col>
      <xdr:colOff>165100</xdr:colOff>
      <xdr:row>102</xdr:row>
      <xdr:rowOff>45357</xdr:rowOff>
    </xdr:to>
    <xdr:sp macro="" textlink="">
      <xdr:nvSpPr>
        <xdr:cNvPr id="539" name="楕円 538"/>
        <xdr:cNvSpPr/>
      </xdr:nvSpPr>
      <xdr:spPr>
        <a:xfrm>
          <a:off x="14541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152944</xdr:rowOff>
    </xdr:from>
    <xdr:to>
      <xdr:col>81</xdr:col>
      <xdr:colOff>50800</xdr:colOff>
      <xdr:row>101</xdr:row>
      <xdr:rowOff>166007</xdr:rowOff>
    </xdr:to>
    <xdr:cxnSp macro="">
      <xdr:nvCxnSpPr>
        <xdr:cNvPr id="540" name="直線コネクタ 539"/>
        <xdr:cNvCxnSpPr/>
      </xdr:nvCxnSpPr>
      <xdr:spPr>
        <a:xfrm flipV="1">
          <a:off x="14592300" y="174693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147864</xdr:rowOff>
    </xdr:from>
    <xdr:to>
      <xdr:col>72</xdr:col>
      <xdr:colOff>38100</xdr:colOff>
      <xdr:row>102</xdr:row>
      <xdr:rowOff>78014</xdr:rowOff>
    </xdr:to>
    <xdr:sp macro="" textlink="">
      <xdr:nvSpPr>
        <xdr:cNvPr id="541" name="楕円 540"/>
        <xdr:cNvSpPr/>
      </xdr:nvSpPr>
      <xdr:spPr>
        <a:xfrm>
          <a:off x="13652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166007</xdr:rowOff>
    </xdr:from>
    <xdr:to>
      <xdr:col>76</xdr:col>
      <xdr:colOff>114300</xdr:colOff>
      <xdr:row>102</xdr:row>
      <xdr:rowOff>27214</xdr:rowOff>
    </xdr:to>
    <xdr:cxnSp macro="">
      <xdr:nvCxnSpPr>
        <xdr:cNvPr id="542" name="直線コネクタ 541"/>
        <xdr:cNvCxnSpPr/>
      </xdr:nvCxnSpPr>
      <xdr:spPr>
        <a:xfrm flipV="1">
          <a:off x="13703300" y="17482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543" name="n_1aveValue【公民館】&#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544" name="n_2aveValue【公民館】&#10;有形固定資産減価償却率"/>
        <xdr:cNvSpPr txBox="1"/>
      </xdr:nvSpPr>
      <xdr:spPr>
        <a:xfrm>
          <a:off x="143897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140988</xdr:rowOff>
    </xdr:from>
    <xdr:ext cx="405111" cy="259045"/>
    <xdr:sp macro="" textlink="">
      <xdr:nvSpPr>
        <xdr:cNvPr id="545" name="n_3aveValue【公民館】&#10;有形固定資産減価償却率"/>
        <xdr:cNvSpPr txBox="1"/>
      </xdr:nvSpPr>
      <xdr:spPr>
        <a:xfrm>
          <a:off x="13500744" y="1780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48821</xdr:rowOff>
    </xdr:from>
    <xdr:ext cx="405111" cy="259045"/>
    <xdr:sp macro="" textlink="">
      <xdr:nvSpPr>
        <xdr:cNvPr id="546" name="n_1mainValue【公民館】&#10;有形固定資産減価償却率"/>
        <xdr:cNvSpPr txBox="1"/>
      </xdr:nvSpPr>
      <xdr:spPr>
        <a:xfrm>
          <a:off x="15266044" y="1719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61884</xdr:rowOff>
    </xdr:from>
    <xdr:ext cx="405111" cy="259045"/>
    <xdr:sp macro="" textlink="">
      <xdr:nvSpPr>
        <xdr:cNvPr id="547" name="n_2mainValue【公民館】&#10;有形固定資産減価償却率"/>
        <xdr:cNvSpPr txBox="1"/>
      </xdr:nvSpPr>
      <xdr:spPr>
        <a:xfrm>
          <a:off x="1438974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94541</xdr:rowOff>
    </xdr:from>
    <xdr:ext cx="405111" cy="259045"/>
    <xdr:sp macro="" textlink="">
      <xdr:nvSpPr>
        <xdr:cNvPr id="548" name="n_3mainValue【公民館】&#10;有形固定資産減価償却率"/>
        <xdr:cNvSpPr txBox="1"/>
      </xdr:nvSpPr>
      <xdr:spPr>
        <a:xfrm>
          <a:off x="135007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9" name="正方形/長方形 5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0" name="正方形/長方形 5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1" name="正方形/長方形 5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2" name="正方形/長方形 5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3" name="正方形/長方形 5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4" name="正方形/長方形 5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5" name="正方形/長方形 5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6" name="正方形/長方形 5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7" name="テキスト ボックス 5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8" name="直線コネクタ 5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59" name="直線コネクタ 55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0" name="テキスト ボックス 55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1" name="直線コネクタ 56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2" name="テキスト ボックス 56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3" name="直線コネクタ 56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4" name="テキスト ボックス 56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5" name="直線コネクタ 56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6" name="テキスト ボックス 56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7" name="直線コネクタ 56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68" name="テキスト ボックス 56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9" name="直線コネクタ 5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0" name="テキスト ボックス 5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572" name="直線コネクタ 571"/>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573"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574" name="直線コネクタ 573"/>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575" name="【公民館】&#10;一人当たり面積最大値テキスト"/>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576" name="直線コネクタ 575"/>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151147</xdr:rowOff>
    </xdr:from>
    <xdr:ext cx="469744" cy="259045"/>
    <xdr:sp macro="" textlink="">
      <xdr:nvSpPr>
        <xdr:cNvPr id="577" name="【公民館】&#10;一人当たり面積平均値テキスト"/>
        <xdr:cNvSpPr txBox="1"/>
      </xdr:nvSpPr>
      <xdr:spPr>
        <a:xfrm>
          <a:off x="22199600" y="1815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578" name="フローチャート: 判断 577"/>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579" name="フローチャート: 判断 578"/>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580" name="フローチャート: 判断 579"/>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581" name="フローチャート: 判断 580"/>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2" name="テキスト ボックス 5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3" name="テキスト ボックス 5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4" name="テキスト ボックス 5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5" name="テキスト ボックス 5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6" name="テキスト ボックス 5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21589</xdr:rowOff>
    </xdr:from>
    <xdr:to>
      <xdr:col>116</xdr:col>
      <xdr:colOff>114300</xdr:colOff>
      <xdr:row>108</xdr:row>
      <xdr:rowOff>123189</xdr:rowOff>
    </xdr:to>
    <xdr:sp macro="" textlink="">
      <xdr:nvSpPr>
        <xdr:cNvPr id="587" name="楕円 586"/>
        <xdr:cNvSpPr/>
      </xdr:nvSpPr>
      <xdr:spPr>
        <a:xfrm>
          <a:off x="221107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107966</xdr:rowOff>
    </xdr:from>
    <xdr:ext cx="469744" cy="259045"/>
    <xdr:sp macro="" textlink="">
      <xdr:nvSpPr>
        <xdr:cNvPr id="588" name="【公民館】&#10;一人当たり面積該当値テキスト"/>
        <xdr:cNvSpPr txBox="1"/>
      </xdr:nvSpPr>
      <xdr:spPr>
        <a:xfrm>
          <a:off x="22199600" y="1845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21589</xdr:rowOff>
    </xdr:from>
    <xdr:to>
      <xdr:col>112</xdr:col>
      <xdr:colOff>38100</xdr:colOff>
      <xdr:row>108</xdr:row>
      <xdr:rowOff>123189</xdr:rowOff>
    </xdr:to>
    <xdr:sp macro="" textlink="">
      <xdr:nvSpPr>
        <xdr:cNvPr id="589" name="楕円 588"/>
        <xdr:cNvSpPr/>
      </xdr:nvSpPr>
      <xdr:spPr>
        <a:xfrm>
          <a:off x="21272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72389</xdr:rowOff>
    </xdr:from>
    <xdr:to>
      <xdr:col>116</xdr:col>
      <xdr:colOff>63500</xdr:colOff>
      <xdr:row>108</xdr:row>
      <xdr:rowOff>72389</xdr:rowOff>
    </xdr:to>
    <xdr:cxnSp macro="">
      <xdr:nvCxnSpPr>
        <xdr:cNvPr id="590" name="直線コネクタ 589"/>
        <xdr:cNvCxnSpPr/>
      </xdr:nvCxnSpPr>
      <xdr:spPr>
        <a:xfrm>
          <a:off x="21323300" y="185889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21589</xdr:rowOff>
    </xdr:from>
    <xdr:to>
      <xdr:col>107</xdr:col>
      <xdr:colOff>101600</xdr:colOff>
      <xdr:row>108</xdr:row>
      <xdr:rowOff>123189</xdr:rowOff>
    </xdr:to>
    <xdr:sp macro="" textlink="">
      <xdr:nvSpPr>
        <xdr:cNvPr id="591" name="楕円 590"/>
        <xdr:cNvSpPr/>
      </xdr:nvSpPr>
      <xdr:spPr>
        <a:xfrm>
          <a:off x="20383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72389</xdr:rowOff>
    </xdr:from>
    <xdr:to>
      <xdr:col>111</xdr:col>
      <xdr:colOff>177800</xdr:colOff>
      <xdr:row>108</xdr:row>
      <xdr:rowOff>72389</xdr:rowOff>
    </xdr:to>
    <xdr:cxnSp macro="">
      <xdr:nvCxnSpPr>
        <xdr:cNvPr id="592" name="直線コネクタ 591"/>
        <xdr:cNvCxnSpPr/>
      </xdr:nvCxnSpPr>
      <xdr:spPr>
        <a:xfrm>
          <a:off x="20434300" y="18588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21589</xdr:rowOff>
    </xdr:from>
    <xdr:to>
      <xdr:col>102</xdr:col>
      <xdr:colOff>165100</xdr:colOff>
      <xdr:row>108</xdr:row>
      <xdr:rowOff>123189</xdr:rowOff>
    </xdr:to>
    <xdr:sp macro="" textlink="">
      <xdr:nvSpPr>
        <xdr:cNvPr id="593" name="楕円 592"/>
        <xdr:cNvSpPr/>
      </xdr:nvSpPr>
      <xdr:spPr>
        <a:xfrm>
          <a:off x="19494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72389</xdr:rowOff>
    </xdr:from>
    <xdr:to>
      <xdr:col>107</xdr:col>
      <xdr:colOff>50800</xdr:colOff>
      <xdr:row>108</xdr:row>
      <xdr:rowOff>72389</xdr:rowOff>
    </xdr:to>
    <xdr:cxnSp macro="">
      <xdr:nvCxnSpPr>
        <xdr:cNvPr id="594" name="直線コネクタ 593"/>
        <xdr:cNvCxnSpPr/>
      </xdr:nvCxnSpPr>
      <xdr:spPr>
        <a:xfrm>
          <a:off x="19545300" y="18588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82566</xdr:rowOff>
    </xdr:from>
    <xdr:ext cx="469744" cy="259045"/>
    <xdr:sp macro="" textlink="">
      <xdr:nvSpPr>
        <xdr:cNvPr id="595" name="n_1aveValue【公民館】&#10;一人当たり面積"/>
        <xdr:cNvSpPr txBox="1"/>
      </xdr:nvSpPr>
      <xdr:spPr>
        <a:xfrm>
          <a:off x="210757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596" name="n_2aveValue【公民館】&#10;一人当たり面積"/>
        <xdr:cNvSpPr txBox="1"/>
      </xdr:nvSpPr>
      <xdr:spPr>
        <a:xfrm>
          <a:off x="20199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597" name="n_3aveValue【公民館】&#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114316</xdr:rowOff>
    </xdr:from>
    <xdr:ext cx="469744" cy="259045"/>
    <xdr:sp macro="" textlink="">
      <xdr:nvSpPr>
        <xdr:cNvPr id="598" name="n_1mainValue【公民館】&#10;一人当たり面積"/>
        <xdr:cNvSpPr txBox="1"/>
      </xdr:nvSpPr>
      <xdr:spPr>
        <a:xfrm>
          <a:off x="210757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114316</xdr:rowOff>
    </xdr:from>
    <xdr:ext cx="469744" cy="259045"/>
    <xdr:sp macro="" textlink="">
      <xdr:nvSpPr>
        <xdr:cNvPr id="599" name="n_2mainValue【公民館】&#10;一人当たり面積"/>
        <xdr:cNvSpPr txBox="1"/>
      </xdr:nvSpPr>
      <xdr:spPr>
        <a:xfrm>
          <a:off x="20199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114316</xdr:rowOff>
    </xdr:from>
    <xdr:ext cx="469744" cy="259045"/>
    <xdr:sp macro="" textlink="">
      <xdr:nvSpPr>
        <xdr:cNvPr id="600" name="n_3mainValue【公民館】&#10;一人当たり面積"/>
        <xdr:cNvSpPr txBox="1"/>
      </xdr:nvSpPr>
      <xdr:spPr>
        <a:xfrm>
          <a:off x="19310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1" name="正方形/長方形 6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2" name="正方形/長方形 6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3" name="テキスト ボックス 6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mn-lt"/>
              <a:ea typeface="+mn-ea"/>
              <a:cs typeface="+mn-cs"/>
            </a:rPr>
            <a:t>平成</a:t>
          </a:r>
          <a:r>
            <a:rPr kumimoji="1" lang="ja-JP" altLang="en-US" sz="1600">
              <a:solidFill>
                <a:schemeClr val="dk1"/>
              </a:solidFill>
              <a:effectLst/>
              <a:latin typeface="+mn-lt"/>
              <a:ea typeface="+mn-ea"/>
              <a:cs typeface="+mn-cs"/>
            </a:rPr>
            <a:t>３０</a:t>
          </a:r>
          <a:r>
            <a:rPr kumimoji="1" lang="ja-JP" altLang="ja-JP" sz="1600">
              <a:solidFill>
                <a:schemeClr val="dk1"/>
              </a:solidFill>
              <a:effectLst/>
              <a:latin typeface="+mn-lt"/>
              <a:ea typeface="+mn-ea"/>
              <a:cs typeface="+mn-cs"/>
            </a:rPr>
            <a:t>年度決算において、いずれの施設も類似団体平均に比べて有形固定資産減価償却率は高く、一人当たり規模は小さくなっている。有形固定資産減価償却率が非常に高い状態であることから、施設の大部分が老朽化し、更新の時期を迎えていることがわかる。</a:t>
          </a:r>
          <a:endParaRPr lang="ja-JP" altLang="ja-JP" sz="16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76,038
74,332
8.15
31,626,938
30,974,634
603,360
15,359,752
13,601,162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xdr:cNvSpPr txBox="1"/>
      </xdr:nvSpPr>
      <xdr:spPr>
        <a:xfrm>
          <a:off x="46736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23767</xdr:rowOff>
    </xdr:from>
    <xdr:to>
      <xdr:col>24</xdr:col>
      <xdr:colOff>114300</xdr:colOff>
      <xdr:row>34</xdr:row>
      <xdr:rowOff>125367</xdr:rowOff>
    </xdr:to>
    <xdr:sp macro="" textlink="">
      <xdr:nvSpPr>
        <xdr:cNvPr id="72" name="楕円 71"/>
        <xdr:cNvSpPr/>
      </xdr:nvSpPr>
      <xdr:spPr>
        <a:xfrm>
          <a:off x="4584700" y="58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110144</xdr:rowOff>
    </xdr:from>
    <xdr:ext cx="405111" cy="259045"/>
    <xdr:sp macro="" textlink="">
      <xdr:nvSpPr>
        <xdr:cNvPr id="73" name="【図書館】&#10;有形固定資産減価償却率該当値テキスト"/>
        <xdr:cNvSpPr txBox="1"/>
      </xdr:nvSpPr>
      <xdr:spPr>
        <a:xfrm>
          <a:off x="4673600" y="5767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48260</xdr:rowOff>
    </xdr:from>
    <xdr:to>
      <xdr:col>20</xdr:col>
      <xdr:colOff>38100</xdr:colOff>
      <xdr:row>34</xdr:row>
      <xdr:rowOff>149860</xdr:rowOff>
    </xdr:to>
    <xdr:sp macro="" textlink="">
      <xdr:nvSpPr>
        <xdr:cNvPr id="74" name="楕円 73"/>
        <xdr:cNvSpPr/>
      </xdr:nvSpPr>
      <xdr:spPr>
        <a:xfrm>
          <a:off x="3746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74567</xdr:rowOff>
    </xdr:from>
    <xdr:to>
      <xdr:col>24</xdr:col>
      <xdr:colOff>63500</xdr:colOff>
      <xdr:row>34</xdr:row>
      <xdr:rowOff>99060</xdr:rowOff>
    </xdr:to>
    <xdr:cxnSp macro="">
      <xdr:nvCxnSpPr>
        <xdr:cNvPr id="75" name="直線コネクタ 74"/>
        <xdr:cNvCxnSpPr/>
      </xdr:nvCxnSpPr>
      <xdr:spPr>
        <a:xfrm flipV="1">
          <a:off x="3797300" y="590386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69487</xdr:rowOff>
    </xdr:from>
    <xdr:to>
      <xdr:col>15</xdr:col>
      <xdr:colOff>101600</xdr:colOff>
      <xdr:row>34</xdr:row>
      <xdr:rowOff>171087</xdr:rowOff>
    </xdr:to>
    <xdr:sp macro="" textlink="">
      <xdr:nvSpPr>
        <xdr:cNvPr id="76" name="楕円 75"/>
        <xdr:cNvSpPr/>
      </xdr:nvSpPr>
      <xdr:spPr>
        <a:xfrm>
          <a:off x="2857500" y="58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99060</xdr:rowOff>
    </xdr:from>
    <xdr:to>
      <xdr:col>19</xdr:col>
      <xdr:colOff>177800</xdr:colOff>
      <xdr:row>34</xdr:row>
      <xdr:rowOff>120287</xdr:rowOff>
    </xdr:to>
    <xdr:cxnSp macro="">
      <xdr:nvCxnSpPr>
        <xdr:cNvPr id="77" name="直線コネクタ 76"/>
        <xdr:cNvCxnSpPr/>
      </xdr:nvCxnSpPr>
      <xdr:spPr>
        <a:xfrm flipV="1">
          <a:off x="2908300" y="592836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74386</xdr:rowOff>
    </xdr:from>
    <xdr:to>
      <xdr:col>10</xdr:col>
      <xdr:colOff>165100</xdr:colOff>
      <xdr:row>35</xdr:row>
      <xdr:rowOff>4536</xdr:rowOff>
    </xdr:to>
    <xdr:sp macro="" textlink="">
      <xdr:nvSpPr>
        <xdr:cNvPr id="78" name="楕円 77"/>
        <xdr:cNvSpPr/>
      </xdr:nvSpPr>
      <xdr:spPr>
        <a:xfrm>
          <a:off x="1968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120287</xdr:rowOff>
    </xdr:from>
    <xdr:to>
      <xdr:col>15</xdr:col>
      <xdr:colOff>50800</xdr:colOff>
      <xdr:row>34</xdr:row>
      <xdr:rowOff>125186</xdr:rowOff>
    </xdr:to>
    <xdr:cxnSp macro="">
      <xdr:nvCxnSpPr>
        <xdr:cNvPr id="79" name="直線コネクタ 78"/>
        <xdr:cNvCxnSpPr/>
      </xdr:nvCxnSpPr>
      <xdr:spPr>
        <a:xfrm flipV="1">
          <a:off x="2019300" y="594958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80" name="n_1aveValue【図書館】&#10;有形固定資産減価償却率"/>
        <xdr:cNvSpPr txBox="1"/>
      </xdr:nvSpPr>
      <xdr:spPr>
        <a:xfrm>
          <a:off x="3582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81" name="n_2aveValue【図書館】&#10;有形固定資産減価償却率"/>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116494</xdr:rowOff>
    </xdr:from>
    <xdr:ext cx="405111" cy="259045"/>
    <xdr:sp macro="" textlink="">
      <xdr:nvSpPr>
        <xdr:cNvPr id="82" name="n_3aveValue【図書館】&#10;有形固定資産減価償却率"/>
        <xdr:cNvSpPr txBox="1"/>
      </xdr:nvSpPr>
      <xdr:spPr>
        <a:xfrm>
          <a:off x="1816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166387</xdr:rowOff>
    </xdr:from>
    <xdr:ext cx="405111" cy="259045"/>
    <xdr:sp macro="" textlink="">
      <xdr:nvSpPr>
        <xdr:cNvPr id="83" name="n_1mainValue【図書館】&#10;有形固定資産減価償却率"/>
        <xdr:cNvSpPr txBox="1"/>
      </xdr:nvSpPr>
      <xdr:spPr>
        <a:xfrm>
          <a:off x="35820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16164</xdr:rowOff>
    </xdr:from>
    <xdr:ext cx="405111" cy="259045"/>
    <xdr:sp macro="" textlink="">
      <xdr:nvSpPr>
        <xdr:cNvPr id="84" name="n_2mainValue【図書館】&#10;有形固定資産減価償却率"/>
        <xdr:cNvSpPr txBox="1"/>
      </xdr:nvSpPr>
      <xdr:spPr>
        <a:xfrm>
          <a:off x="2705744" y="567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21063</xdr:rowOff>
    </xdr:from>
    <xdr:ext cx="405111" cy="259045"/>
    <xdr:sp macro="" textlink="">
      <xdr:nvSpPr>
        <xdr:cNvPr id="85" name="n_3mainValue【図書館】&#10;有形固定資産減価償却率"/>
        <xdr:cNvSpPr txBox="1"/>
      </xdr:nvSpPr>
      <xdr:spPr>
        <a:xfrm>
          <a:off x="18167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9" name="直線コネクタ 108"/>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10"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11" name="直線コネクタ 110"/>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12"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3" name="直線コネクタ 112"/>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14" name="【図書館】&#10;一人当たり面積平均値テキスト"/>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5" name="フローチャート: 判断 114"/>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6" name="フローチャート: 判断 115"/>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7" name="フローチャート: 判断 116"/>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165100</xdr:rowOff>
    </xdr:from>
    <xdr:to>
      <xdr:col>41</xdr:col>
      <xdr:colOff>101600</xdr:colOff>
      <xdr:row>39</xdr:row>
      <xdr:rowOff>95250</xdr:rowOff>
    </xdr:to>
    <xdr:sp macro="" textlink="">
      <xdr:nvSpPr>
        <xdr:cNvPr id="118" name="フローチャート: 判断 117"/>
        <xdr:cNvSpPr/>
      </xdr:nvSpPr>
      <xdr:spPr>
        <a:xfrm>
          <a:off x="7810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76200</xdr:rowOff>
    </xdr:from>
    <xdr:to>
      <xdr:col>55</xdr:col>
      <xdr:colOff>50800</xdr:colOff>
      <xdr:row>41</xdr:row>
      <xdr:rowOff>6350</xdr:rowOff>
    </xdr:to>
    <xdr:sp macro="" textlink="">
      <xdr:nvSpPr>
        <xdr:cNvPr id="124" name="楕円 123"/>
        <xdr:cNvSpPr/>
      </xdr:nvSpPr>
      <xdr:spPr>
        <a:xfrm>
          <a:off x="104267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54627</xdr:rowOff>
    </xdr:from>
    <xdr:ext cx="469744" cy="259045"/>
    <xdr:sp macro="" textlink="">
      <xdr:nvSpPr>
        <xdr:cNvPr id="125" name="【図書館】&#10;一人当たり面積該当値テキスト"/>
        <xdr:cNvSpPr txBox="1"/>
      </xdr:nvSpPr>
      <xdr:spPr>
        <a:xfrm>
          <a:off x="10515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76200</xdr:rowOff>
    </xdr:from>
    <xdr:to>
      <xdr:col>50</xdr:col>
      <xdr:colOff>165100</xdr:colOff>
      <xdr:row>41</xdr:row>
      <xdr:rowOff>6350</xdr:rowOff>
    </xdr:to>
    <xdr:sp macro="" textlink="">
      <xdr:nvSpPr>
        <xdr:cNvPr id="126" name="楕円 125"/>
        <xdr:cNvSpPr/>
      </xdr:nvSpPr>
      <xdr:spPr>
        <a:xfrm>
          <a:off x="9588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127000</xdr:rowOff>
    </xdr:from>
    <xdr:to>
      <xdr:col>55</xdr:col>
      <xdr:colOff>0</xdr:colOff>
      <xdr:row>40</xdr:row>
      <xdr:rowOff>127000</xdr:rowOff>
    </xdr:to>
    <xdr:cxnSp macro="">
      <xdr:nvCxnSpPr>
        <xdr:cNvPr id="127" name="直線コネクタ 126"/>
        <xdr:cNvCxnSpPr/>
      </xdr:nvCxnSpPr>
      <xdr:spPr>
        <a:xfrm>
          <a:off x="96393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76200</xdr:rowOff>
    </xdr:from>
    <xdr:to>
      <xdr:col>46</xdr:col>
      <xdr:colOff>38100</xdr:colOff>
      <xdr:row>41</xdr:row>
      <xdr:rowOff>6350</xdr:rowOff>
    </xdr:to>
    <xdr:sp macro="" textlink="">
      <xdr:nvSpPr>
        <xdr:cNvPr id="128" name="楕円 127"/>
        <xdr:cNvSpPr/>
      </xdr:nvSpPr>
      <xdr:spPr>
        <a:xfrm>
          <a:off x="8699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127000</xdr:rowOff>
    </xdr:from>
    <xdr:to>
      <xdr:col>50</xdr:col>
      <xdr:colOff>114300</xdr:colOff>
      <xdr:row>40</xdr:row>
      <xdr:rowOff>127000</xdr:rowOff>
    </xdr:to>
    <xdr:cxnSp macro="">
      <xdr:nvCxnSpPr>
        <xdr:cNvPr id="129" name="直線コネクタ 128"/>
        <xdr:cNvCxnSpPr/>
      </xdr:nvCxnSpPr>
      <xdr:spPr>
        <a:xfrm>
          <a:off x="8750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76200</xdr:rowOff>
    </xdr:from>
    <xdr:to>
      <xdr:col>41</xdr:col>
      <xdr:colOff>101600</xdr:colOff>
      <xdr:row>41</xdr:row>
      <xdr:rowOff>6350</xdr:rowOff>
    </xdr:to>
    <xdr:sp macro="" textlink="">
      <xdr:nvSpPr>
        <xdr:cNvPr id="130" name="楕円 129"/>
        <xdr:cNvSpPr/>
      </xdr:nvSpPr>
      <xdr:spPr>
        <a:xfrm>
          <a:off x="7810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127000</xdr:rowOff>
    </xdr:from>
    <xdr:to>
      <xdr:col>45</xdr:col>
      <xdr:colOff>177800</xdr:colOff>
      <xdr:row>40</xdr:row>
      <xdr:rowOff>127000</xdr:rowOff>
    </xdr:to>
    <xdr:cxnSp macro="">
      <xdr:nvCxnSpPr>
        <xdr:cNvPr id="131" name="直線コネクタ 130"/>
        <xdr:cNvCxnSpPr/>
      </xdr:nvCxnSpPr>
      <xdr:spPr>
        <a:xfrm>
          <a:off x="7861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99077</xdr:rowOff>
    </xdr:from>
    <xdr:ext cx="469744" cy="259045"/>
    <xdr:sp macro="" textlink="">
      <xdr:nvSpPr>
        <xdr:cNvPr id="132" name="n_1aveValue【図書館】&#10;一人当たり面積"/>
        <xdr:cNvSpPr txBox="1"/>
      </xdr:nvSpPr>
      <xdr:spPr>
        <a:xfrm>
          <a:off x="93917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33"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111777</xdr:rowOff>
    </xdr:from>
    <xdr:ext cx="469744" cy="259045"/>
    <xdr:sp macro="" textlink="">
      <xdr:nvSpPr>
        <xdr:cNvPr id="134" name="n_3aveValue【図書館】&#10;一人当たり面積"/>
        <xdr:cNvSpPr txBox="1"/>
      </xdr:nvSpPr>
      <xdr:spPr>
        <a:xfrm>
          <a:off x="76264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168927</xdr:rowOff>
    </xdr:from>
    <xdr:ext cx="469744" cy="259045"/>
    <xdr:sp macro="" textlink="">
      <xdr:nvSpPr>
        <xdr:cNvPr id="135" name="n_1mainValue【図書館】&#10;一人当たり面積"/>
        <xdr:cNvSpPr txBox="1"/>
      </xdr:nvSpPr>
      <xdr:spPr>
        <a:xfrm>
          <a:off x="93917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168927</xdr:rowOff>
    </xdr:from>
    <xdr:ext cx="469744" cy="259045"/>
    <xdr:sp macro="" textlink="">
      <xdr:nvSpPr>
        <xdr:cNvPr id="136" name="n_2mainValue【図書館】&#10;一人当たり面積"/>
        <xdr:cNvSpPr txBox="1"/>
      </xdr:nvSpPr>
      <xdr:spPr>
        <a:xfrm>
          <a:off x="8515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168927</xdr:rowOff>
    </xdr:from>
    <xdr:ext cx="469744" cy="259045"/>
    <xdr:sp macro="" textlink="">
      <xdr:nvSpPr>
        <xdr:cNvPr id="137" name="n_3mainValue【図書館】&#10;一人当たり面積"/>
        <xdr:cNvSpPr txBox="1"/>
      </xdr:nvSpPr>
      <xdr:spPr>
        <a:xfrm>
          <a:off x="7626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62" name="直線コネクタ 161"/>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63" name="【体育館・プール】&#10;有形固定資産減価償却率最小値テキスト"/>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64" name="直線コネクタ 163"/>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65" name="【体育館・プール】&#10;有形固定資産減価償却率最大値テキスト"/>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6" name="直線コネクタ 165"/>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7" name="【体育館・プール】&#10;有形固定資産減価償却率平均値テキスト"/>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8" name="フローチャート: 判断 167"/>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9" name="フローチャート: 判断 168"/>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0" name="フローチャート: 判断 169"/>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71" name="フローチャート: 判断 170"/>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46355</xdr:rowOff>
    </xdr:from>
    <xdr:to>
      <xdr:col>24</xdr:col>
      <xdr:colOff>114300</xdr:colOff>
      <xdr:row>58</xdr:row>
      <xdr:rowOff>147955</xdr:rowOff>
    </xdr:to>
    <xdr:sp macro="" textlink="">
      <xdr:nvSpPr>
        <xdr:cNvPr id="177" name="楕円 176"/>
        <xdr:cNvSpPr/>
      </xdr:nvSpPr>
      <xdr:spPr>
        <a:xfrm>
          <a:off x="45847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69232</xdr:rowOff>
    </xdr:from>
    <xdr:ext cx="405111" cy="259045"/>
    <xdr:sp macro="" textlink="">
      <xdr:nvSpPr>
        <xdr:cNvPr id="178" name="【体育館・プール】&#10;有形固定資産減価償却率該当値テキスト"/>
        <xdr:cNvSpPr txBox="1"/>
      </xdr:nvSpPr>
      <xdr:spPr>
        <a:xfrm>
          <a:off x="4673600"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139700</xdr:rowOff>
    </xdr:from>
    <xdr:to>
      <xdr:col>20</xdr:col>
      <xdr:colOff>38100</xdr:colOff>
      <xdr:row>58</xdr:row>
      <xdr:rowOff>69850</xdr:rowOff>
    </xdr:to>
    <xdr:sp macro="" textlink="">
      <xdr:nvSpPr>
        <xdr:cNvPr id="179" name="楕円 178"/>
        <xdr:cNvSpPr/>
      </xdr:nvSpPr>
      <xdr:spPr>
        <a:xfrm>
          <a:off x="3746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19050</xdr:rowOff>
    </xdr:from>
    <xdr:to>
      <xdr:col>24</xdr:col>
      <xdr:colOff>63500</xdr:colOff>
      <xdr:row>58</xdr:row>
      <xdr:rowOff>97155</xdr:rowOff>
    </xdr:to>
    <xdr:cxnSp macro="">
      <xdr:nvCxnSpPr>
        <xdr:cNvPr id="180" name="直線コネクタ 179"/>
        <xdr:cNvCxnSpPr/>
      </xdr:nvCxnSpPr>
      <xdr:spPr>
        <a:xfrm>
          <a:off x="3797300" y="996315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10160</xdr:rowOff>
    </xdr:from>
    <xdr:to>
      <xdr:col>15</xdr:col>
      <xdr:colOff>101600</xdr:colOff>
      <xdr:row>58</xdr:row>
      <xdr:rowOff>111760</xdr:rowOff>
    </xdr:to>
    <xdr:sp macro="" textlink="">
      <xdr:nvSpPr>
        <xdr:cNvPr id="181" name="楕円 180"/>
        <xdr:cNvSpPr/>
      </xdr:nvSpPr>
      <xdr:spPr>
        <a:xfrm>
          <a:off x="2857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19050</xdr:rowOff>
    </xdr:from>
    <xdr:to>
      <xdr:col>19</xdr:col>
      <xdr:colOff>177800</xdr:colOff>
      <xdr:row>58</xdr:row>
      <xdr:rowOff>60960</xdr:rowOff>
    </xdr:to>
    <xdr:cxnSp macro="">
      <xdr:nvCxnSpPr>
        <xdr:cNvPr id="182" name="直線コネクタ 181"/>
        <xdr:cNvCxnSpPr/>
      </xdr:nvCxnSpPr>
      <xdr:spPr>
        <a:xfrm flipV="1">
          <a:off x="2908300" y="99631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83" name="楕円 182"/>
        <xdr:cNvSpPr/>
      </xdr:nvSpPr>
      <xdr:spPr>
        <a:xfrm>
          <a:off x="1968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60960</xdr:rowOff>
    </xdr:from>
    <xdr:to>
      <xdr:col>15</xdr:col>
      <xdr:colOff>50800</xdr:colOff>
      <xdr:row>58</xdr:row>
      <xdr:rowOff>102870</xdr:rowOff>
    </xdr:to>
    <xdr:cxnSp macro="">
      <xdr:nvCxnSpPr>
        <xdr:cNvPr id="184" name="直線コネクタ 183"/>
        <xdr:cNvCxnSpPr/>
      </xdr:nvCxnSpPr>
      <xdr:spPr>
        <a:xfrm flipV="1">
          <a:off x="2019300" y="100050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85" name="n_1aveValue【体育館・プール】&#10;有形固定資産減価償却率"/>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86" name="n_2aveValue【体育館・プー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95267</xdr:rowOff>
    </xdr:from>
    <xdr:ext cx="405111" cy="259045"/>
    <xdr:sp macro="" textlink="">
      <xdr:nvSpPr>
        <xdr:cNvPr id="187" name="n_3aveValue【体育館・プール】&#10;有形固定資産減価償却率"/>
        <xdr:cNvSpPr txBox="1"/>
      </xdr:nvSpPr>
      <xdr:spPr>
        <a:xfrm>
          <a:off x="1816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86377</xdr:rowOff>
    </xdr:from>
    <xdr:ext cx="405111" cy="259045"/>
    <xdr:sp macro="" textlink="">
      <xdr:nvSpPr>
        <xdr:cNvPr id="188" name="n_1mainValue【体育館・プール】&#10;有形固定資産減価償却率"/>
        <xdr:cNvSpPr txBox="1"/>
      </xdr:nvSpPr>
      <xdr:spPr>
        <a:xfrm>
          <a:off x="3582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128287</xdr:rowOff>
    </xdr:from>
    <xdr:ext cx="405111" cy="259045"/>
    <xdr:sp macro="" textlink="">
      <xdr:nvSpPr>
        <xdr:cNvPr id="189" name="n_2mainValue【体育館・プール】&#10;有形固定資産減価償却率"/>
        <xdr:cNvSpPr txBox="1"/>
      </xdr:nvSpPr>
      <xdr:spPr>
        <a:xfrm>
          <a:off x="27057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90" name="n_3mainValue【体育館・プール】&#10;有形固定資産減価償却率"/>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14" name="直線コネクタ 213"/>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15"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16" name="直線コネクタ 215"/>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17" name="【体育館・プール】&#10;一人当たり面積最大値テキスト"/>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18" name="直線コネクタ 217"/>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19" name="【体育館・プール】&#10;一人当たり面積平均値テキスト"/>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0" name="フローチャート: 判断 219"/>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1" name="フローチャート: 判断 220"/>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22" name="フローチャート: 判断 221"/>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154940</xdr:rowOff>
    </xdr:from>
    <xdr:to>
      <xdr:col>41</xdr:col>
      <xdr:colOff>101600</xdr:colOff>
      <xdr:row>60</xdr:row>
      <xdr:rowOff>85090</xdr:rowOff>
    </xdr:to>
    <xdr:sp macro="" textlink="">
      <xdr:nvSpPr>
        <xdr:cNvPr id="223" name="フローチャート: 判断 222"/>
        <xdr:cNvSpPr/>
      </xdr:nvSpPr>
      <xdr:spPr>
        <a:xfrm>
          <a:off x="781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59690</xdr:rowOff>
    </xdr:from>
    <xdr:to>
      <xdr:col>55</xdr:col>
      <xdr:colOff>50800</xdr:colOff>
      <xdr:row>62</xdr:row>
      <xdr:rowOff>161290</xdr:rowOff>
    </xdr:to>
    <xdr:sp macro="" textlink="">
      <xdr:nvSpPr>
        <xdr:cNvPr id="229" name="楕円 228"/>
        <xdr:cNvSpPr/>
      </xdr:nvSpPr>
      <xdr:spPr>
        <a:xfrm>
          <a:off x="104267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38117</xdr:rowOff>
    </xdr:from>
    <xdr:ext cx="469744" cy="259045"/>
    <xdr:sp macro="" textlink="">
      <xdr:nvSpPr>
        <xdr:cNvPr id="230" name="【体育館・プール】&#10;一人当たり面積該当値テキスト"/>
        <xdr:cNvSpPr txBox="1"/>
      </xdr:nvSpPr>
      <xdr:spPr>
        <a:xfrm>
          <a:off x="10515600" y="1066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59690</xdr:rowOff>
    </xdr:from>
    <xdr:to>
      <xdr:col>50</xdr:col>
      <xdr:colOff>165100</xdr:colOff>
      <xdr:row>62</xdr:row>
      <xdr:rowOff>161290</xdr:rowOff>
    </xdr:to>
    <xdr:sp macro="" textlink="">
      <xdr:nvSpPr>
        <xdr:cNvPr id="231" name="楕円 230"/>
        <xdr:cNvSpPr/>
      </xdr:nvSpPr>
      <xdr:spPr>
        <a:xfrm>
          <a:off x="9588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110490</xdr:rowOff>
    </xdr:from>
    <xdr:to>
      <xdr:col>55</xdr:col>
      <xdr:colOff>0</xdr:colOff>
      <xdr:row>62</xdr:row>
      <xdr:rowOff>110490</xdr:rowOff>
    </xdr:to>
    <xdr:cxnSp macro="">
      <xdr:nvCxnSpPr>
        <xdr:cNvPr id="232" name="直線コネクタ 231"/>
        <xdr:cNvCxnSpPr/>
      </xdr:nvCxnSpPr>
      <xdr:spPr>
        <a:xfrm>
          <a:off x="9639300" y="107403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59690</xdr:rowOff>
    </xdr:from>
    <xdr:to>
      <xdr:col>46</xdr:col>
      <xdr:colOff>38100</xdr:colOff>
      <xdr:row>62</xdr:row>
      <xdr:rowOff>161290</xdr:rowOff>
    </xdr:to>
    <xdr:sp macro="" textlink="">
      <xdr:nvSpPr>
        <xdr:cNvPr id="233" name="楕円 232"/>
        <xdr:cNvSpPr/>
      </xdr:nvSpPr>
      <xdr:spPr>
        <a:xfrm>
          <a:off x="8699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110490</xdr:rowOff>
    </xdr:from>
    <xdr:to>
      <xdr:col>50</xdr:col>
      <xdr:colOff>114300</xdr:colOff>
      <xdr:row>62</xdr:row>
      <xdr:rowOff>110490</xdr:rowOff>
    </xdr:to>
    <xdr:cxnSp macro="">
      <xdr:nvCxnSpPr>
        <xdr:cNvPr id="234" name="直線コネクタ 233"/>
        <xdr:cNvCxnSpPr/>
      </xdr:nvCxnSpPr>
      <xdr:spPr>
        <a:xfrm>
          <a:off x="8750300" y="107403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55880</xdr:rowOff>
    </xdr:from>
    <xdr:to>
      <xdr:col>41</xdr:col>
      <xdr:colOff>101600</xdr:colOff>
      <xdr:row>62</xdr:row>
      <xdr:rowOff>157480</xdr:rowOff>
    </xdr:to>
    <xdr:sp macro="" textlink="">
      <xdr:nvSpPr>
        <xdr:cNvPr id="235" name="楕円 234"/>
        <xdr:cNvSpPr/>
      </xdr:nvSpPr>
      <xdr:spPr>
        <a:xfrm>
          <a:off x="7810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106680</xdr:rowOff>
    </xdr:from>
    <xdr:to>
      <xdr:col>45</xdr:col>
      <xdr:colOff>177800</xdr:colOff>
      <xdr:row>62</xdr:row>
      <xdr:rowOff>110490</xdr:rowOff>
    </xdr:to>
    <xdr:cxnSp macro="">
      <xdr:nvCxnSpPr>
        <xdr:cNvPr id="236" name="直線コネクタ 235"/>
        <xdr:cNvCxnSpPr/>
      </xdr:nvCxnSpPr>
      <xdr:spPr>
        <a:xfrm>
          <a:off x="7861300" y="107365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37" name="n_1aveValue【体育館・プール】&#10;一人当たり面積"/>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38" name="n_2aveValue【体育館・プール】&#10;一人当たり面積"/>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101617</xdr:rowOff>
    </xdr:from>
    <xdr:ext cx="469744" cy="259045"/>
    <xdr:sp macro="" textlink="">
      <xdr:nvSpPr>
        <xdr:cNvPr id="239" name="n_3aveValue【体育館・プール】&#10;一人当たり面積"/>
        <xdr:cNvSpPr txBox="1"/>
      </xdr:nvSpPr>
      <xdr:spPr>
        <a:xfrm>
          <a:off x="76264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152417</xdr:rowOff>
    </xdr:from>
    <xdr:ext cx="469744" cy="259045"/>
    <xdr:sp macro="" textlink="">
      <xdr:nvSpPr>
        <xdr:cNvPr id="240" name="n_1mainValue【体育館・プール】&#10;一人当たり面積"/>
        <xdr:cNvSpPr txBox="1"/>
      </xdr:nvSpPr>
      <xdr:spPr>
        <a:xfrm>
          <a:off x="93917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152417</xdr:rowOff>
    </xdr:from>
    <xdr:ext cx="469744" cy="259045"/>
    <xdr:sp macro="" textlink="">
      <xdr:nvSpPr>
        <xdr:cNvPr id="241" name="n_2mainValue【体育館・プール】&#10;一人当たり面積"/>
        <xdr:cNvSpPr txBox="1"/>
      </xdr:nvSpPr>
      <xdr:spPr>
        <a:xfrm>
          <a:off x="85154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148607</xdr:rowOff>
    </xdr:from>
    <xdr:ext cx="469744" cy="259045"/>
    <xdr:sp macro="" textlink="">
      <xdr:nvSpPr>
        <xdr:cNvPr id="242" name="n_3mainValue【体育館・プール】&#10;一人当たり面積"/>
        <xdr:cNvSpPr txBox="1"/>
      </xdr:nvSpPr>
      <xdr:spPr>
        <a:xfrm>
          <a:off x="7626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3" name="テキスト ボックス 25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1" name="テキスト ボックス 26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65" name="直線コネクタ 264"/>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66" name="【福祉施設】&#10;有形固定資産減価償却率最小値テキスト"/>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67" name="直線コネクタ 266"/>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8"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9" name="直線コネクタ 268"/>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70" name="【福祉施設】&#10;有形固定資産減価償却率平均値テキスト"/>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71" name="フローチャート: 判断 270"/>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72" name="フローチャート: 判断 271"/>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73" name="フローチャート: 判断 272"/>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55880</xdr:rowOff>
    </xdr:from>
    <xdr:to>
      <xdr:col>10</xdr:col>
      <xdr:colOff>165100</xdr:colOff>
      <xdr:row>85</xdr:row>
      <xdr:rowOff>157480</xdr:rowOff>
    </xdr:to>
    <xdr:sp macro="" textlink="">
      <xdr:nvSpPr>
        <xdr:cNvPr id="274" name="フローチャート: 判断 273"/>
        <xdr:cNvSpPr/>
      </xdr:nvSpPr>
      <xdr:spPr>
        <a:xfrm>
          <a:off x="1968500" y="1462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62737</xdr:rowOff>
    </xdr:from>
    <xdr:to>
      <xdr:col>24</xdr:col>
      <xdr:colOff>114300</xdr:colOff>
      <xdr:row>83</xdr:row>
      <xdr:rowOff>164337</xdr:rowOff>
    </xdr:to>
    <xdr:sp macro="" textlink="">
      <xdr:nvSpPr>
        <xdr:cNvPr id="280" name="楕円 279"/>
        <xdr:cNvSpPr/>
      </xdr:nvSpPr>
      <xdr:spPr>
        <a:xfrm>
          <a:off x="45847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85614</xdr:rowOff>
    </xdr:from>
    <xdr:ext cx="405111" cy="259045"/>
    <xdr:sp macro="" textlink="">
      <xdr:nvSpPr>
        <xdr:cNvPr id="281" name="【福祉施設】&#10;有形固定資産減価償却率該当値テキスト"/>
        <xdr:cNvSpPr txBox="1"/>
      </xdr:nvSpPr>
      <xdr:spPr>
        <a:xfrm>
          <a:off x="4673600" y="1414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103887</xdr:rowOff>
    </xdr:from>
    <xdr:to>
      <xdr:col>20</xdr:col>
      <xdr:colOff>38100</xdr:colOff>
      <xdr:row>84</xdr:row>
      <xdr:rowOff>34037</xdr:rowOff>
    </xdr:to>
    <xdr:sp macro="" textlink="">
      <xdr:nvSpPr>
        <xdr:cNvPr id="282" name="楕円 281"/>
        <xdr:cNvSpPr/>
      </xdr:nvSpPr>
      <xdr:spPr>
        <a:xfrm>
          <a:off x="3746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113537</xdr:rowOff>
    </xdr:from>
    <xdr:to>
      <xdr:col>24</xdr:col>
      <xdr:colOff>63500</xdr:colOff>
      <xdr:row>83</xdr:row>
      <xdr:rowOff>154687</xdr:rowOff>
    </xdr:to>
    <xdr:cxnSp macro="">
      <xdr:nvCxnSpPr>
        <xdr:cNvPr id="283" name="直線コネクタ 282"/>
        <xdr:cNvCxnSpPr/>
      </xdr:nvCxnSpPr>
      <xdr:spPr>
        <a:xfrm flipV="1">
          <a:off x="3797300" y="14343887"/>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133604</xdr:rowOff>
    </xdr:from>
    <xdr:to>
      <xdr:col>15</xdr:col>
      <xdr:colOff>101600</xdr:colOff>
      <xdr:row>84</xdr:row>
      <xdr:rowOff>63754</xdr:rowOff>
    </xdr:to>
    <xdr:sp macro="" textlink="">
      <xdr:nvSpPr>
        <xdr:cNvPr id="284" name="楕円 283"/>
        <xdr:cNvSpPr/>
      </xdr:nvSpPr>
      <xdr:spPr>
        <a:xfrm>
          <a:off x="2857500" y="143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154687</xdr:rowOff>
    </xdr:from>
    <xdr:to>
      <xdr:col>19</xdr:col>
      <xdr:colOff>177800</xdr:colOff>
      <xdr:row>84</xdr:row>
      <xdr:rowOff>12954</xdr:rowOff>
    </xdr:to>
    <xdr:cxnSp macro="">
      <xdr:nvCxnSpPr>
        <xdr:cNvPr id="285" name="直線コネクタ 284"/>
        <xdr:cNvCxnSpPr/>
      </xdr:nvCxnSpPr>
      <xdr:spPr>
        <a:xfrm flipV="1">
          <a:off x="2908300" y="14385037"/>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87885</xdr:rowOff>
    </xdr:from>
    <xdr:to>
      <xdr:col>10</xdr:col>
      <xdr:colOff>165100</xdr:colOff>
      <xdr:row>84</xdr:row>
      <xdr:rowOff>18035</xdr:rowOff>
    </xdr:to>
    <xdr:sp macro="" textlink="">
      <xdr:nvSpPr>
        <xdr:cNvPr id="286" name="楕円 285"/>
        <xdr:cNvSpPr/>
      </xdr:nvSpPr>
      <xdr:spPr>
        <a:xfrm>
          <a:off x="1968500" y="143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138685</xdr:rowOff>
    </xdr:from>
    <xdr:to>
      <xdr:col>15</xdr:col>
      <xdr:colOff>50800</xdr:colOff>
      <xdr:row>84</xdr:row>
      <xdr:rowOff>12954</xdr:rowOff>
    </xdr:to>
    <xdr:cxnSp macro="">
      <xdr:nvCxnSpPr>
        <xdr:cNvPr id="287" name="直線コネクタ 286"/>
        <xdr:cNvCxnSpPr/>
      </xdr:nvCxnSpPr>
      <xdr:spPr>
        <a:xfrm>
          <a:off x="2019300" y="1436903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57166</xdr:rowOff>
    </xdr:from>
    <xdr:ext cx="405111" cy="259045"/>
    <xdr:sp macro="" textlink="">
      <xdr:nvSpPr>
        <xdr:cNvPr id="288" name="n_1aveValue【福祉施設】&#10;有形固定資産減価償却率"/>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289" name="n_2aveValue【福祉施設】&#10;有形固定資産減価償却率"/>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148607</xdr:rowOff>
    </xdr:from>
    <xdr:ext cx="405111" cy="259045"/>
    <xdr:sp macro="" textlink="">
      <xdr:nvSpPr>
        <xdr:cNvPr id="290" name="n_3aveValue【福祉施設】&#10;有形固定資産減価償却率"/>
        <xdr:cNvSpPr txBox="1"/>
      </xdr:nvSpPr>
      <xdr:spPr>
        <a:xfrm>
          <a:off x="1816744"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50564</xdr:rowOff>
    </xdr:from>
    <xdr:ext cx="405111" cy="259045"/>
    <xdr:sp macro="" textlink="">
      <xdr:nvSpPr>
        <xdr:cNvPr id="291" name="n_1mainValue【福祉施設】&#10;有形固定資産減価償却率"/>
        <xdr:cNvSpPr txBox="1"/>
      </xdr:nvSpPr>
      <xdr:spPr>
        <a:xfrm>
          <a:off x="3582044" y="14109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80281</xdr:rowOff>
    </xdr:from>
    <xdr:ext cx="405111" cy="259045"/>
    <xdr:sp macro="" textlink="">
      <xdr:nvSpPr>
        <xdr:cNvPr id="292" name="n_2mainValue【福祉施設】&#10;有形固定資産減価償却率"/>
        <xdr:cNvSpPr txBox="1"/>
      </xdr:nvSpPr>
      <xdr:spPr>
        <a:xfrm>
          <a:off x="2705744" y="14139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34562</xdr:rowOff>
    </xdr:from>
    <xdr:ext cx="405111" cy="259045"/>
    <xdr:sp macro="" textlink="">
      <xdr:nvSpPr>
        <xdr:cNvPr id="293" name="n_3mainValue【福祉施設】&#10;有形固定資産減価償却率"/>
        <xdr:cNvSpPr txBox="1"/>
      </xdr:nvSpPr>
      <xdr:spPr>
        <a:xfrm>
          <a:off x="1816744" y="1409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313" name="直線コネクタ 312"/>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14"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15" name="直線コネクタ 314"/>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16" name="【福祉施設】&#10;一人当たり面積最大値テキスト"/>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17" name="直線コネクタ 316"/>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18" name="【福祉施設】&#10;一人当たり面積平均値テキスト"/>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19" name="フローチャート: 判断 318"/>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20" name="フローチャート: 判断 319"/>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21" name="フローチャート: 判断 320"/>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55880</xdr:rowOff>
    </xdr:from>
    <xdr:to>
      <xdr:col>41</xdr:col>
      <xdr:colOff>101600</xdr:colOff>
      <xdr:row>82</xdr:row>
      <xdr:rowOff>157480</xdr:rowOff>
    </xdr:to>
    <xdr:sp macro="" textlink="">
      <xdr:nvSpPr>
        <xdr:cNvPr id="322" name="フローチャート: 判断 321"/>
        <xdr:cNvSpPr/>
      </xdr:nvSpPr>
      <xdr:spPr>
        <a:xfrm>
          <a:off x="7810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84455</xdr:rowOff>
    </xdr:from>
    <xdr:to>
      <xdr:col>55</xdr:col>
      <xdr:colOff>50800</xdr:colOff>
      <xdr:row>83</xdr:row>
      <xdr:rowOff>14605</xdr:rowOff>
    </xdr:to>
    <xdr:sp macro="" textlink="">
      <xdr:nvSpPr>
        <xdr:cNvPr id="328" name="楕円 327"/>
        <xdr:cNvSpPr/>
      </xdr:nvSpPr>
      <xdr:spPr>
        <a:xfrm>
          <a:off x="104267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107332</xdr:rowOff>
    </xdr:from>
    <xdr:ext cx="469744" cy="259045"/>
    <xdr:sp macro="" textlink="">
      <xdr:nvSpPr>
        <xdr:cNvPr id="329" name="【福祉施設】&#10;一人当たり面積該当値テキスト"/>
        <xdr:cNvSpPr txBox="1"/>
      </xdr:nvSpPr>
      <xdr:spPr>
        <a:xfrm>
          <a:off x="10515600" y="1399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84455</xdr:rowOff>
    </xdr:from>
    <xdr:to>
      <xdr:col>50</xdr:col>
      <xdr:colOff>165100</xdr:colOff>
      <xdr:row>83</xdr:row>
      <xdr:rowOff>14605</xdr:rowOff>
    </xdr:to>
    <xdr:sp macro="" textlink="">
      <xdr:nvSpPr>
        <xdr:cNvPr id="330" name="楕円 329"/>
        <xdr:cNvSpPr/>
      </xdr:nvSpPr>
      <xdr:spPr>
        <a:xfrm>
          <a:off x="9588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135255</xdr:rowOff>
    </xdr:from>
    <xdr:to>
      <xdr:col>55</xdr:col>
      <xdr:colOff>0</xdr:colOff>
      <xdr:row>82</xdr:row>
      <xdr:rowOff>135255</xdr:rowOff>
    </xdr:to>
    <xdr:cxnSp macro="">
      <xdr:nvCxnSpPr>
        <xdr:cNvPr id="331" name="直線コネクタ 330"/>
        <xdr:cNvCxnSpPr/>
      </xdr:nvCxnSpPr>
      <xdr:spPr>
        <a:xfrm>
          <a:off x="9639300" y="141941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78739</xdr:rowOff>
    </xdr:from>
    <xdr:to>
      <xdr:col>46</xdr:col>
      <xdr:colOff>38100</xdr:colOff>
      <xdr:row>83</xdr:row>
      <xdr:rowOff>8889</xdr:rowOff>
    </xdr:to>
    <xdr:sp macro="" textlink="">
      <xdr:nvSpPr>
        <xdr:cNvPr id="332" name="楕円 331"/>
        <xdr:cNvSpPr/>
      </xdr:nvSpPr>
      <xdr:spPr>
        <a:xfrm>
          <a:off x="8699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129539</xdr:rowOff>
    </xdr:from>
    <xdr:to>
      <xdr:col>50</xdr:col>
      <xdr:colOff>114300</xdr:colOff>
      <xdr:row>82</xdr:row>
      <xdr:rowOff>135255</xdr:rowOff>
    </xdr:to>
    <xdr:cxnSp macro="">
      <xdr:nvCxnSpPr>
        <xdr:cNvPr id="333" name="直線コネクタ 332"/>
        <xdr:cNvCxnSpPr/>
      </xdr:nvCxnSpPr>
      <xdr:spPr>
        <a:xfrm>
          <a:off x="8750300" y="141884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153036</xdr:rowOff>
    </xdr:from>
    <xdr:to>
      <xdr:col>41</xdr:col>
      <xdr:colOff>101600</xdr:colOff>
      <xdr:row>82</xdr:row>
      <xdr:rowOff>83186</xdr:rowOff>
    </xdr:to>
    <xdr:sp macro="" textlink="">
      <xdr:nvSpPr>
        <xdr:cNvPr id="334" name="楕円 333"/>
        <xdr:cNvSpPr/>
      </xdr:nvSpPr>
      <xdr:spPr>
        <a:xfrm>
          <a:off x="7810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32386</xdr:rowOff>
    </xdr:from>
    <xdr:to>
      <xdr:col>45</xdr:col>
      <xdr:colOff>177800</xdr:colOff>
      <xdr:row>82</xdr:row>
      <xdr:rowOff>129539</xdr:rowOff>
    </xdr:to>
    <xdr:cxnSp macro="">
      <xdr:nvCxnSpPr>
        <xdr:cNvPr id="335" name="直線コネクタ 334"/>
        <xdr:cNvCxnSpPr/>
      </xdr:nvCxnSpPr>
      <xdr:spPr>
        <a:xfrm>
          <a:off x="7861300" y="14091286"/>
          <a:ext cx="889000" cy="9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142891</xdr:rowOff>
    </xdr:from>
    <xdr:ext cx="469744" cy="259045"/>
    <xdr:sp macro="" textlink="">
      <xdr:nvSpPr>
        <xdr:cNvPr id="336" name="n_1aveValue【福祉施設】&#10;一人当たり面積"/>
        <xdr:cNvSpPr txBox="1"/>
      </xdr:nvSpPr>
      <xdr:spPr>
        <a:xfrm>
          <a:off x="93917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114316</xdr:rowOff>
    </xdr:from>
    <xdr:ext cx="469744" cy="259045"/>
    <xdr:sp macro="" textlink="">
      <xdr:nvSpPr>
        <xdr:cNvPr id="337" name="n_2aveValue【福祉施設】&#10;一人当たり面積"/>
        <xdr:cNvSpPr txBox="1"/>
      </xdr:nvSpPr>
      <xdr:spPr>
        <a:xfrm>
          <a:off x="8515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148607</xdr:rowOff>
    </xdr:from>
    <xdr:ext cx="469744" cy="259045"/>
    <xdr:sp macro="" textlink="">
      <xdr:nvSpPr>
        <xdr:cNvPr id="338" name="n_3aveValue【福祉施設】&#10;一人当たり面積"/>
        <xdr:cNvSpPr txBox="1"/>
      </xdr:nvSpPr>
      <xdr:spPr>
        <a:xfrm>
          <a:off x="76264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31132</xdr:rowOff>
    </xdr:from>
    <xdr:ext cx="469744" cy="259045"/>
    <xdr:sp macro="" textlink="">
      <xdr:nvSpPr>
        <xdr:cNvPr id="339" name="n_1mainValue【福祉施設】&#10;一人当たり面積"/>
        <xdr:cNvSpPr txBox="1"/>
      </xdr:nvSpPr>
      <xdr:spPr>
        <a:xfrm>
          <a:off x="93917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25416</xdr:rowOff>
    </xdr:from>
    <xdr:ext cx="469744" cy="259045"/>
    <xdr:sp macro="" textlink="">
      <xdr:nvSpPr>
        <xdr:cNvPr id="340" name="n_2mainValue【福祉施設】&#10;一人当たり面積"/>
        <xdr:cNvSpPr txBox="1"/>
      </xdr:nvSpPr>
      <xdr:spPr>
        <a:xfrm>
          <a:off x="8515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99713</xdr:rowOff>
    </xdr:from>
    <xdr:ext cx="469744" cy="259045"/>
    <xdr:sp macro="" textlink="">
      <xdr:nvSpPr>
        <xdr:cNvPr id="341" name="n_3mainValue【福祉施設】&#10;一人当たり面積"/>
        <xdr:cNvSpPr txBox="1"/>
      </xdr:nvSpPr>
      <xdr:spPr>
        <a:xfrm>
          <a:off x="7626427" y="1381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2" name="直線コネクタ 35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3" name="テキスト ボックス 35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4" name="直線コネクタ 35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5" name="テキスト ボックス 35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6" name="直線コネクタ 35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7" name="テキスト ボックス 35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8" name="直線コネクタ 35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9" name="テキスト ボックス 35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0" name="直線コネクタ 35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1" name="テキスト ボックス 36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2" name="直線コネクタ 36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3" name="テキスト ボックス 36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67" name="直線コネクタ 366"/>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68" name="【市民会館】&#10;有形固定資産減価償却率最小値テキスト"/>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69" name="直線コネクタ 368"/>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70" name="【市民会館】&#10;有形固定資産減価償却率最大値テキスト"/>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71" name="直線コネクタ 370"/>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51179</xdr:rowOff>
    </xdr:from>
    <xdr:ext cx="405111" cy="259045"/>
    <xdr:sp macro="" textlink="">
      <xdr:nvSpPr>
        <xdr:cNvPr id="372" name="【市民会館】&#10;有形固定資産減価償却率平均値テキスト"/>
        <xdr:cNvSpPr txBox="1"/>
      </xdr:nvSpPr>
      <xdr:spPr>
        <a:xfrm>
          <a:off x="4673600" y="1771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73" name="フローチャート: 判断 372"/>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74" name="フローチャート: 判断 373"/>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75" name="フローチャート: 判断 374"/>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76" name="フローチャート: 判断 375"/>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110308</xdr:rowOff>
    </xdr:from>
    <xdr:to>
      <xdr:col>24</xdr:col>
      <xdr:colOff>114300</xdr:colOff>
      <xdr:row>103</xdr:row>
      <xdr:rowOff>40458</xdr:rowOff>
    </xdr:to>
    <xdr:sp macro="" textlink="">
      <xdr:nvSpPr>
        <xdr:cNvPr id="382" name="楕円 381"/>
        <xdr:cNvSpPr/>
      </xdr:nvSpPr>
      <xdr:spPr>
        <a:xfrm>
          <a:off x="45847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133185</xdr:rowOff>
    </xdr:from>
    <xdr:ext cx="405111" cy="259045"/>
    <xdr:sp macro="" textlink="">
      <xdr:nvSpPr>
        <xdr:cNvPr id="383" name="【市民会館】&#10;有形固定資産減価償却率該当値テキスト"/>
        <xdr:cNvSpPr txBox="1"/>
      </xdr:nvSpPr>
      <xdr:spPr>
        <a:xfrm>
          <a:off x="4673600" y="1744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108676</xdr:rowOff>
    </xdr:from>
    <xdr:to>
      <xdr:col>20</xdr:col>
      <xdr:colOff>38100</xdr:colOff>
      <xdr:row>103</xdr:row>
      <xdr:rowOff>38826</xdr:rowOff>
    </xdr:to>
    <xdr:sp macro="" textlink="">
      <xdr:nvSpPr>
        <xdr:cNvPr id="384" name="楕円 383"/>
        <xdr:cNvSpPr/>
      </xdr:nvSpPr>
      <xdr:spPr>
        <a:xfrm>
          <a:off x="37465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159476</xdr:rowOff>
    </xdr:from>
    <xdr:to>
      <xdr:col>24</xdr:col>
      <xdr:colOff>63500</xdr:colOff>
      <xdr:row>102</xdr:row>
      <xdr:rowOff>161108</xdr:rowOff>
    </xdr:to>
    <xdr:cxnSp macro="">
      <xdr:nvCxnSpPr>
        <xdr:cNvPr id="385" name="直線コネクタ 384"/>
        <xdr:cNvCxnSpPr/>
      </xdr:nvCxnSpPr>
      <xdr:spPr>
        <a:xfrm>
          <a:off x="3797300" y="1764737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144599</xdr:rowOff>
    </xdr:from>
    <xdr:to>
      <xdr:col>15</xdr:col>
      <xdr:colOff>101600</xdr:colOff>
      <xdr:row>103</xdr:row>
      <xdr:rowOff>74749</xdr:rowOff>
    </xdr:to>
    <xdr:sp macro="" textlink="">
      <xdr:nvSpPr>
        <xdr:cNvPr id="386" name="楕円 385"/>
        <xdr:cNvSpPr/>
      </xdr:nvSpPr>
      <xdr:spPr>
        <a:xfrm>
          <a:off x="2857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159476</xdr:rowOff>
    </xdr:from>
    <xdr:to>
      <xdr:col>19</xdr:col>
      <xdr:colOff>177800</xdr:colOff>
      <xdr:row>103</xdr:row>
      <xdr:rowOff>23949</xdr:rowOff>
    </xdr:to>
    <xdr:cxnSp macro="">
      <xdr:nvCxnSpPr>
        <xdr:cNvPr id="387" name="直線コネクタ 386"/>
        <xdr:cNvCxnSpPr/>
      </xdr:nvCxnSpPr>
      <xdr:spPr>
        <a:xfrm flipV="1">
          <a:off x="2908300" y="176473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49893</xdr:rowOff>
    </xdr:from>
    <xdr:to>
      <xdr:col>10</xdr:col>
      <xdr:colOff>165100</xdr:colOff>
      <xdr:row>103</xdr:row>
      <xdr:rowOff>151493</xdr:rowOff>
    </xdr:to>
    <xdr:sp macro="" textlink="">
      <xdr:nvSpPr>
        <xdr:cNvPr id="388" name="楕円 387"/>
        <xdr:cNvSpPr/>
      </xdr:nvSpPr>
      <xdr:spPr>
        <a:xfrm>
          <a:off x="1968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23949</xdr:rowOff>
    </xdr:from>
    <xdr:to>
      <xdr:col>15</xdr:col>
      <xdr:colOff>50800</xdr:colOff>
      <xdr:row>103</xdr:row>
      <xdr:rowOff>100693</xdr:rowOff>
    </xdr:to>
    <xdr:cxnSp macro="">
      <xdr:nvCxnSpPr>
        <xdr:cNvPr id="389" name="直線コネクタ 388"/>
        <xdr:cNvCxnSpPr/>
      </xdr:nvCxnSpPr>
      <xdr:spPr>
        <a:xfrm flipV="1">
          <a:off x="2019300" y="17683299"/>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72407</xdr:rowOff>
    </xdr:from>
    <xdr:ext cx="405111" cy="259045"/>
    <xdr:sp macro="" textlink="">
      <xdr:nvSpPr>
        <xdr:cNvPr id="390" name="n_1aveValue【市民会館】&#10;有形固定資産減価償却率"/>
        <xdr:cNvSpPr txBox="1"/>
      </xdr:nvSpPr>
      <xdr:spPr>
        <a:xfrm>
          <a:off x="3582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391" name="n_2aveValue【市民会館】&#10;有形固定資産減価償却率"/>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52813</xdr:rowOff>
    </xdr:from>
    <xdr:ext cx="405111" cy="259045"/>
    <xdr:sp macro="" textlink="">
      <xdr:nvSpPr>
        <xdr:cNvPr id="392" name="n_3aveValue【市民会館】&#10;有形固定資産減価償却率"/>
        <xdr:cNvSpPr txBox="1"/>
      </xdr:nvSpPr>
      <xdr:spPr>
        <a:xfrm>
          <a:off x="1816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55353</xdr:rowOff>
    </xdr:from>
    <xdr:ext cx="405111" cy="259045"/>
    <xdr:sp macro="" textlink="">
      <xdr:nvSpPr>
        <xdr:cNvPr id="393" name="n_1mainValue【市民会館】&#10;有形固定資産減価償却率"/>
        <xdr:cNvSpPr txBox="1"/>
      </xdr:nvSpPr>
      <xdr:spPr>
        <a:xfrm>
          <a:off x="3582044" y="1737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91276</xdr:rowOff>
    </xdr:from>
    <xdr:ext cx="405111" cy="259045"/>
    <xdr:sp macro="" textlink="">
      <xdr:nvSpPr>
        <xdr:cNvPr id="394" name="n_2mainValue【市民会館】&#10;有形固定資産減価償却率"/>
        <xdr:cNvSpPr txBox="1"/>
      </xdr:nvSpPr>
      <xdr:spPr>
        <a:xfrm>
          <a:off x="27057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168020</xdr:rowOff>
    </xdr:from>
    <xdr:ext cx="405111" cy="259045"/>
    <xdr:sp macro="" textlink="">
      <xdr:nvSpPr>
        <xdr:cNvPr id="395" name="n_3mainValue【市民会館】&#10;有形固定資産減価償却率"/>
        <xdr:cNvSpPr txBox="1"/>
      </xdr:nvSpPr>
      <xdr:spPr>
        <a:xfrm>
          <a:off x="1816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419" name="直線コネクタ 418"/>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20"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21" name="直線コネクタ 420"/>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22"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23" name="直線コネクタ 422"/>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13988</xdr:rowOff>
    </xdr:from>
    <xdr:ext cx="469744" cy="259045"/>
    <xdr:sp macro="" textlink="">
      <xdr:nvSpPr>
        <xdr:cNvPr id="424" name="【市民会館】&#10;一人当たり面積平均値テキスト"/>
        <xdr:cNvSpPr txBox="1"/>
      </xdr:nvSpPr>
      <xdr:spPr>
        <a:xfrm>
          <a:off x="10515600" y="1801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25" name="フローチャート: 判断 424"/>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26" name="フローチャート: 判断 425"/>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27" name="フローチャート: 判断 426"/>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33020</xdr:rowOff>
    </xdr:from>
    <xdr:to>
      <xdr:col>41</xdr:col>
      <xdr:colOff>101600</xdr:colOff>
      <xdr:row>106</xdr:row>
      <xdr:rowOff>134620</xdr:rowOff>
    </xdr:to>
    <xdr:sp macro="" textlink="">
      <xdr:nvSpPr>
        <xdr:cNvPr id="428" name="フローチャート: 判断 427"/>
        <xdr:cNvSpPr/>
      </xdr:nvSpPr>
      <xdr:spPr>
        <a:xfrm>
          <a:off x="7810500" y="182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113030</xdr:rowOff>
    </xdr:from>
    <xdr:to>
      <xdr:col>55</xdr:col>
      <xdr:colOff>50800</xdr:colOff>
      <xdr:row>108</xdr:row>
      <xdr:rowOff>43180</xdr:rowOff>
    </xdr:to>
    <xdr:sp macro="" textlink="">
      <xdr:nvSpPr>
        <xdr:cNvPr id="434" name="楕円 433"/>
        <xdr:cNvSpPr/>
      </xdr:nvSpPr>
      <xdr:spPr>
        <a:xfrm>
          <a:off x="104267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27957</xdr:rowOff>
    </xdr:from>
    <xdr:ext cx="469744" cy="259045"/>
    <xdr:sp macro="" textlink="">
      <xdr:nvSpPr>
        <xdr:cNvPr id="435" name="【市民会館】&#10;一人当たり面積該当値テキスト"/>
        <xdr:cNvSpPr txBox="1"/>
      </xdr:nvSpPr>
      <xdr:spPr>
        <a:xfrm>
          <a:off x="10515600"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113030</xdr:rowOff>
    </xdr:from>
    <xdr:to>
      <xdr:col>50</xdr:col>
      <xdr:colOff>165100</xdr:colOff>
      <xdr:row>108</xdr:row>
      <xdr:rowOff>43180</xdr:rowOff>
    </xdr:to>
    <xdr:sp macro="" textlink="">
      <xdr:nvSpPr>
        <xdr:cNvPr id="436" name="楕円 435"/>
        <xdr:cNvSpPr/>
      </xdr:nvSpPr>
      <xdr:spPr>
        <a:xfrm>
          <a:off x="9588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163830</xdr:rowOff>
    </xdr:from>
    <xdr:to>
      <xdr:col>55</xdr:col>
      <xdr:colOff>0</xdr:colOff>
      <xdr:row>107</xdr:row>
      <xdr:rowOff>163830</xdr:rowOff>
    </xdr:to>
    <xdr:cxnSp macro="">
      <xdr:nvCxnSpPr>
        <xdr:cNvPr id="437" name="直線コネクタ 436"/>
        <xdr:cNvCxnSpPr/>
      </xdr:nvCxnSpPr>
      <xdr:spPr>
        <a:xfrm>
          <a:off x="9639300" y="1850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109220</xdr:rowOff>
    </xdr:from>
    <xdr:to>
      <xdr:col>46</xdr:col>
      <xdr:colOff>38100</xdr:colOff>
      <xdr:row>108</xdr:row>
      <xdr:rowOff>39370</xdr:rowOff>
    </xdr:to>
    <xdr:sp macro="" textlink="">
      <xdr:nvSpPr>
        <xdr:cNvPr id="438" name="楕円 437"/>
        <xdr:cNvSpPr/>
      </xdr:nvSpPr>
      <xdr:spPr>
        <a:xfrm>
          <a:off x="8699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160020</xdr:rowOff>
    </xdr:from>
    <xdr:to>
      <xdr:col>50</xdr:col>
      <xdr:colOff>114300</xdr:colOff>
      <xdr:row>107</xdr:row>
      <xdr:rowOff>163830</xdr:rowOff>
    </xdr:to>
    <xdr:cxnSp macro="">
      <xdr:nvCxnSpPr>
        <xdr:cNvPr id="439" name="直線コネクタ 438"/>
        <xdr:cNvCxnSpPr/>
      </xdr:nvCxnSpPr>
      <xdr:spPr>
        <a:xfrm>
          <a:off x="8750300" y="18505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44450</xdr:rowOff>
    </xdr:from>
    <xdr:to>
      <xdr:col>41</xdr:col>
      <xdr:colOff>101600</xdr:colOff>
      <xdr:row>107</xdr:row>
      <xdr:rowOff>146050</xdr:rowOff>
    </xdr:to>
    <xdr:sp macro="" textlink="">
      <xdr:nvSpPr>
        <xdr:cNvPr id="440" name="楕円 439"/>
        <xdr:cNvSpPr/>
      </xdr:nvSpPr>
      <xdr:spPr>
        <a:xfrm>
          <a:off x="7810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95250</xdr:rowOff>
    </xdr:from>
    <xdr:to>
      <xdr:col>45</xdr:col>
      <xdr:colOff>177800</xdr:colOff>
      <xdr:row>107</xdr:row>
      <xdr:rowOff>160020</xdr:rowOff>
    </xdr:to>
    <xdr:cxnSp macro="">
      <xdr:nvCxnSpPr>
        <xdr:cNvPr id="441" name="直線コネクタ 440"/>
        <xdr:cNvCxnSpPr/>
      </xdr:nvCxnSpPr>
      <xdr:spPr>
        <a:xfrm>
          <a:off x="7861300" y="184404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42" name="n_1aveValue【市民会館】&#10;一人当たり面積"/>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67327</xdr:rowOff>
    </xdr:from>
    <xdr:ext cx="469744" cy="259045"/>
    <xdr:sp macro="" textlink="">
      <xdr:nvSpPr>
        <xdr:cNvPr id="443" name="n_2aveValue【市民会館】&#10;一人当たり面積"/>
        <xdr:cNvSpPr txBox="1"/>
      </xdr:nvSpPr>
      <xdr:spPr>
        <a:xfrm>
          <a:off x="8515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151147</xdr:rowOff>
    </xdr:from>
    <xdr:ext cx="469744" cy="259045"/>
    <xdr:sp macro="" textlink="">
      <xdr:nvSpPr>
        <xdr:cNvPr id="444" name="n_3aveValue【市民会館】&#10;一人当たり面積"/>
        <xdr:cNvSpPr txBox="1"/>
      </xdr:nvSpPr>
      <xdr:spPr>
        <a:xfrm>
          <a:off x="7626427" y="179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34307</xdr:rowOff>
    </xdr:from>
    <xdr:ext cx="469744" cy="259045"/>
    <xdr:sp macro="" textlink="">
      <xdr:nvSpPr>
        <xdr:cNvPr id="445" name="n_1mainValue【市民会館】&#10;一人当たり面積"/>
        <xdr:cNvSpPr txBox="1"/>
      </xdr:nvSpPr>
      <xdr:spPr>
        <a:xfrm>
          <a:off x="93917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30497</xdr:rowOff>
    </xdr:from>
    <xdr:ext cx="469744" cy="259045"/>
    <xdr:sp macro="" textlink="">
      <xdr:nvSpPr>
        <xdr:cNvPr id="446" name="n_2mainValue【市民会館】&#10;一人当たり面積"/>
        <xdr:cNvSpPr txBox="1"/>
      </xdr:nvSpPr>
      <xdr:spPr>
        <a:xfrm>
          <a:off x="8515427" y="185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137177</xdr:rowOff>
    </xdr:from>
    <xdr:ext cx="469744" cy="259045"/>
    <xdr:sp macro="" textlink="">
      <xdr:nvSpPr>
        <xdr:cNvPr id="447" name="n_3mainValue【市民会館】&#10;一人当たり面積"/>
        <xdr:cNvSpPr txBox="1"/>
      </xdr:nvSpPr>
      <xdr:spPr>
        <a:xfrm>
          <a:off x="7626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8" name="直線コネクタ 45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9" name="テキスト ボックス 45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0" name="直線コネクタ 45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1" name="テキスト ボックス 46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2" name="直線コネクタ 46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3" name="テキスト ボックス 46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4" name="直線コネクタ 46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5" name="テキスト ボックス 46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6" name="直線コネクタ 46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7" name="テキスト ボックス 46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8" name="直線コネクタ 46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9" name="テキスト ボックス 46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73" name="直線コネクタ 472"/>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74" name="【一般廃棄物処理施設】&#10;有形固定資産減価償却率最小値テキスト"/>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75" name="直線コネクタ 474"/>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76" name="【一般廃棄物処理施設】&#10;有形固定資産減価償却率最大値テキスト"/>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77" name="直線コネクタ 476"/>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478" name="【一般廃棄物処理施設】&#10;有形固定資産減価償却率平均値テキスト"/>
        <xdr:cNvSpPr txBox="1"/>
      </xdr:nvSpPr>
      <xdr:spPr>
        <a:xfrm>
          <a:off x="16357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79" name="フローチャート: 判断 478"/>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80" name="フローチャート: 判断 479"/>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1" name="フローチャート: 判断 480"/>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482" name="フローチャート: 判断 481"/>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129903</xdr:rowOff>
    </xdr:from>
    <xdr:to>
      <xdr:col>85</xdr:col>
      <xdr:colOff>177800</xdr:colOff>
      <xdr:row>36</xdr:row>
      <xdr:rowOff>60053</xdr:rowOff>
    </xdr:to>
    <xdr:sp macro="" textlink="">
      <xdr:nvSpPr>
        <xdr:cNvPr id="488" name="楕円 487"/>
        <xdr:cNvSpPr/>
      </xdr:nvSpPr>
      <xdr:spPr>
        <a:xfrm>
          <a:off x="16268700" y="61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152780</xdr:rowOff>
    </xdr:from>
    <xdr:ext cx="405111" cy="259045"/>
    <xdr:sp macro="" textlink="">
      <xdr:nvSpPr>
        <xdr:cNvPr id="489" name="【一般廃棄物処理施設】&#10;有形固定資産減価償却率該当値テキスト"/>
        <xdr:cNvSpPr txBox="1"/>
      </xdr:nvSpPr>
      <xdr:spPr>
        <a:xfrm>
          <a:off x="16357600" y="5982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160927</xdr:rowOff>
    </xdr:from>
    <xdr:to>
      <xdr:col>81</xdr:col>
      <xdr:colOff>101600</xdr:colOff>
      <xdr:row>36</xdr:row>
      <xdr:rowOff>91077</xdr:rowOff>
    </xdr:to>
    <xdr:sp macro="" textlink="">
      <xdr:nvSpPr>
        <xdr:cNvPr id="490" name="楕円 489"/>
        <xdr:cNvSpPr/>
      </xdr:nvSpPr>
      <xdr:spPr>
        <a:xfrm>
          <a:off x="154305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9253</xdr:rowOff>
    </xdr:from>
    <xdr:to>
      <xdr:col>85</xdr:col>
      <xdr:colOff>127000</xdr:colOff>
      <xdr:row>36</xdr:row>
      <xdr:rowOff>40277</xdr:rowOff>
    </xdr:to>
    <xdr:cxnSp macro="">
      <xdr:nvCxnSpPr>
        <xdr:cNvPr id="491" name="直線コネクタ 490"/>
        <xdr:cNvCxnSpPr/>
      </xdr:nvCxnSpPr>
      <xdr:spPr>
        <a:xfrm flipV="1">
          <a:off x="15481300" y="618145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27033</xdr:rowOff>
    </xdr:from>
    <xdr:to>
      <xdr:col>76</xdr:col>
      <xdr:colOff>165100</xdr:colOff>
      <xdr:row>36</xdr:row>
      <xdr:rowOff>128633</xdr:rowOff>
    </xdr:to>
    <xdr:sp macro="" textlink="">
      <xdr:nvSpPr>
        <xdr:cNvPr id="492" name="楕円 491"/>
        <xdr:cNvSpPr/>
      </xdr:nvSpPr>
      <xdr:spPr>
        <a:xfrm>
          <a:off x="14541500" y="61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40277</xdr:rowOff>
    </xdr:from>
    <xdr:to>
      <xdr:col>81</xdr:col>
      <xdr:colOff>50800</xdr:colOff>
      <xdr:row>36</xdr:row>
      <xdr:rowOff>77833</xdr:rowOff>
    </xdr:to>
    <xdr:cxnSp macro="">
      <xdr:nvCxnSpPr>
        <xdr:cNvPr id="493" name="直線コネクタ 492"/>
        <xdr:cNvCxnSpPr/>
      </xdr:nvCxnSpPr>
      <xdr:spPr>
        <a:xfrm flipV="1">
          <a:off x="14592300" y="621247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33564</xdr:rowOff>
    </xdr:from>
    <xdr:to>
      <xdr:col>72</xdr:col>
      <xdr:colOff>38100</xdr:colOff>
      <xdr:row>36</xdr:row>
      <xdr:rowOff>135164</xdr:rowOff>
    </xdr:to>
    <xdr:sp macro="" textlink="">
      <xdr:nvSpPr>
        <xdr:cNvPr id="494" name="楕円 493"/>
        <xdr:cNvSpPr/>
      </xdr:nvSpPr>
      <xdr:spPr>
        <a:xfrm>
          <a:off x="136525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77833</xdr:rowOff>
    </xdr:from>
    <xdr:to>
      <xdr:col>76</xdr:col>
      <xdr:colOff>114300</xdr:colOff>
      <xdr:row>36</xdr:row>
      <xdr:rowOff>84364</xdr:rowOff>
    </xdr:to>
    <xdr:cxnSp macro="">
      <xdr:nvCxnSpPr>
        <xdr:cNvPr id="495" name="直線コネクタ 494"/>
        <xdr:cNvCxnSpPr/>
      </xdr:nvCxnSpPr>
      <xdr:spPr>
        <a:xfrm flipV="1">
          <a:off x="13703300" y="625003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18523</xdr:rowOff>
    </xdr:from>
    <xdr:ext cx="405111" cy="259045"/>
    <xdr:sp macro="" textlink="">
      <xdr:nvSpPr>
        <xdr:cNvPr id="496" name="n_1aveValue【一般廃棄物処理施設】&#10;有形固定資産減価償却率"/>
        <xdr:cNvSpPr txBox="1"/>
      </xdr:nvSpPr>
      <xdr:spPr>
        <a:xfrm>
          <a:off x="15266044"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97" name="n_2aveValue【一般廃棄物処理施設】&#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82204</xdr:rowOff>
    </xdr:from>
    <xdr:ext cx="405111" cy="259045"/>
    <xdr:sp macro="" textlink="">
      <xdr:nvSpPr>
        <xdr:cNvPr id="498" name="n_3aveValue【一般廃棄物処理施設】&#10;有形固定資産減価償却率"/>
        <xdr:cNvSpPr txBox="1"/>
      </xdr:nvSpPr>
      <xdr:spPr>
        <a:xfrm>
          <a:off x="13500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107604</xdr:rowOff>
    </xdr:from>
    <xdr:ext cx="405111" cy="259045"/>
    <xdr:sp macro="" textlink="">
      <xdr:nvSpPr>
        <xdr:cNvPr id="499" name="n_1mainValue【一般廃棄物処理施設】&#10;有形固定資産減価償却率"/>
        <xdr:cNvSpPr txBox="1"/>
      </xdr:nvSpPr>
      <xdr:spPr>
        <a:xfrm>
          <a:off x="15266044" y="593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145160</xdr:rowOff>
    </xdr:from>
    <xdr:ext cx="405111" cy="259045"/>
    <xdr:sp macro="" textlink="">
      <xdr:nvSpPr>
        <xdr:cNvPr id="500" name="n_2mainValue【一般廃棄物処理施設】&#10;有形固定資産減価償却率"/>
        <xdr:cNvSpPr txBox="1"/>
      </xdr:nvSpPr>
      <xdr:spPr>
        <a:xfrm>
          <a:off x="14389744" y="597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151691</xdr:rowOff>
    </xdr:from>
    <xdr:ext cx="405111" cy="259045"/>
    <xdr:sp macro="" textlink="">
      <xdr:nvSpPr>
        <xdr:cNvPr id="501" name="n_3mainValue【一般廃棄物処理施設】&#10;有形固定資産減価償却率"/>
        <xdr:cNvSpPr txBox="1"/>
      </xdr:nvSpPr>
      <xdr:spPr>
        <a:xfrm>
          <a:off x="13500744" y="598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2" name="直線コネクタ 51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3" name="テキスト ボックス 51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4" name="直線コネクタ 51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5" name="テキスト ボックス 51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6" name="直線コネクタ 51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7" name="テキスト ボックス 51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8" name="直線コネクタ 51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9" name="テキスト ボックス 51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0" name="直線コネクタ 51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1" name="テキスト ボックス 52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3" name="テキスト ボックス 52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525" name="直線コネクタ 524"/>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26"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27" name="直線コネクタ 526"/>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28" name="【一般廃棄物処理施設】&#10;一人当たり有形固定資産（償却資産）額最大値テキスト"/>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29" name="直線コネクタ 528"/>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6238</xdr:rowOff>
    </xdr:from>
    <xdr:ext cx="534377" cy="259045"/>
    <xdr:sp macro="" textlink="">
      <xdr:nvSpPr>
        <xdr:cNvPr id="530" name="【一般廃棄物処理施設】&#10;一人当たり有形固定資産（償却資産）額平均値テキスト"/>
        <xdr:cNvSpPr txBox="1"/>
      </xdr:nvSpPr>
      <xdr:spPr>
        <a:xfrm>
          <a:off x="22199600" y="652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31" name="フローチャート: 判断 530"/>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32" name="フローチャート: 判断 531"/>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33" name="フローチャート: 判断 532"/>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26154</xdr:rowOff>
    </xdr:from>
    <xdr:to>
      <xdr:col>102</xdr:col>
      <xdr:colOff>165100</xdr:colOff>
      <xdr:row>39</xdr:row>
      <xdr:rowOff>127754</xdr:rowOff>
    </xdr:to>
    <xdr:sp macro="" textlink="">
      <xdr:nvSpPr>
        <xdr:cNvPr id="534" name="フローチャート: 判断 533"/>
        <xdr:cNvSpPr/>
      </xdr:nvSpPr>
      <xdr:spPr>
        <a:xfrm>
          <a:off x="19494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5" name="テキスト ボックス 5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6" name="テキスト ボックス 5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7" name="テキスト ボックス 5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8" name="テキスト ボックス 5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9" name="テキスト ボックス 5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163314</xdr:rowOff>
    </xdr:from>
    <xdr:to>
      <xdr:col>116</xdr:col>
      <xdr:colOff>114300</xdr:colOff>
      <xdr:row>40</xdr:row>
      <xdr:rowOff>93464</xdr:rowOff>
    </xdr:to>
    <xdr:sp macro="" textlink="">
      <xdr:nvSpPr>
        <xdr:cNvPr id="540" name="楕円 539"/>
        <xdr:cNvSpPr/>
      </xdr:nvSpPr>
      <xdr:spPr>
        <a:xfrm>
          <a:off x="22110700" y="684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141741</xdr:rowOff>
    </xdr:from>
    <xdr:ext cx="534377" cy="259045"/>
    <xdr:sp macro="" textlink="">
      <xdr:nvSpPr>
        <xdr:cNvPr id="541" name="【一般廃棄物処理施設】&#10;一人当たり有形固定資産（償却資産）額該当値テキスト"/>
        <xdr:cNvSpPr txBox="1"/>
      </xdr:nvSpPr>
      <xdr:spPr>
        <a:xfrm>
          <a:off x="22199600" y="682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8956</xdr:rowOff>
    </xdr:from>
    <xdr:to>
      <xdr:col>112</xdr:col>
      <xdr:colOff>38100</xdr:colOff>
      <xdr:row>40</xdr:row>
      <xdr:rowOff>110556</xdr:rowOff>
    </xdr:to>
    <xdr:sp macro="" textlink="">
      <xdr:nvSpPr>
        <xdr:cNvPr id="542" name="楕円 541"/>
        <xdr:cNvSpPr/>
      </xdr:nvSpPr>
      <xdr:spPr>
        <a:xfrm>
          <a:off x="21272500" y="686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42664</xdr:rowOff>
    </xdr:from>
    <xdr:to>
      <xdr:col>116</xdr:col>
      <xdr:colOff>63500</xdr:colOff>
      <xdr:row>40</xdr:row>
      <xdr:rowOff>59756</xdr:rowOff>
    </xdr:to>
    <xdr:cxnSp macro="">
      <xdr:nvCxnSpPr>
        <xdr:cNvPr id="543" name="直線コネクタ 542"/>
        <xdr:cNvCxnSpPr/>
      </xdr:nvCxnSpPr>
      <xdr:spPr>
        <a:xfrm flipV="1">
          <a:off x="21323300" y="6900664"/>
          <a:ext cx="838200" cy="1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16576</xdr:rowOff>
    </xdr:from>
    <xdr:to>
      <xdr:col>107</xdr:col>
      <xdr:colOff>101600</xdr:colOff>
      <xdr:row>40</xdr:row>
      <xdr:rowOff>118176</xdr:rowOff>
    </xdr:to>
    <xdr:sp macro="" textlink="">
      <xdr:nvSpPr>
        <xdr:cNvPr id="544" name="楕円 543"/>
        <xdr:cNvSpPr/>
      </xdr:nvSpPr>
      <xdr:spPr>
        <a:xfrm>
          <a:off x="20383500" y="687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59756</xdr:rowOff>
    </xdr:from>
    <xdr:to>
      <xdr:col>111</xdr:col>
      <xdr:colOff>177800</xdr:colOff>
      <xdr:row>40</xdr:row>
      <xdr:rowOff>67376</xdr:rowOff>
    </xdr:to>
    <xdr:cxnSp macro="">
      <xdr:nvCxnSpPr>
        <xdr:cNvPr id="545" name="直線コネクタ 544"/>
        <xdr:cNvCxnSpPr/>
      </xdr:nvCxnSpPr>
      <xdr:spPr>
        <a:xfrm flipV="1">
          <a:off x="20434300" y="691775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32486</xdr:rowOff>
    </xdr:from>
    <xdr:to>
      <xdr:col>102</xdr:col>
      <xdr:colOff>165100</xdr:colOff>
      <xdr:row>40</xdr:row>
      <xdr:rowOff>134086</xdr:rowOff>
    </xdr:to>
    <xdr:sp macro="" textlink="">
      <xdr:nvSpPr>
        <xdr:cNvPr id="546" name="楕円 545"/>
        <xdr:cNvSpPr/>
      </xdr:nvSpPr>
      <xdr:spPr>
        <a:xfrm>
          <a:off x="19494500" y="689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67376</xdr:rowOff>
    </xdr:from>
    <xdr:to>
      <xdr:col>107</xdr:col>
      <xdr:colOff>50800</xdr:colOff>
      <xdr:row>40</xdr:row>
      <xdr:rowOff>83286</xdr:rowOff>
    </xdr:to>
    <xdr:cxnSp macro="">
      <xdr:nvCxnSpPr>
        <xdr:cNvPr id="547" name="直線コネクタ 546"/>
        <xdr:cNvCxnSpPr/>
      </xdr:nvCxnSpPr>
      <xdr:spPr>
        <a:xfrm flipV="1">
          <a:off x="19545300" y="6925376"/>
          <a:ext cx="889000" cy="1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109969</xdr:rowOff>
    </xdr:from>
    <xdr:ext cx="534377" cy="259045"/>
    <xdr:sp macro="" textlink="">
      <xdr:nvSpPr>
        <xdr:cNvPr id="548" name="n_1aveValue【一般廃棄物処理施設】&#10;一人当たり有形固定資産（償却資産）額"/>
        <xdr:cNvSpPr txBox="1"/>
      </xdr:nvSpPr>
      <xdr:spPr>
        <a:xfrm>
          <a:off x="210434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117962</xdr:rowOff>
    </xdr:from>
    <xdr:ext cx="534377" cy="259045"/>
    <xdr:sp macro="" textlink="">
      <xdr:nvSpPr>
        <xdr:cNvPr id="549" name="n_2aveValue【一般廃棄物処理施設】&#10;一人当たり有形固定資産（償却資産）額"/>
        <xdr:cNvSpPr txBox="1"/>
      </xdr:nvSpPr>
      <xdr:spPr>
        <a:xfrm>
          <a:off x="20167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144281</xdr:rowOff>
    </xdr:from>
    <xdr:ext cx="534377" cy="259045"/>
    <xdr:sp macro="" textlink="">
      <xdr:nvSpPr>
        <xdr:cNvPr id="550" name="n_3aveValue【一般廃棄物処理施設】&#10;一人当たり有形固定資産（償却資産）額"/>
        <xdr:cNvSpPr txBox="1"/>
      </xdr:nvSpPr>
      <xdr:spPr>
        <a:xfrm>
          <a:off x="19278111" y="64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101683</xdr:rowOff>
    </xdr:from>
    <xdr:ext cx="534377" cy="259045"/>
    <xdr:sp macro="" textlink="">
      <xdr:nvSpPr>
        <xdr:cNvPr id="551" name="n_1mainValue【一般廃棄物処理施設】&#10;一人当たり有形固定資産（償却資産）額"/>
        <xdr:cNvSpPr txBox="1"/>
      </xdr:nvSpPr>
      <xdr:spPr>
        <a:xfrm>
          <a:off x="21043411" y="695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109303</xdr:rowOff>
    </xdr:from>
    <xdr:ext cx="534377" cy="259045"/>
    <xdr:sp macro="" textlink="">
      <xdr:nvSpPr>
        <xdr:cNvPr id="552" name="n_2mainValue【一般廃棄物処理施設】&#10;一人当たり有形固定資産（償却資産）額"/>
        <xdr:cNvSpPr txBox="1"/>
      </xdr:nvSpPr>
      <xdr:spPr>
        <a:xfrm>
          <a:off x="20167111" y="69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125213</xdr:rowOff>
    </xdr:from>
    <xdr:ext cx="534377" cy="259045"/>
    <xdr:sp macro="" textlink="">
      <xdr:nvSpPr>
        <xdr:cNvPr id="553" name="n_3mainValue【一般廃棄物処理施設】&#10;一人当たり有形固定資産（償却資産）額"/>
        <xdr:cNvSpPr txBox="1"/>
      </xdr:nvSpPr>
      <xdr:spPr>
        <a:xfrm>
          <a:off x="19278111" y="698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4" name="正方形/長方形 5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5" name="正方形/長方形 5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6" name="正方形/長方形 5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7" name="正方形/長方形 5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8" name="正方形/長方形 5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9" name="正方形/長方形 5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0" name="正方形/長方形 5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1" name="正方形/長方形 5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2" name="テキスト ボックス 5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3" name="直線コネクタ 5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4" name="直線コネクタ 56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5" name="テキスト ボックス 56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6" name="直線コネクタ 56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7" name="テキスト ボックス 56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8" name="直線コネクタ 56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9" name="テキスト ボックス 56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0" name="直線コネクタ 56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1" name="テキスト ボックス 57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2" name="直線コネクタ 57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3" name="テキスト ボックス 57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4" name="直線コネクタ 57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5" name="テキスト ボックス 57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6" name="直線コネクタ 5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7" name="テキスト ボックス 57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79" name="直線コネクタ 578"/>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80"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81" name="直線コネクタ 580"/>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82" name="【保健センター・保健所】&#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83" name="直線コネクタ 582"/>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584" name="【保健センター・保健所】&#10;有形固定資産減価償却率平均値テキスト"/>
        <xdr:cNvSpPr txBox="1"/>
      </xdr:nvSpPr>
      <xdr:spPr>
        <a:xfrm>
          <a:off x="16357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85" name="フローチャート: 判断 584"/>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86" name="フローチャート: 判断 585"/>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587" name="フローチャート: 判断 586"/>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588" name="フローチャート: 判断 587"/>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9" name="テキスト ボックス 5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0" name="テキスト ボックス 5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1" name="テキスト ボックス 5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2" name="テキスト ボックス 5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3" name="テキスト ボックス 5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81462</xdr:rowOff>
    </xdr:from>
    <xdr:to>
      <xdr:col>85</xdr:col>
      <xdr:colOff>177800</xdr:colOff>
      <xdr:row>58</xdr:row>
      <xdr:rowOff>11612</xdr:rowOff>
    </xdr:to>
    <xdr:sp macro="" textlink="">
      <xdr:nvSpPr>
        <xdr:cNvPr id="594" name="楕円 593"/>
        <xdr:cNvSpPr/>
      </xdr:nvSpPr>
      <xdr:spPr>
        <a:xfrm>
          <a:off x="16268700" y="98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104339</xdr:rowOff>
    </xdr:from>
    <xdr:ext cx="405111" cy="259045"/>
    <xdr:sp macro="" textlink="">
      <xdr:nvSpPr>
        <xdr:cNvPr id="595" name="【保健センター・保健所】&#10;有形固定資産減価償却率該当値テキスト"/>
        <xdr:cNvSpPr txBox="1"/>
      </xdr:nvSpPr>
      <xdr:spPr>
        <a:xfrm>
          <a:off x="16357600" y="970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115751</xdr:rowOff>
    </xdr:from>
    <xdr:to>
      <xdr:col>81</xdr:col>
      <xdr:colOff>101600</xdr:colOff>
      <xdr:row>58</xdr:row>
      <xdr:rowOff>45901</xdr:rowOff>
    </xdr:to>
    <xdr:sp macro="" textlink="">
      <xdr:nvSpPr>
        <xdr:cNvPr id="596" name="楕円 595"/>
        <xdr:cNvSpPr/>
      </xdr:nvSpPr>
      <xdr:spPr>
        <a:xfrm>
          <a:off x="15430500" y="988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132262</xdr:rowOff>
    </xdr:from>
    <xdr:to>
      <xdr:col>85</xdr:col>
      <xdr:colOff>127000</xdr:colOff>
      <xdr:row>57</xdr:row>
      <xdr:rowOff>166551</xdr:rowOff>
    </xdr:to>
    <xdr:cxnSp macro="">
      <xdr:nvCxnSpPr>
        <xdr:cNvPr id="597" name="直線コネクタ 596"/>
        <xdr:cNvCxnSpPr/>
      </xdr:nvCxnSpPr>
      <xdr:spPr>
        <a:xfrm flipV="1">
          <a:off x="15481300" y="990491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150041</xdr:rowOff>
    </xdr:from>
    <xdr:to>
      <xdr:col>76</xdr:col>
      <xdr:colOff>165100</xdr:colOff>
      <xdr:row>58</xdr:row>
      <xdr:rowOff>80191</xdr:rowOff>
    </xdr:to>
    <xdr:sp macro="" textlink="">
      <xdr:nvSpPr>
        <xdr:cNvPr id="598" name="楕円 597"/>
        <xdr:cNvSpPr/>
      </xdr:nvSpPr>
      <xdr:spPr>
        <a:xfrm>
          <a:off x="145415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166551</xdr:rowOff>
    </xdr:from>
    <xdr:to>
      <xdr:col>81</xdr:col>
      <xdr:colOff>50800</xdr:colOff>
      <xdr:row>58</xdr:row>
      <xdr:rowOff>29391</xdr:rowOff>
    </xdr:to>
    <xdr:cxnSp macro="">
      <xdr:nvCxnSpPr>
        <xdr:cNvPr id="599" name="直線コネクタ 598"/>
        <xdr:cNvCxnSpPr/>
      </xdr:nvCxnSpPr>
      <xdr:spPr>
        <a:xfrm flipV="1">
          <a:off x="14592300" y="993920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11249</xdr:rowOff>
    </xdr:from>
    <xdr:to>
      <xdr:col>72</xdr:col>
      <xdr:colOff>38100</xdr:colOff>
      <xdr:row>58</xdr:row>
      <xdr:rowOff>112849</xdr:rowOff>
    </xdr:to>
    <xdr:sp macro="" textlink="">
      <xdr:nvSpPr>
        <xdr:cNvPr id="600" name="楕円 599"/>
        <xdr:cNvSpPr/>
      </xdr:nvSpPr>
      <xdr:spPr>
        <a:xfrm>
          <a:off x="13652500" y="99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29391</xdr:rowOff>
    </xdr:from>
    <xdr:to>
      <xdr:col>76</xdr:col>
      <xdr:colOff>114300</xdr:colOff>
      <xdr:row>58</xdr:row>
      <xdr:rowOff>62049</xdr:rowOff>
    </xdr:to>
    <xdr:cxnSp macro="">
      <xdr:nvCxnSpPr>
        <xdr:cNvPr id="601" name="直線コネクタ 600"/>
        <xdr:cNvCxnSpPr/>
      </xdr:nvCxnSpPr>
      <xdr:spPr>
        <a:xfrm flipV="1">
          <a:off x="13703300" y="99734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602" name="n_1aveValue【保健センター・保健所】&#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603" name="n_2aveValue【保健センター・保健所】&#10;有形固定資産減価償却率"/>
        <xdr:cNvSpPr txBox="1"/>
      </xdr:nvSpPr>
      <xdr:spPr>
        <a:xfrm>
          <a:off x="14389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161126</xdr:rowOff>
    </xdr:from>
    <xdr:ext cx="405111" cy="259045"/>
    <xdr:sp macro="" textlink="">
      <xdr:nvSpPr>
        <xdr:cNvPr id="604" name="n_3aveValue【保健センター・保健所】&#10;有形固定資産減価償却率"/>
        <xdr:cNvSpPr txBox="1"/>
      </xdr:nvSpPr>
      <xdr:spPr>
        <a:xfrm>
          <a:off x="13500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62428</xdr:rowOff>
    </xdr:from>
    <xdr:ext cx="405111" cy="259045"/>
    <xdr:sp macro="" textlink="">
      <xdr:nvSpPr>
        <xdr:cNvPr id="605" name="n_1mainValue【保健センター・保健所】&#10;有形固定資産減価償却率"/>
        <xdr:cNvSpPr txBox="1"/>
      </xdr:nvSpPr>
      <xdr:spPr>
        <a:xfrm>
          <a:off x="15266044" y="966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96718</xdr:rowOff>
    </xdr:from>
    <xdr:ext cx="405111" cy="259045"/>
    <xdr:sp macro="" textlink="">
      <xdr:nvSpPr>
        <xdr:cNvPr id="606" name="n_2mainValue【保健センター・保健所】&#10;有形固定資産減価償却率"/>
        <xdr:cNvSpPr txBox="1"/>
      </xdr:nvSpPr>
      <xdr:spPr>
        <a:xfrm>
          <a:off x="14389744" y="9697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129376</xdr:rowOff>
    </xdr:from>
    <xdr:ext cx="405111" cy="259045"/>
    <xdr:sp macro="" textlink="">
      <xdr:nvSpPr>
        <xdr:cNvPr id="607" name="n_3mainValue【保健センター・保健所】&#10;有形固定資産減価償却率"/>
        <xdr:cNvSpPr txBox="1"/>
      </xdr:nvSpPr>
      <xdr:spPr>
        <a:xfrm>
          <a:off x="13500744" y="973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6" name="テキスト ボックス 6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7" name="直線コネクタ 6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8" name="直線コネクタ 61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9" name="テキスト ボックス 61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0" name="直線コネクタ 61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1" name="テキスト ボックス 62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2" name="直線コネクタ 62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3" name="テキスト ボックス 62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4" name="直線コネクタ 62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5" name="テキスト ボックス 62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629" name="直線コネクタ 628"/>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630" name="【保健センター・保健所】&#10;一人当たり面積最小値テキスト"/>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631" name="直線コネクタ 630"/>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632"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33" name="直線コネクタ 632"/>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34"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35" name="フローチャート: 判断 634"/>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36" name="フローチャート: 判断 635"/>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637" name="フローチャート: 判断 636"/>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638" name="フローチャート: 判断 637"/>
        <xdr:cNvSpPr/>
      </xdr:nvSpPr>
      <xdr:spPr>
        <a:xfrm>
          <a:off x="19494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168656</xdr:rowOff>
    </xdr:from>
    <xdr:to>
      <xdr:col>116</xdr:col>
      <xdr:colOff>114300</xdr:colOff>
      <xdr:row>63</xdr:row>
      <xdr:rowOff>98806</xdr:rowOff>
    </xdr:to>
    <xdr:sp macro="" textlink="">
      <xdr:nvSpPr>
        <xdr:cNvPr id="644" name="楕円 643"/>
        <xdr:cNvSpPr/>
      </xdr:nvSpPr>
      <xdr:spPr>
        <a:xfrm>
          <a:off x="221107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105935</xdr:rowOff>
    </xdr:from>
    <xdr:ext cx="469744" cy="259045"/>
    <xdr:sp macro="" textlink="">
      <xdr:nvSpPr>
        <xdr:cNvPr id="645" name="【保健センター・保健所】&#10;一人当たり面積該当値テキスト"/>
        <xdr:cNvSpPr txBox="1"/>
      </xdr:nvSpPr>
      <xdr:spPr>
        <a:xfrm>
          <a:off x="22199600"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168656</xdr:rowOff>
    </xdr:from>
    <xdr:to>
      <xdr:col>112</xdr:col>
      <xdr:colOff>38100</xdr:colOff>
      <xdr:row>63</xdr:row>
      <xdr:rowOff>98806</xdr:rowOff>
    </xdr:to>
    <xdr:sp macro="" textlink="">
      <xdr:nvSpPr>
        <xdr:cNvPr id="646" name="楕円 645"/>
        <xdr:cNvSpPr/>
      </xdr:nvSpPr>
      <xdr:spPr>
        <a:xfrm>
          <a:off x="21272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48006</xdr:rowOff>
    </xdr:from>
    <xdr:to>
      <xdr:col>116</xdr:col>
      <xdr:colOff>63500</xdr:colOff>
      <xdr:row>63</xdr:row>
      <xdr:rowOff>48006</xdr:rowOff>
    </xdr:to>
    <xdr:cxnSp macro="">
      <xdr:nvCxnSpPr>
        <xdr:cNvPr id="647" name="直線コネクタ 646"/>
        <xdr:cNvCxnSpPr/>
      </xdr:nvCxnSpPr>
      <xdr:spPr>
        <a:xfrm>
          <a:off x="21323300" y="108493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168656</xdr:rowOff>
    </xdr:from>
    <xdr:to>
      <xdr:col>107</xdr:col>
      <xdr:colOff>101600</xdr:colOff>
      <xdr:row>63</xdr:row>
      <xdr:rowOff>98806</xdr:rowOff>
    </xdr:to>
    <xdr:sp macro="" textlink="">
      <xdr:nvSpPr>
        <xdr:cNvPr id="648" name="楕円 647"/>
        <xdr:cNvSpPr/>
      </xdr:nvSpPr>
      <xdr:spPr>
        <a:xfrm>
          <a:off x="20383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48006</xdr:rowOff>
    </xdr:from>
    <xdr:to>
      <xdr:col>111</xdr:col>
      <xdr:colOff>177800</xdr:colOff>
      <xdr:row>63</xdr:row>
      <xdr:rowOff>48006</xdr:rowOff>
    </xdr:to>
    <xdr:cxnSp macro="">
      <xdr:nvCxnSpPr>
        <xdr:cNvPr id="649" name="直線コネクタ 648"/>
        <xdr:cNvCxnSpPr/>
      </xdr:nvCxnSpPr>
      <xdr:spPr>
        <a:xfrm>
          <a:off x="20434300" y="1084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164084</xdr:rowOff>
    </xdr:from>
    <xdr:to>
      <xdr:col>102</xdr:col>
      <xdr:colOff>165100</xdr:colOff>
      <xdr:row>63</xdr:row>
      <xdr:rowOff>94234</xdr:rowOff>
    </xdr:to>
    <xdr:sp macro="" textlink="">
      <xdr:nvSpPr>
        <xdr:cNvPr id="650" name="楕円 649"/>
        <xdr:cNvSpPr/>
      </xdr:nvSpPr>
      <xdr:spPr>
        <a:xfrm>
          <a:off x="19494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43434</xdr:rowOff>
    </xdr:from>
    <xdr:to>
      <xdr:col>107</xdr:col>
      <xdr:colOff>50800</xdr:colOff>
      <xdr:row>63</xdr:row>
      <xdr:rowOff>48006</xdr:rowOff>
    </xdr:to>
    <xdr:cxnSp macro="">
      <xdr:nvCxnSpPr>
        <xdr:cNvPr id="651" name="直線コネクタ 650"/>
        <xdr:cNvCxnSpPr/>
      </xdr:nvCxnSpPr>
      <xdr:spPr>
        <a:xfrm>
          <a:off x="19545300" y="10844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52"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74185</xdr:rowOff>
    </xdr:from>
    <xdr:ext cx="469744" cy="259045"/>
    <xdr:sp macro="" textlink="">
      <xdr:nvSpPr>
        <xdr:cNvPr id="653" name="n_2aveValue【保健センター・保健所】&#10;一人当たり面積"/>
        <xdr:cNvSpPr txBox="1"/>
      </xdr:nvSpPr>
      <xdr:spPr>
        <a:xfrm>
          <a:off x="20199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158767</xdr:rowOff>
    </xdr:from>
    <xdr:ext cx="469744" cy="259045"/>
    <xdr:sp macro="" textlink="">
      <xdr:nvSpPr>
        <xdr:cNvPr id="654" name="n_3aveValue【保健センター・保健所】&#10;一人当たり面積"/>
        <xdr:cNvSpPr txBox="1"/>
      </xdr:nvSpPr>
      <xdr:spPr>
        <a:xfrm>
          <a:off x="19310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89933</xdr:rowOff>
    </xdr:from>
    <xdr:ext cx="469744" cy="259045"/>
    <xdr:sp macro="" textlink="">
      <xdr:nvSpPr>
        <xdr:cNvPr id="655" name="n_1mainValue【保健センター・保健所】&#10;一人当たり面積"/>
        <xdr:cNvSpPr txBox="1"/>
      </xdr:nvSpPr>
      <xdr:spPr>
        <a:xfrm>
          <a:off x="210757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89933</xdr:rowOff>
    </xdr:from>
    <xdr:ext cx="469744" cy="259045"/>
    <xdr:sp macro="" textlink="">
      <xdr:nvSpPr>
        <xdr:cNvPr id="656" name="n_2mainValue【保健センター・保健所】&#10;一人当たり面積"/>
        <xdr:cNvSpPr txBox="1"/>
      </xdr:nvSpPr>
      <xdr:spPr>
        <a:xfrm>
          <a:off x="20199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85361</xdr:rowOff>
    </xdr:from>
    <xdr:ext cx="469744" cy="259045"/>
    <xdr:sp macro="" textlink="">
      <xdr:nvSpPr>
        <xdr:cNvPr id="657" name="n_3mainValue【保健センター・保健所】&#10;一人当たり面積"/>
        <xdr:cNvSpPr txBox="1"/>
      </xdr:nvSpPr>
      <xdr:spPr>
        <a:xfrm>
          <a:off x="193104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8" name="直線コネクタ 66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9" name="テキスト ボックス 66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0" name="直線コネクタ 66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1" name="テキスト ボックス 67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2" name="直線コネクタ 67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3" name="テキスト ボックス 67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4" name="直線コネクタ 67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5" name="テキスト ボックス 67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6" name="直線コネクタ 67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7" name="テキスト ボックス 67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8" name="直線コネクタ 67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9" name="テキスト ボックス 67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83" name="直線コネクタ 682"/>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84"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85" name="直線コネクタ 684"/>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86"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87" name="直線コネクタ 686"/>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688" name="【消防施設】&#10;有形固定資産減価償却率平均値テキスト"/>
        <xdr:cNvSpPr txBox="1"/>
      </xdr:nvSpPr>
      <xdr:spPr>
        <a:xfrm>
          <a:off x="163576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89" name="フローチャート: 判断 688"/>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90" name="フローチャート: 判断 689"/>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91" name="フローチャート: 判断 690"/>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692" name="フローチャート: 判断 691"/>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91802</xdr:rowOff>
    </xdr:from>
    <xdr:to>
      <xdr:col>85</xdr:col>
      <xdr:colOff>177800</xdr:colOff>
      <xdr:row>82</xdr:row>
      <xdr:rowOff>21952</xdr:rowOff>
    </xdr:to>
    <xdr:sp macro="" textlink="">
      <xdr:nvSpPr>
        <xdr:cNvPr id="698" name="楕円 697"/>
        <xdr:cNvSpPr/>
      </xdr:nvSpPr>
      <xdr:spPr>
        <a:xfrm>
          <a:off x="16268700" y="13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70229</xdr:rowOff>
    </xdr:from>
    <xdr:ext cx="405111" cy="259045"/>
    <xdr:sp macro="" textlink="">
      <xdr:nvSpPr>
        <xdr:cNvPr id="699" name="【消防施設】&#10;有形固定資産減価償却率該当値テキスト"/>
        <xdr:cNvSpPr txBox="1"/>
      </xdr:nvSpPr>
      <xdr:spPr>
        <a:xfrm>
          <a:off x="16357600" y="13957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145687</xdr:rowOff>
    </xdr:from>
    <xdr:to>
      <xdr:col>81</xdr:col>
      <xdr:colOff>101600</xdr:colOff>
      <xdr:row>81</xdr:row>
      <xdr:rowOff>75837</xdr:rowOff>
    </xdr:to>
    <xdr:sp macro="" textlink="">
      <xdr:nvSpPr>
        <xdr:cNvPr id="700" name="楕円 699"/>
        <xdr:cNvSpPr/>
      </xdr:nvSpPr>
      <xdr:spPr>
        <a:xfrm>
          <a:off x="15430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25037</xdr:rowOff>
    </xdr:from>
    <xdr:to>
      <xdr:col>85</xdr:col>
      <xdr:colOff>127000</xdr:colOff>
      <xdr:row>81</xdr:row>
      <xdr:rowOff>142602</xdr:rowOff>
    </xdr:to>
    <xdr:cxnSp macro="">
      <xdr:nvCxnSpPr>
        <xdr:cNvPr id="701" name="直線コネクタ 700"/>
        <xdr:cNvCxnSpPr/>
      </xdr:nvCxnSpPr>
      <xdr:spPr>
        <a:xfrm>
          <a:off x="15481300" y="13912487"/>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11793</xdr:rowOff>
    </xdr:from>
    <xdr:to>
      <xdr:col>76</xdr:col>
      <xdr:colOff>165100</xdr:colOff>
      <xdr:row>81</xdr:row>
      <xdr:rowOff>113393</xdr:rowOff>
    </xdr:to>
    <xdr:sp macro="" textlink="">
      <xdr:nvSpPr>
        <xdr:cNvPr id="702" name="楕円 701"/>
        <xdr:cNvSpPr/>
      </xdr:nvSpPr>
      <xdr:spPr>
        <a:xfrm>
          <a:off x="14541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25037</xdr:rowOff>
    </xdr:from>
    <xdr:to>
      <xdr:col>81</xdr:col>
      <xdr:colOff>50800</xdr:colOff>
      <xdr:row>81</xdr:row>
      <xdr:rowOff>62593</xdr:rowOff>
    </xdr:to>
    <xdr:cxnSp macro="">
      <xdr:nvCxnSpPr>
        <xdr:cNvPr id="703" name="直線コネクタ 702"/>
        <xdr:cNvCxnSpPr/>
      </xdr:nvCxnSpPr>
      <xdr:spPr>
        <a:xfrm flipV="1">
          <a:off x="14592300" y="1391248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67311</xdr:rowOff>
    </xdr:from>
    <xdr:to>
      <xdr:col>72</xdr:col>
      <xdr:colOff>38100</xdr:colOff>
      <xdr:row>81</xdr:row>
      <xdr:rowOff>168911</xdr:rowOff>
    </xdr:to>
    <xdr:sp macro="" textlink="">
      <xdr:nvSpPr>
        <xdr:cNvPr id="704" name="楕円 703"/>
        <xdr:cNvSpPr/>
      </xdr:nvSpPr>
      <xdr:spPr>
        <a:xfrm>
          <a:off x="13652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62593</xdr:rowOff>
    </xdr:from>
    <xdr:to>
      <xdr:col>76</xdr:col>
      <xdr:colOff>114300</xdr:colOff>
      <xdr:row>81</xdr:row>
      <xdr:rowOff>118111</xdr:rowOff>
    </xdr:to>
    <xdr:cxnSp macro="">
      <xdr:nvCxnSpPr>
        <xdr:cNvPr id="705" name="直線コネクタ 704"/>
        <xdr:cNvCxnSpPr/>
      </xdr:nvCxnSpPr>
      <xdr:spPr>
        <a:xfrm flipV="1">
          <a:off x="13703300" y="13950043"/>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706" name="n_1aveValue【消防施設】&#10;有形固定資産減価償却率"/>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707"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708" name="n_3aveValue【消防施設】&#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66964</xdr:rowOff>
    </xdr:from>
    <xdr:ext cx="405111" cy="259045"/>
    <xdr:sp macro="" textlink="">
      <xdr:nvSpPr>
        <xdr:cNvPr id="709" name="n_1mainValue【消防施設】&#10;有形固定資産減価償却率"/>
        <xdr:cNvSpPr txBox="1"/>
      </xdr:nvSpPr>
      <xdr:spPr>
        <a:xfrm>
          <a:off x="15266044" y="1395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104520</xdr:rowOff>
    </xdr:from>
    <xdr:ext cx="405111" cy="259045"/>
    <xdr:sp macro="" textlink="">
      <xdr:nvSpPr>
        <xdr:cNvPr id="710" name="n_2mainValue【消防施設】&#10;有形固定資産減価償却率"/>
        <xdr:cNvSpPr txBox="1"/>
      </xdr:nvSpPr>
      <xdr:spPr>
        <a:xfrm>
          <a:off x="14389744" y="1399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160038</xdr:rowOff>
    </xdr:from>
    <xdr:ext cx="405111" cy="259045"/>
    <xdr:sp macro="" textlink="">
      <xdr:nvSpPr>
        <xdr:cNvPr id="711" name="n_3mainValue【消防施設】&#10;有形固定資産減価償却率"/>
        <xdr:cNvSpPr txBox="1"/>
      </xdr:nvSpPr>
      <xdr:spPr>
        <a:xfrm>
          <a:off x="13500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733" name="直線コネクタ 732"/>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3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35" name="直線コネクタ 73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736"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737" name="直線コネクタ 736"/>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738"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39" name="フローチャート: 判断 738"/>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740" name="フローチャート: 判断 739"/>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741" name="フローチャート: 判断 740"/>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42" name="フローチャート: 判断 741"/>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126746</xdr:rowOff>
    </xdr:from>
    <xdr:to>
      <xdr:col>116</xdr:col>
      <xdr:colOff>114300</xdr:colOff>
      <xdr:row>86</xdr:row>
      <xdr:rowOff>56896</xdr:rowOff>
    </xdr:to>
    <xdr:sp macro="" textlink="">
      <xdr:nvSpPr>
        <xdr:cNvPr id="748" name="楕円 747"/>
        <xdr:cNvSpPr/>
      </xdr:nvSpPr>
      <xdr:spPr>
        <a:xfrm>
          <a:off x="221107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41673</xdr:rowOff>
    </xdr:from>
    <xdr:ext cx="469744" cy="259045"/>
    <xdr:sp macro="" textlink="">
      <xdr:nvSpPr>
        <xdr:cNvPr id="749" name="【消防施設】&#10;一人当たり面積該当値テキスト"/>
        <xdr:cNvSpPr txBox="1"/>
      </xdr:nvSpPr>
      <xdr:spPr>
        <a:xfrm>
          <a:off x="22199600" y="146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750" name="楕円 749"/>
        <xdr:cNvSpPr/>
      </xdr:nvSpPr>
      <xdr:spPr>
        <a:xfrm>
          <a:off x="2127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xdr:rowOff>
    </xdr:from>
    <xdr:to>
      <xdr:col>116</xdr:col>
      <xdr:colOff>63500</xdr:colOff>
      <xdr:row>86</xdr:row>
      <xdr:rowOff>15239</xdr:rowOff>
    </xdr:to>
    <xdr:cxnSp macro="">
      <xdr:nvCxnSpPr>
        <xdr:cNvPr id="751" name="直線コネクタ 750"/>
        <xdr:cNvCxnSpPr/>
      </xdr:nvCxnSpPr>
      <xdr:spPr>
        <a:xfrm flipV="1">
          <a:off x="21323300" y="1475079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135889</xdr:rowOff>
    </xdr:from>
    <xdr:to>
      <xdr:col>107</xdr:col>
      <xdr:colOff>101600</xdr:colOff>
      <xdr:row>86</xdr:row>
      <xdr:rowOff>66039</xdr:rowOff>
    </xdr:to>
    <xdr:sp macro="" textlink="">
      <xdr:nvSpPr>
        <xdr:cNvPr id="752" name="楕円 751"/>
        <xdr:cNvSpPr/>
      </xdr:nvSpPr>
      <xdr:spPr>
        <a:xfrm>
          <a:off x="2038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15239</xdr:rowOff>
    </xdr:from>
    <xdr:to>
      <xdr:col>111</xdr:col>
      <xdr:colOff>177800</xdr:colOff>
      <xdr:row>86</xdr:row>
      <xdr:rowOff>15239</xdr:rowOff>
    </xdr:to>
    <xdr:cxnSp macro="">
      <xdr:nvCxnSpPr>
        <xdr:cNvPr id="753" name="直線コネクタ 752"/>
        <xdr:cNvCxnSpPr/>
      </xdr:nvCxnSpPr>
      <xdr:spPr>
        <a:xfrm>
          <a:off x="20434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131318</xdr:rowOff>
    </xdr:from>
    <xdr:to>
      <xdr:col>102</xdr:col>
      <xdr:colOff>165100</xdr:colOff>
      <xdr:row>86</xdr:row>
      <xdr:rowOff>61468</xdr:rowOff>
    </xdr:to>
    <xdr:sp macro="" textlink="">
      <xdr:nvSpPr>
        <xdr:cNvPr id="754" name="楕円 753"/>
        <xdr:cNvSpPr/>
      </xdr:nvSpPr>
      <xdr:spPr>
        <a:xfrm>
          <a:off x="19494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10668</xdr:rowOff>
    </xdr:from>
    <xdr:to>
      <xdr:col>107</xdr:col>
      <xdr:colOff>50800</xdr:colOff>
      <xdr:row>86</xdr:row>
      <xdr:rowOff>15239</xdr:rowOff>
    </xdr:to>
    <xdr:cxnSp macro="">
      <xdr:nvCxnSpPr>
        <xdr:cNvPr id="755" name="直線コネクタ 754"/>
        <xdr:cNvCxnSpPr/>
      </xdr:nvCxnSpPr>
      <xdr:spPr>
        <a:xfrm>
          <a:off x="19545300" y="147553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11701</xdr:rowOff>
    </xdr:from>
    <xdr:ext cx="469744" cy="259045"/>
    <xdr:sp macro="" textlink="">
      <xdr:nvSpPr>
        <xdr:cNvPr id="756" name="n_1aveValue【消防施設】&#10;一人当たり面積"/>
        <xdr:cNvSpPr txBox="1"/>
      </xdr:nvSpPr>
      <xdr:spPr>
        <a:xfrm>
          <a:off x="21075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757"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58"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759" name="n_1mainValue【消防施設】&#10;一人当たり面積"/>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760" name="n_2mainValue【消防施設】&#10;一人当たり面積"/>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52595</xdr:rowOff>
    </xdr:from>
    <xdr:ext cx="469744" cy="259045"/>
    <xdr:sp macro="" textlink="">
      <xdr:nvSpPr>
        <xdr:cNvPr id="761" name="n_3mainValue【消防施設】&#10;一人当たり面積"/>
        <xdr:cNvSpPr txBox="1"/>
      </xdr:nvSpPr>
      <xdr:spPr>
        <a:xfrm>
          <a:off x="19310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2" name="直線コネクタ 77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3" name="テキスト ボックス 77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4" name="直線コネクタ 77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5" name="テキスト ボックス 77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6" name="直線コネクタ 77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7" name="テキスト ボックス 77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8" name="直線コネクタ 77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9" name="テキスト ボックス 77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0" name="直線コネクタ 77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1" name="テキスト ボックス 78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2" name="直線コネクタ 78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3" name="テキスト ボックス 78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4" name="直線コネクタ 7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5" name="テキスト ボックス 78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787" name="直線コネクタ 786"/>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88"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89" name="直線コネクタ 788"/>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90"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91" name="直線コネクタ 790"/>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792" name="【庁舎】&#10;有形固定資産減価償却率平均値テキスト"/>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93" name="フローチャート: 判断 792"/>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94" name="フローチャート: 判断 793"/>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95" name="フローチャート: 判断 794"/>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796" name="フローチャート: 判断 795"/>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7" name="テキスト ボックス 7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8" name="テキスト ボックス 7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9" name="テキスト ボックス 7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0" name="テキスト ボックス 7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1" name="テキスト ボックス 8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62956</xdr:rowOff>
    </xdr:from>
    <xdr:to>
      <xdr:col>85</xdr:col>
      <xdr:colOff>177800</xdr:colOff>
      <xdr:row>102</xdr:row>
      <xdr:rowOff>164556</xdr:rowOff>
    </xdr:to>
    <xdr:sp macro="" textlink="">
      <xdr:nvSpPr>
        <xdr:cNvPr id="802" name="楕円 801"/>
        <xdr:cNvSpPr/>
      </xdr:nvSpPr>
      <xdr:spPr>
        <a:xfrm>
          <a:off x="162687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85833</xdr:rowOff>
    </xdr:from>
    <xdr:ext cx="405111" cy="259045"/>
    <xdr:sp macro="" textlink="">
      <xdr:nvSpPr>
        <xdr:cNvPr id="803" name="【庁舎】&#10;有形固定資産減価償却率該当値テキスト"/>
        <xdr:cNvSpPr txBox="1"/>
      </xdr:nvSpPr>
      <xdr:spPr>
        <a:xfrm>
          <a:off x="16357600" y="1740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107043</xdr:rowOff>
    </xdr:from>
    <xdr:to>
      <xdr:col>81</xdr:col>
      <xdr:colOff>101600</xdr:colOff>
      <xdr:row>103</xdr:row>
      <xdr:rowOff>37193</xdr:rowOff>
    </xdr:to>
    <xdr:sp macro="" textlink="">
      <xdr:nvSpPr>
        <xdr:cNvPr id="804" name="楕円 803"/>
        <xdr:cNvSpPr/>
      </xdr:nvSpPr>
      <xdr:spPr>
        <a:xfrm>
          <a:off x="15430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113756</xdr:rowOff>
    </xdr:from>
    <xdr:to>
      <xdr:col>85</xdr:col>
      <xdr:colOff>127000</xdr:colOff>
      <xdr:row>102</xdr:row>
      <xdr:rowOff>157843</xdr:rowOff>
    </xdr:to>
    <xdr:cxnSp macro="">
      <xdr:nvCxnSpPr>
        <xdr:cNvPr id="805" name="直線コネクタ 804"/>
        <xdr:cNvCxnSpPr/>
      </xdr:nvCxnSpPr>
      <xdr:spPr>
        <a:xfrm flipV="1">
          <a:off x="15481300" y="1760165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90714</xdr:rowOff>
    </xdr:from>
    <xdr:to>
      <xdr:col>76</xdr:col>
      <xdr:colOff>165100</xdr:colOff>
      <xdr:row>102</xdr:row>
      <xdr:rowOff>20864</xdr:rowOff>
    </xdr:to>
    <xdr:sp macro="" textlink="">
      <xdr:nvSpPr>
        <xdr:cNvPr id="806" name="楕円 805"/>
        <xdr:cNvSpPr/>
      </xdr:nvSpPr>
      <xdr:spPr>
        <a:xfrm>
          <a:off x="14541500" y="174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141514</xdr:rowOff>
    </xdr:from>
    <xdr:to>
      <xdr:col>81</xdr:col>
      <xdr:colOff>50800</xdr:colOff>
      <xdr:row>102</xdr:row>
      <xdr:rowOff>157843</xdr:rowOff>
    </xdr:to>
    <xdr:cxnSp macro="">
      <xdr:nvCxnSpPr>
        <xdr:cNvPr id="807" name="直線コネクタ 806"/>
        <xdr:cNvCxnSpPr/>
      </xdr:nvCxnSpPr>
      <xdr:spPr>
        <a:xfrm>
          <a:off x="14592300" y="17457964"/>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118473</xdr:rowOff>
    </xdr:from>
    <xdr:to>
      <xdr:col>72</xdr:col>
      <xdr:colOff>38100</xdr:colOff>
      <xdr:row>102</xdr:row>
      <xdr:rowOff>48623</xdr:rowOff>
    </xdr:to>
    <xdr:sp macro="" textlink="">
      <xdr:nvSpPr>
        <xdr:cNvPr id="808" name="楕円 807"/>
        <xdr:cNvSpPr/>
      </xdr:nvSpPr>
      <xdr:spPr>
        <a:xfrm>
          <a:off x="1365250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141514</xdr:rowOff>
    </xdr:from>
    <xdr:to>
      <xdr:col>76</xdr:col>
      <xdr:colOff>114300</xdr:colOff>
      <xdr:row>101</xdr:row>
      <xdr:rowOff>169273</xdr:rowOff>
    </xdr:to>
    <xdr:cxnSp macro="">
      <xdr:nvCxnSpPr>
        <xdr:cNvPr id="809" name="直線コネクタ 808"/>
        <xdr:cNvCxnSpPr/>
      </xdr:nvCxnSpPr>
      <xdr:spPr>
        <a:xfrm flipV="1">
          <a:off x="13703300" y="1745796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810" name="n_1aveValue【庁舎】&#10;有形固定資産減価償却率"/>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811" name="n_2aveValue【庁舎】&#10;有形固定資産減価償却率"/>
        <xdr:cNvSpPr txBox="1"/>
      </xdr:nvSpPr>
      <xdr:spPr>
        <a:xfrm>
          <a:off x="14389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92001</xdr:rowOff>
    </xdr:from>
    <xdr:ext cx="405111" cy="259045"/>
    <xdr:sp macro="" textlink="">
      <xdr:nvSpPr>
        <xdr:cNvPr id="812" name="n_3aveValue【庁舎】&#10;有形固定資産減価償却率"/>
        <xdr:cNvSpPr txBox="1"/>
      </xdr:nvSpPr>
      <xdr:spPr>
        <a:xfrm>
          <a:off x="13500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53720</xdr:rowOff>
    </xdr:from>
    <xdr:ext cx="405111" cy="259045"/>
    <xdr:sp macro="" textlink="">
      <xdr:nvSpPr>
        <xdr:cNvPr id="813" name="n_1mainValue【庁舎】&#10;有形固定資産減価償却率"/>
        <xdr:cNvSpPr txBox="1"/>
      </xdr:nvSpPr>
      <xdr:spPr>
        <a:xfrm>
          <a:off x="152660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37391</xdr:rowOff>
    </xdr:from>
    <xdr:ext cx="405111" cy="259045"/>
    <xdr:sp macro="" textlink="">
      <xdr:nvSpPr>
        <xdr:cNvPr id="814" name="n_2mainValue【庁舎】&#10;有形固定資産減価償却率"/>
        <xdr:cNvSpPr txBox="1"/>
      </xdr:nvSpPr>
      <xdr:spPr>
        <a:xfrm>
          <a:off x="14389744" y="1718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65150</xdr:rowOff>
    </xdr:from>
    <xdr:ext cx="405111" cy="259045"/>
    <xdr:sp macro="" textlink="">
      <xdr:nvSpPr>
        <xdr:cNvPr id="815" name="n_3mainValue【庁舎】&#10;有形固定資産減価償却率"/>
        <xdr:cNvSpPr txBox="1"/>
      </xdr:nvSpPr>
      <xdr:spPr>
        <a:xfrm>
          <a:off x="13500744" y="1721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6" name="正方形/長方形 8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7" name="正方形/長方形 8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8" name="正方形/長方形 8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9" name="正方形/長方形 8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0" name="正方形/長方形 8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1" name="正方形/長方形 8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2" name="正方形/長方形 8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3" name="正方形/長方形 8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4" name="テキスト ボックス 8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5" name="直線コネクタ 8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6" name="直線コネクタ 82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7" name="テキスト ボックス 82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8" name="直線コネクタ 82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9" name="テキスト ボックス 82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0" name="直線コネクタ 82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1" name="テキスト ボックス 83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2" name="直線コネクタ 83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3" name="テキスト ボックス 83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4" name="直線コネクタ 83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5" name="テキスト ボックス 83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6" name="直線コネクタ 83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7" name="テキスト ボックス 83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8" name="直線コネクタ 8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9" name="テキスト ボックス 8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841" name="直線コネクタ 840"/>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42"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43" name="直線コネクタ 842"/>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44"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45" name="直線コネクタ 844"/>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115225</xdr:rowOff>
    </xdr:from>
    <xdr:ext cx="469744" cy="259045"/>
    <xdr:sp macro="" textlink="">
      <xdr:nvSpPr>
        <xdr:cNvPr id="846" name="【庁舎】&#10;一人当たり面積平均値テキスト"/>
        <xdr:cNvSpPr txBox="1"/>
      </xdr:nvSpPr>
      <xdr:spPr>
        <a:xfrm>
          <a:off x="22199600" y="1794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847" name="フローチャート: 判断 846"/>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848" name="フローチャート: 判断 847"/>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49" name="フローチャート: 判断 848"/>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90714</xdr:rowOff>
    </xdr:from>
    <xdr:to>
      <xdr:col>102</xdr:col>
      <xdr:colOff>165100</xdr:colOff>
      <xdr:row>105</xdr:row>
      <xdr:rowOff>20864</xdr:rowOff>
    </xdr:to>
    <xdr:sp macro="" textlink="">
      <xdr:nvSpPr>
        <xdr:cNvPr id="850" name="フローチャート: 判断 849"/>
        <xdr:cNvSpPr/>
      </xdr:nvSpPr>
      <xdr:spPr>
        <a:xfrm>
          <a:off x="19494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1" name="テキスト ボックス 8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2" name="テキスト ボックス 8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3" name="テキスト ボックス 8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4" name="テキスト ボックス 8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5" name="テキスト ボックス 8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90714</xdr:rowOff>
    </xdr:from>
    <xdr:to>
      <xdr:col>116</xdr:col>
      <xdr:colOff>114300</xdr:colOff>
      <xdr:row>107</xdr:row>
      <xdr:rowOff>20864</xdr:rowOff>
    </xdr:to>
    <xdr:sp macro="" textlink="">
      <xdr:nvSpPr>
        <xdr:cNvPr id="856" name="楕円 855"/>
        <xdr:cNvSpPr/>
      </xdr:nvSpPr>
      <xdr:spPr>
        <a:xfrm>
          <a:off x="221107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69141</xdr:rowOff>
    </xdr:from>
    <xdr:ext cx="469744" cy="259045"/>
    <xdr:sp macro="" textlink="">
      <xdr:nvSpPr>
        <xdr:cNvPr id="857" name="【庁舎】&#10;一人当たり面積該当値テキスト"/>
        <xdr:cNvSpPr txBox="1"/>
      </xdr:nvSpPr>
      <xdr:spPr>
        <a:xfrm>
          <a:off x="22199600"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87449</xdr:rowOff>
    </xdr:from>
    <xdr:to>
      <xdr:col>112</xdr:col>
      <xdr:colOff>38100</xdr:colOff>
      <xdr:row>107</xdr:row>
      <xdr:rowOff>17599</xdr:rowOff>
    </xdr:to>
    <xdr:sp macro="" textlink="">
      <xdr:nvSpPr>
        <xdr:cNvPr id="858" name="楕円 857"/>
        <xdr:cNvSpPr/>
      </xdr:nvSpPr>
      <xdr:spPr>
        <a:xfrm>
          <a:off x="21272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138249</xdr:rowOff>
    </xdr:from>
    <xdr:to>
      <xdr:col>116</xdr:col>
      <xdr:colOff>63500</xdr:colOff>
      <xdr:row>106</xdr:row>
      <xdr:rowOff>141514</xdr:rowOff>
    </xdr:to>
    <xdr:cxnSp macro="">
      <xdr:nvCxnSpPr>
        <xdr:cNvPr id="859" name="直線コネクタ 858"/>
        <xdr:cNvCxnSpPr/>
      </xdr:nvCxnSpPr>
      <xdr:spPr>
        <a:xfrm>
          <a:off x="21323300" y="183119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87449</xdr:rowOff>
    </xdr:from>
    <xdr:to>
      <xdr:col>107</xdr:col>
      <xdr:colOff>101600</xdr:colOff>
      <xdr:row>107</xdr:row>
      <xdr:rowOff>17599</xdr:rowOff>
    </xdr:to>
    <xdr:sp macro="" textlink="">
      <xdr:nvSpPr>
        <xdr:cNvPr id="860" name="楕円 859"/>
        <xdr:cNvSpPr/>
      </xdr:nvSpPr>
      <xdr:spPr>
        <a:xfrm>
          <a:off x="20383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138249</xdr:rowOff>
    </xdr:from>
    <xdr:to>
      <xdr:col>111</xdr:col>
      <xdr:colOff>177800</xdr:colOff>
      <xdr:row>106</xdr:row>
      <xdr:rowOff>138249</xdr:rowOff>
    </xdr:to>
    <xdr:cxnSp macro="">
      <xdr:nvCxnSpPr>
        <xdr:cNvPr id="861" name="直線コネクタ 860"/>
        <xdr:cNvCxnSpPr/>
      </xdr:nvCxnSpPr>
      <xdr:spPr>
        <a:xfrm>
          <a:off x="20434300" y="183119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862" name="楕円 861"/>
        <xdr:cNvSpPr/>
      </xdr:nvSpPr>
      <xdr:spPr>
        <a:xfrm>
          <a:off x="19494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134982</xdr:rowOff>
    </xdr:from>
    <xdr:to>
      <xdr:col>107</xdr:col>
      <xdr:colOff>50800</xdr:colOff>
      <xdr:row>106</xdr:row>
      <xdr:rowOff>138249</xdr:rowOff>
    </xdr:to>
    <xdr:cxnSp macro="">
      <xdr:nvCxnSpPr>
        <xdr:cNvPr id="863" name="直線コネクタ 862"/>
        <xdr:cNvCxnSpPr/>
      </xdr:nvCxnSpPr>
      <xdr:spPr>
        <a:xfrm>
          <a:off x="19545300" y="183086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48821</xdr:rowOff>
    </xdr:from>
    <xdr:ext cx="469744" cy="259045"/>
    <xdr:sp macro="" textlink="">
      <xdr:nvSpPr>
        <xdr:cNvPr id="864" name="n_1aveValue【庁舎】&#10;一人当たり面積"/>
        <xdr:cNvSpPr txBox="1"/>
      </xdr:nvSpPr>
      <xdr:spPr>
        <a:xfrm>
          <a:off x="210757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865"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37391</xdr:rowOff>
    </xdr:from>
    <xdr:ext cx="469744" cy="259045"/>
    <xdr:sp macro="" textlink="">
      <xdr:nvSpPr>
        <xdr:cNvPr id="866" name="n_3aveValue【庁舎】&#10;一人当たり面積"/>
        <xdr:cNvSpPr txBox="1"/>
      </xdr:nvSpPr>
      <xdr:spPr>
        <a:xfrm>
          <a:off x="193104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8726</xdr:rowOff>
    </xdr:from>
    <xdr:ext cx="469744" cy="259045"/>
    <xdr:sp macro="" textlink="">
      <xdr:nvSpPr>
        <xdr:cNvPr id="867" name="n_1mainValue【庁舎】&#10;一人当たり面積"/>
        <xdr:cNvSpPr txBox="1"/>
      </xdr:nvSpPr>
      <xdr:spPr>
        <a:xfrm>
          <a:off x="21075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8726</xdr:rowOff>
    </xdr:from>
    <xdr:ext cx="469744" cy="259045"/>
    <xdr:sp macro="" textlink="">
      <xdr:nvSpPr>
        <xdr:cNvPr id="868" name="n_2mainValue【庁舎】&#10;一人当たり面積"/>
        <xdr:cNvSpPr txBox="1"/>
      </xdr:nvSpPr>
      <xdr:spPr>
        <a:xfrm>
          <a:off x="20199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5459</xdr:rowOff>
    </xdr:from>
    <xdr:ext cx="469744" cy="259045"/>
    <xdr:sp macro="" textlink="">
      <xdr:nvSpPr>
        <xdr:cNvPr id="869" name="n_3mainValue【庁舎】&#10;一人当たり面積"/>
        <xdr:cNvSpPr txBox="1"/>
      </xdr:nvSpPr>
      <xdr:spPr>
        <a:xfrm>
          <a:off x="19310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0" name="正方形/長方形 8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1" name="正方形/長方形 8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2" name="テキスト ボックス 8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mn-lt"/>
              <a:ea typeface="+mn-ea"/>
              <a:cs typeface="+mn-cs"/>
            </a:rPr>
            <a:t>平成</a:t>
          </a:r>
          <a:r>
            <a:rPr kumimoji="1" lang="ja-JP" altLang="en-US" sz="1600">
              <a:solidFill>
                <a:schemeClr val="dk1"/>
              </a:solidFill>
              <a:effectLst/>
              <a:latin typeface="+mn-lt"/>
              <a:ea typeface="+mn-ea"/>
              <a:cs typeface="+mn-cs"/>
            </a:rPr>
            <a:t>３０</a:t>
          </a:r>
          <a:r>
            <a:rPr kumimoji="1" lang="ja-JP" altLang="ja-JP" sz="1600">
              <a:solidFill>
                <a:schemeClr val="dk1"/>
              </a:solidFill>
              <a:effectLst/>
              <a:latin typeface="+mn-lt"/>
              <a:ea typeface="+mn-ea"/>
              <a:cs typeface="+mn-cs"/>
            </a:rPr>
            <a:t>年度決算において、類似団体の数値と比較すると、消防施設を除く施設について有形固定資産減価償却率が高く、福祉施設を除く施設について一人当たり規模が小さくなっている。中でも、図書館についての有形固定資産減価償却率が非常に高く、８</a:t>
          </a:r>
          <a:r>
            <a:rPr kumimoji="1" lang="ja-JP" altLang="en-US" sz="1600">
              <a:solidFill>
                <a:schemeClr val="dk1"/>
              </a:solidFill>
              <a:effectLst/>
              <a:latin typeface="+mn-lt"/>
              <a:ea typeface="+mn-ea"/>
              <a:cs typeface="+mn-cs"/>
            </a:rPr>
            <a:t>５</a:t>
          </a:r>
          <a:r>
            <a:rPr kumimoji="1" lang="ja-JP" altLang="ja-JP" sz="1600">
              <a:solidFill>
                <a:schemeClr val="dk1"/>
              </a:solidFill>
              <a:effectLst/>
              <a:latin typeface="+mn-lt"/>
              <a:ea typeface="+mn-ea"/>
              <a:cs typeface="+mn-cs"/>
            </a:rPr>
            <a:t>．</a:t>
          </a:r>
          <a:r>
            <a:rPr kumimoji="1" lang="ja-JP" altLang="en-US" sz="1600">
              <a:solidFill>
                <a:schemeClr val="dk1"/>
              </a:solidFill>
              <a:effectLst/>
              <a:latin typeface="+mn-lt"/>
              <a:ea typeface="+mn-ea"/>
              <a:cs typeface="+mn-cs"/>
            </a:rPr>
            <a:t>１</a:t>
          </a:r>
          <a:r>
            <a:rPr kumimoji="1" lang="ja-JP" altLang="ja-JP" sz="1600">
              <a:solidFill>
                <a:schemeClr val="dk1"/>
              </a:solidFill>
              <a:effectLst/>
              <a:latin typeface="+mn-lt"/>
              <a:ea typeface="+mn-ea"/>
              <a:cs typeface="+mn-cs"/>
            </a:rPr>
            <a:t>％となっていることから、図書館施設が老朽化し、更新の時期を迎えていることがわかる。</a:t>
          </a:r>
          <a:endParaRPr lang="ja-JP" altLang="ja-JP" sz="16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76,038
74,332
8.15
31,626,938
30,974,634
603,360
15,359,752
13,601,162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３０年度の財政力指数は３か年平均で１．０２７、単年度では１．０００となったものの、財源不足額が５，５４８千円となり、当初算定では調整不交付となったが、最終的に普通交付税の交付団体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大都市圏に不利となるよう清算基準が改正された地方消費税交付金の減等により基準財政収入額は減となった一方、社会福祉費や高齢者保健福祉費の増等により基準財政需要額は増となり、全体では基準財政需要額が基準財政収入額を上回る結果となった。</a:t>
          </a:r>
        </a:p>
        <a:p>
          <a:r>
            <a:rPr kumimoji="1" lang="ja-JP" altLang="en-US" sz="1050">
              <a:latin typeface="ＭＳ Ｐゴシック" panose="020B0600070205080204" pitchFamily="50" charset="-128"/>
              <a:ea typeface="ＭＳ Ｐゴシック" panose="020B0600070205080204" pitchFamily="50" charset="-128"/>
            </a:rPr>
            <a:t>　類似団体平均より高い値になっているのは、市民の所得水準が高いこと等の理由により類似団体を上回る税収があることが主な要因である。しかし、東京都内の他の区市との均衡等もあり、求められるサービス水準は高く、財政力指数に反して財政は逼迫している。 </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7408</xdr:rowOff>
    </xdr:from>
    <xdr:to>
      <xdr:col>23</xdr:col>
      <xdr:colOff>133350</xdr:colOff>
      <xdr:row>38</xdr:row>
      <xdr:rowOff>7408</xdr:rowOff>
    </xdr:to>
    <xdr:cxnSp macro="">
      <xdr:nvCxnSpPr>
        <xdr:cNvPr id="69" name="直線コネクタ 68"/>
        <xdr:cNvCxnSpPr/>
      </xdr:nvCxnSpPr>
      <xdr:spPr>
        <a:xfrm>
          <a:off x="4114800" y="6522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7408</xdr:rowOff>
    </xdr:from>
    <xdr:to>
      <xdr:col>19</xdr:col>
      <xdr:colOff>133350</xdr:colOff>
      <xdr:row>38</xdr:row>
      <xdr:rowOff>47625</xdr:rowOff>
    </xdr:to>
    <xdr:cxnSp macro="">
      <xdr:nvCxnSpPr>
        <xdr:cNvPr id="72" name="直線コネクタ 71"/>
        <xdr:cNvCxnSpPr/>
      </xdr:nvCxnSpPr>
      <xdr:spPr>
        <a:xfrm flipV="1">
          <a:off x="3225800" y="65225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74" name="テキスト ボックス 73"/>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47625</xdr:rowOff>
    </xdr:from>
    <xdr:to>
      <xdr:col>15</xdr:col>
      <xdr:colOff>82550</xdr:colOff>
      <xdr:row>38</xdr:row>
      <xdr:rowOff>87842</xdr:rowOff>
    </xdr:to>
    <xdr:cxnSp macro="">
      <xdr:nvCxnSpPr>
        <xdr:cNvPr id="75" name="直線コネクタ 74"/>
        <xdr:cNvCxnSpPr/>
      </xdr:nvCxnSpPr>
      <xdr:spPr>
        <a:xfrm flipV="1">
          <a:off x="2336800" y="65627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87842</xdr:rowOff>
    </xdr:from>
    <xdr:to>
      <xdr:col>11</xdr:col>
      <xdr:colOff>31750</xdr:colOff>
      <xdr:row>38</xdr:row>
      <xdr:rowOff>107950</xdr:rowOff>
    </xdr:to>
    <xdr:cxnSp macro="">
      <xdr:nvCxnSpPr>
        <xdr:cNvPr id="78" name="直線コネクタ 77"/>
        <xdr:cNvCxnSpPr/>
      </xdr:nvCxnSpPr>
      <xdr:spPr>
        <a:xfrm flipV="1">
          <a:off x="1447800" y="66029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104775</xdr:rowOff>
    </xdr:from>
    <xdr:to>
      <xdr:col>11</xdr:col>
      <xdr:colOff>82550</xdr:colOff>
      <xdr:row>44</xdr:row>
      <xdr:rowOff>34925</xdr:rowOff>
    </xdr:to>
    <xdr:sp macro="" textlink="">
      <xdr:nvSpPr>
        <xdr:cNvPr id="79" name="フローチャート: 判断 78"/>
        <xdr:cNvSpPr/>
      </xdr:nvSpPr>
      <xdr:spPr>
        <a:xfrm>
          <a:off x="2286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80" name="テキスト ボックス 79"/>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128058</xdr:rowOff>
    </xdr:from>
    <xdr:to>
      <xdr:col>23</xdr:col>
      <xdr:colOff>184150</xdr:colOff>
      <xdr:row>38</xdr:row>
      <xdr:rowOff>58209</xdr:rowOff>
    </xdr:to>
    <xdr:sp macro="" textlink="">
      <xdr:nvSpPr>
        <xdr:cNvPr id="88" name="楕円 87"/>
        <xdr:cNvSpPr/>
      </xdr:nvSpPr>
      <xdr:spPr>
        <a:xfrm>
          <a:off x="49022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49335</xdr:rowOff>
    </xdr:from>
    <xdr:ext cx="762000" cy="259045"/>
    <xdr:sp macro="" textlink="">
      <xdr:nvSpPr>
        <xdr:cNvPr id="89" name="財政力該当値テキスト"/>
        <xdr:cNvSpPr txBox="1"/>
      </xdr:nvSpPr>
      <xdr:spPr>
        <a:xfrm>
          <a:off x="5041900" y="63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128058</xdr:rowOff>
    </xdr:from>
    <xdr:to>
      <xdr:col>19</xdr:col>
      <xdr:colOff>184150</xdr:colOff>
      <xdr:row>38</xdr:row>
      <xdr:rowOff>58209</xdr:rowOff>
    </xdr:to>
    <xdr:sp macro="" textlink="">
      <xdr:nvSpPr>
        <xdr:cNvPr id="90" name="楕円 89"/>
        <xdr:cNvSpPr/>
      </xdr:nvSpPr>
      <xdr:spPr>
        <a:xfrm>
          <a:off x="4064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68385</xdr:rowOff>
    </xdr:from>
    <xdr:ext cx="736600" cy="259045"/>
    <xdr:sp macro="" textlink="">
      <xdr:nvSpPr>
        <xdr:cNvPr id="91" name="テキスト ボックス 90"/>
        <xdr:cNvSpPr txBox="1"/>
      </xdr:nvSpPr>
      <xdr:spPr>
        <a:xfrm>
          <a:off x="3733800" y="624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168275</xdr:rowOff>
    </xdr:from>
    <xdr:to>
      <xdr:col>15</xdr:col>
      <xdr:colOff>133350</xdr:colOff>
      <xdr:row>38</xdr:row>
      <xdr:rowOff>98425</xdr:rowOff>
    </xdr:to>
    <xdr:sp macro="" textlink="">
      <xdr:nvSpPr>
        <xdr:cNvPr id="92" name="楕円 91"/>
        <xdr:cNvSpPr/>
      </xdr:nvSpPr>
      <xdr:spPr>
        <a:xfrm>
          <a:off x="3175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108602</xdr:rowOff>
    </xdr:from>
    <xdr:ext cx="762000" cy="259045"/>
    <xdr:sp macro="" textlink="">
      <xdr:nvSpPr>
        <xdr:cNvPr id="93" name="テキスト ボックス 92"/>
        <xdr:cNvSpPr txBox="1"/>
      </xdr:nvSpPr>
      <xdr:spPr>
        <a:xfrm>
          <a:off x="2844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37042</xdr:rowOff>
    </xdr:from>
    <xdr:to>
      <xdr:col>11</xdr:col>
      <xdr:colOff>82550</xdr:colOff>
      <xdr:row>38</xdr:row>
      <xdr:rowOff>138642</xdr:rowOff>
    </xdr:to>
    <xdr:sp macro="" textlink="">
      <xdr:nvSpPr>
        <xdr:cNvPr id="94" name="楕円 93"/>
        <xdr:cNvSpPr/>
      </xdr:nvSpPr>
      <xdr:spPr>
        <a:xfrm>
          <a:off x="2286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148819</xdr:rowOff>
    </xdr:from>
    <xdr:ext cx="762000" cy="259045"/>
    <xdr:sp macro="" textlink="">
      <xdr:nvSpPr>
        <xdr:cNvPr id="95" name="テキスト ボックス 94"/>
        <xdr:cNvSpPr txBox="1"/>
      </xdr:nvSpPr>
      <xdr:spPr>
        <a:xfrm>
          <a:off x="1955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57150</xdr:rowOff>
    </xdr:from>
    <xdr:to>
      <xdr:col>7</xdr:col>
      <xdr:colOff>31750</xdr:colOff>
      <xdr:row>38</xdr:row>
      <xdr:rowOff>158750</xdr:rowOff>
    </xdr:to>
    <xdr:sp macro="" textlink="">
      <xdr:nvSpPr>
        <xdr:cNvPr id="96" name="楕円 95"/>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168927</xdr:rowOff>
    </xdr:from>
    <xdr:ext cx="762000" cy="259045"/>
    <xdr:sp macro="" textlink="">
      <xdr:nvSpPr>
        <xdr:cNvPr id="97" name="テキスト ボックス 96"/>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経常収支比率は９６．２</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と昨年度より１．２ポイント悪化した。</a:t>
          </a:r>
        </a:p>
        <a:p>
          <a:r>
            <a:rPr kumimoji="1" lang="ja-JP" altLang="en-US" sz="1100">
              <a:latin typeface="ＭＳ Ｐゴシック" panose="020B0600070205080204" pitchFamily="50" charset="-128"/>
              <a:ea typeface="ＭＳ Ｐゴシック" panose="020B0600070205080204" pitchFamily="50" charset="-128"/>
            </a:rPr>
            <a:t>悪化した理由は、分母である歳入面では、地方消費税交付金が大幅減となったため減となった。</a:t>
          </a:r>
        </a:p>
        <a:p>
          <a:r>
            <a:rPr kumimoji="1" lang="ja-JP" altLang="en-US" sz="1100">
              <a:latin typeface="ＭＳ Ｐゴシック" panose="020B0600070205080204" pitchFamily="50" charset="-128"/>
              <a:ea typeface="ＭＳ Ｐゴシック" panose="020B0600070205080204" pitchFamily="50" charset="-128"/>
            </a:rPr>
            <a:t>　一方、分子である歳出面では、前年度に比べ障害福祉サービス費等の扶助費の増や後期高齢者医療特別会計繰出金の増等があり増となった結果、経常収支比率は悪化する結果となった。</a:t>
          </a:r>
        </a:p>
        <a:p>
          <a:r>
            <a:rPr kumimoji="1" lang="ja-JP" altLang="en-US" sz="1100">
              <a:latin typeface="ＭＳ Ｐゴシック" panose="020B0600070205080204" pitchFamily="50" charset="-128"/>
              <a:ea typeface="ＭＳ Ｐゴシック" panose="020B0600070205080204" pitchFamily="50" charset="-128"/>
            </a:rPr>
            <a:t>　類似団体平均と比べても財政構造の弾力性に乏しく、依然として財政の硬直化した状態が続いていることから、財政健全化に向けた取り組みを着実に実施し経常経費の削減を図る必要がある。 </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63</xdr:row>
      <xdr:rowOff>51562</xdr:rowOff>
    </xdr:to>
    <xdr:cxnSp macro="">
      <xdr:nvCxnSpPr>
        <xdr:cNvPr id="130" name="直線コネクタ 129"/>
        <xdr:cNvCxnSpPr/>
      </xdr:nvCxnSpPr>
      <xdr:spPr>
        <a:xfrm>
          <a:off x="4114800" y="1079500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68089</xdr:rowOff>
    </xdr:from>
    <xdr:ext cx="762000" cy="259045"/>
    <xdr:sp macro="" textlink="">
      <xdr:nvSpPr>
        <xdr:cNvPr id="131" name="財政構造の弾力性平均値テキスト"/>
        <xdr:cNvSpPr txBox="1"/>
      </xdr:nvSpPr>
      <xdr:spPr>
        <a:xfrm>
          <a:off x="5041900" y="1052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54102</xdr:rowOff>
    </xdr:from>
    <xdr:to>
      <xdr:col>19</xdr:col>
      <xdr:colOff>133350</xdr:colOff>
      <xdr:row>62</xdr:row>
      <xdr:rowOff>165100</xdr:rowOff>
    </xdr:to>
    <xdr:cxnSp macro="">
      <xdr:nvCxnSpPr>
        <xdr:cNvPr id="133" name="直線コネクタ 132"/>
        <xdr:cNvCxnSpPr/>
      </xdr:nvCxnSpPr>
      <xdr:spPr>
        <a:xfrm>
          <a:off x="3225800" y="1068400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5" name="テキスト ボックス 134"/>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109728</xdr:rowOff>
    </xdr:from>
    <xdr:to>
      <xdr:col>15</xdr:col>
      <xdr:colOff>82550</xdr:colOff>
      <xdr:row>62</xdr:row>
      <xdr:rowOff>54102</xdr:rowOff>
    </xdr:to>
    <xdr:cxnSp macro="">
      <xdr:nvCxnSpPr>
        <xdr:cNvPr id="136" name="直線コネクタ 135"/>
        <xdr:cNvCxnSpPr/>
      </xdr:nvCxnSpPr>
      <xdr:spPr>
        <a:xfrm>
          <a:off x="2336800" y="1056817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38" name="テキスト ボックス 137"/>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109728</xdr:rowOff>
    </xdr:from>
    <xdr:to>
      <xdr:col>11</xdr:col>
      <xdr:colOff>31750</xdr:colOff>
      <xdr:row>63</xdr:row>
      <xdr:rowOff>32258</xdr:rowOff>
    </xdr:to>
    <xdr:cxnSp macro="">
      <xdr:nvCxnSpPr>
        <xdr:cNvPr id="139" name="直線コネクタ 138"/>
        <xdr:cNvCxnSpPr/>
      </xdr:nvCxnSpPr>
      <xdr:spPr>
        <a:xfrm flipV="1">
          <a:off x="1447800" y="10568178"/>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153162</xdr:rowOff>
    </xdr:from>
    <xdr:to>
      <xdr:col>11</xdr:col>
      <xdr:colOff>82550</xdr:colOff>
      <xdr:row>61</xdr:row>
      <xdr:rowOff>83312</xdr:rowOff>
    </xdr:to>
    <xdr:sp macro="" textlink="">
      <xdr:nvSpPr>
        <xdr:cNvPr id="140" name="フローチャート: 判断 139"/>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93489</xdr:rowOff>
    </xdr:from>
    <xdr:ext cx="762000" cy="259045"/>
    <xdr:sp macro="" textlink="">
      <xdr:nvSpPr>
        <xdr:cNvPr id="141" name="テキスト ボックス 140"/>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762</xdr:rowOff>
    </xdr:from>
    <xdr:to>
      <xdr:col>23</xdr:col>
      <xdr:colOff>184150</xdr:colOff>
      <xdr:row>63</xdr:row>
      <xdr:rowOff>102362</xdr:rowOff>
    </xdr:to>
    <xdr:sp macro="" textlink="">
      <xdr:nvSpPr>
        <xdr:cNvPr id="149" name="楕円 148"/>
        <xdr:cNvSpPr/>
      </xdr:nvSpPr>
      <xdr:spPr>
        <a:xfrm>
          <a:off x="49022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144289</xdr:rowOff>
    </xdr:from>
    <xdr:ext cx="762000" cy="259045"/>
    <xdr:sp macro="" textlink="">
      <xdr:nvSpPr>
        <xdr:cNvPr id="150" name="財政構造の弾力性該当値テキスト"/>
        <xdr:cNvSpPr txBox="1"/>
      </xdr:nvSpPr>
      <xdr:spPr>
        <a:xfrm>
          <a:off x="5041900" y="1077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51" name="楕円 150"/>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29227</xdr:rowOff>
    </xdr:from>
    <xdr:ext cx="736600" cy="259045"/>
    <xdr:sp macro="" textlink="">
      <xdr:nvSpPr>
        <xdr:cNvPr id="152" name="テキスト ボックス 151"/>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3302</xdr:rowOff>
    </xdr:from>
    <xdr:to>
      <xdr:col>15</xdr:col>
      <xdr:colOff>133350</xdr:colOff>
      <xdr:row>62</xdr:row>
      <xdr:rowOff>104902</xdr:rowOff>
    </xdr:to>
    <xdr:sp macro="" textlink="">
      <xdr:nvSpPr>
        <xdr:cNvPr id="153" name="楕円 152"/>
        <xdr:cNvSpPr/>
      </xdr:nvSpPr>
      <xdr:spPr>
        <a:xfrm>
          <a:off x="3175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115079</xdr:rowOff>
    </xdr:from>
    <xdr:ext cx="762000" cy="259045"/>
    <xdr:sp macro="" textlink="">
      <xdr:nvSpPr>
        <xdr:cNvPr id="154" name="テキスト ボックス 153"/>
        <xdr:cNvSpPr txBox="1"/>
      </xdr:nvSpPr>
      <xdr:spPr>
        <a:xfrm>
          <a:off x="2844800" y="1040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58928</xdr:rowOff>
    </xdr:from>
    <xdr:to>
      <xdr:col>11</xdr:col>
      <xdr:colOff>82550</xdr:colOff>
      <xdr:row>61</xdr:row>
      <xdr:rowOff>160528</xdr:rowOff>
    </xdr:to>
    <xdr:sp macro="" textlink="">
      <xdr:nvSpPr>
        <xdr:cNvPr id="155" name="楕円 154"/>
        <xdr:cNvSpPr/>
      </xdr:nvSpPr>
      <xdr:spPr>
        <a:xfrm>
          <a:off x="2286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145305</xdr:rowOff>
    </xdr:from>
    <xdr:ext cx="762000" cy="259045"/>
    <xdr:sp macro="" textlink="">
      <xdr:nvSpPr>
        <xdr:cNvPr id="156" name="テキスト ボックス 155"/>
        <xdr:cNvSpPr txBox="1"/>
      </xdr:nvSpPr>
      <xdr:spPr>
        <a:xfrm>
          <a:off x="1955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57" name="楕円 156"/>
        <xdr:cNvSpPr/>
      </xdr:nvSpPr>
      <xdr:spPr>
        <a:xfrm>
          <a:off x="1397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67835</xdr:rowOff>
    </xdr:from>
    <xdr:ext cx="762000" cy="259045"/>
    <xdr:sp macro="" textlink="">
      <xdr:nvSpPr>
        <xdr:cNvPr id="158" name="テキスト ボックス 157"/>
        <xdr:cNvSpPr txBox="1"/>
      </xdr:nvSpPr>
      <xdr:spPr>
        <a:xfrm>
          <a:off x="1066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３０年度は、全国平均、東京都平均ともに下回る１１７，７９３円となったが、類似団体平均を上回る結果となった。数値自体はほぼ横ばいだったが、平成２８年度から国立市の属する類似団体区分が変わったことにより平均を上回ることになった。 </a:t>
          </a:r>
        </a:p>
        <a:p>
          <a:r>
            <a:rPr kumimoji="1" lang="ja-JP" altLang="en-US" sz="1100">
              <a:latin typeface="ＭＳ Ｐゴシック" panose="020B0600070205080204" pitchFamily="50" charset="-128"/>
              <a:ea typeface="ＭＳ Ｐゴシック" panose="020B0600070205080204" pitchFamily="50" charset="-128"/>
            </a:rPr>
            <a:t>　個別に見た場合、人口１人当たり物件費及び維持補修費は類似団体平均とほぼ同じか下回るのに対し、人件費は類似団体平均を上回っている。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　その他非常勤職員について、当市では嘱託員がこれにあたるが、類似団体平均に対してと非常に高い水準にある。この間、正規職員の定員管理には努めてきたが、非常勤職員の管理についても早急に検討・改善を図っていく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2164</xdr:rowOff>
    </xdr:from>
    <xdr:to>
      <xdr:col>23</xdr:col>
      <xdr:colOff>133350</xdr:colOff>
      <xdr:row>85</xdr:row>
      <xdr:rowOff>7325</xdr:rowOff>
    </xdr:to>
    <xdr:cxnSp macro="">
      <xdr:nvCxnSpPr>
        <xdr:cNvPr id="193" name="直線コネクタ 192"/>
        <xdr:cNvCxnSpPr/>
      </xdr:nvCxnSpPr>
      <xdr:spPr>
        <a:xfrm flipV="1">
          <a:off x="4114800" y="14575414"/>
          <a:ext cx="838200" cy="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27176</xdr:rowOff>
    </xdr:from>
    <xdr:ext cx="762000" cy="259045"/>
    <xdr:sp macro="" textlink="">
      <xdr:nvSpPr>
        <xdr:cNvPr id="194" name="人件費・物件費等の状況平均値テキスト"/>
        <xdr:cNvSpPr txBox="1"/>
      </xdr:nvSpPr>
      <xdr:spPr>
        <a:xfrm>
          <a:off x="5041900" y="14257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127727</xdr:rowOff>
    </xdr:from>
    <xdr:to>
      <xdr:col>19</xdr:col>
      <xdr:colOff>133350</xdr:colOff>
      <xdr:row>85</xdr:row>
      <xdr:rowOff>7325</xdr:rowOff>
    </xdr:to>
    <xdr:cxnSp macro="">
      <xdr:nvCxnSpPr>
        <xdr:cNvPr id="196" name="直線コネクタ 195"/>
        <xdr:cNvCxnSpPr/>
      </xdr:nvCxnSpPr>
      <xdr:spPr>
        <a:xfrm>
          <a:off x="3225800" y="14529527"/>
          <a:ext cx="889000" cy="5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108901</xdr:rowOff>
    </xdr:from>
    <xdr:ext cx="736600" cy="259045"/>
    <xdr:sp macro="" textlink="">
      <xdr:nvSpPr>
        <xdr:cNvPr id="198" name="テキスト ボックス 197"/>
        <xdr:cNvSpPr txBox="1"/>
      </xdr:nvSpPr>
      <xdr:spPr>
        <a:xfrm>
          <a:off x="3733800" y="1416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107283</xdr:rowOff>
    </xdr:from>
    <xdr:to>
      <xdr:col>15</xdr:col>
      <xdr:colOff>82550</xdr:colOff>
      <xdr:row>84</xdr:row>
      <xdr:rowOff>127727</xdr:rowOff>
    </xdr:to>
    <xdr:cxnSp macro="">
      <xdr:nvCxnSpPr>
        <xdr:cNvPr id="199" name="直線コネクタ 198"/>
        <xdr:cNvCxnSpPr/>
      </xdr:nvCxnSpPr>
      <xdr:spPr>
        <a:xfrm>
          <a:off x="2336800" y="14509083"/>
          <a:ext cx="889000" cy="2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101996</xdr:rowOff>
    </xdr:from>
    <xdr:ext cx="762000" cy="259045"/>
    <xdr:sp macro="" textlink="">
      <xdr:nvSpPr>
        <xdr:cNvPr id="201" name="テキスト ボックス 200"/>
        <xdr:cNvSpPr txBox="1"/>
      </xdr:nvSpPr>
      <xdr:spPr>
        <a:xfrm>
          <a:off x="2844800" y="141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107283</xdr:rowOff>
    </xdr:from>
    <xdr:to>
      <xdr:col>11</xdr:col>
      <xdr:colOff>31750</xdr:colOff>
      <xdr:row>84</xdr:row>
      <xdr:rowOff>111291</xdr:rowOff>
    </xdr:to>
    <xdr:cxnSp macro="">
      <xdr:nvCxnSpPr>
        <xdr:cNvPr id="202" name="直線コネクタ 201"/>
        <xdr:cNvCxnSpPr/>
      </xdr:nvCxnSpPr>
      <xdr:spPr>
        <a:xfrm flipV="1">
          <a:off x="1447800" y="14509083"/>
          <a:ext cx="889000" cy="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86</xdr:row>
      <xdr:rowOff>145242</xdr:rowOff>
    </xdr:from>
    <xdr:to>
      <xdr:col>11</xdr:col>
      <xdr:colOff>82550</xdr:colOff>
      <xdr:row>87</xdr:row>
      <xdr:rowOff>75392</xdr:rowOff>
    </xdr:to>
    <xdr:sp macro="" textlink="">
      <xdr:nvSpPr>
        <xdr:cNvPr id="203" name="フローチャート: 判断 202"/>
        <xdr:cNvSpPr/>
      </xdr:nvSpPr>
      <xdr:spPr>
        <a:xfrm>
          <a:off x="2286000" y="1488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60169</xdr:rowOff>
    </xdr:from>
    <xdr:ext cx="762000" cy="259045"/>
    <xdr:sp macro="" textlink="">
      <xdr:nvSpPr>
        <xdr:cNvPr id="204" name="テキスト ボックス 203"/>
        <xdr:cNvSpPr txBox="1"/>
      </xdr:nvSpPr>
      <xdr:spPr>
        <a:xfrm>
          <a:off x="1955800" y="14976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122814</xdr:rowOff>
    </xdr:from>
    <xdr:to>
      <xdr:col>23</xdr:col>
      <xdr:colOff>184150</xdr:colOff>
      <xdr:row>85</xdr:row>
      <xdr:rowOff>52964</xdr:rowOff>
    </xdr:to>
    <xdr:sp macro="" textlink="">
      <xdr:nvSpPr>
        <xdr:cNvPr id="212" name="楕円 211"/>
        <xdr:cNvSpPr/>
      </xdr:nvSpPr>
      <xdr:spPr>
        <a:xfrm>
          <a:off x="4902200" y="1452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94891</xdr:rowOff>
    </xdr:from>
    <xdr:ext cx="762000" cy="259045"/>
    <xdr:sp macro="" textlink="">
      <xdr:nvSpPr>
        <xdr:cNvPr id="213" name="人件費・物件費等の状況該当値テキスト"/>
        <xdr:cNvSpPr txBox="1"/>
      </xdr:nvSpPr>
      <xdr:spPr>
        <a:xfrm>
          <a:off x="5041900" y="1449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127975</xdr:rowOff>
    </xdr:from>
    <xdr:to>
      <xdr:col>19</xdr:col>
      <xdr:colOff>184150</xdr:colOff>
      <xdr:row>85</xdr:row>
      <xdr:rowOff>58125</xdr:rowOff>
    </xdr:to>
    <xdr:sp macro="" textlink="">
      <xdr:nvSpPr>
        <xdr:cNvPr id="214" name="楕円 213"/>
        <xdr:cNvSpPr/>
      </xdr:nvSpPr>
      <xdr:spPr>
        <a:xfrm>
          <a:off x="4064000" y="1452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42902</xdr:rowOff>
    </xdr:from>
    <xdr:ext cx="736600" cy="259045"/>
    <xdr:sp macro="" textlink="">
      <xdr:nvSpPr>
        <xdr:cNvPr id="215" name="テキスト ボックス 214"/>
        <xdr:cNvSpPr txBox="1"/>
      </xdr:nvSpPr>
      <xdr:spPr>
        <a:xfrm>
          <a:off x="3733800" y="14616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76927</xdr:rowOff>
    </xdr:from>
    <xdr:to>
      <xdr:col>15</xdr:col>
      <xdr:colOff>133350</xdr:colOff>
      <xdr:row>85</xdr:row>
      <xdr:rowOff>7077</xdr:rowOff>
    </xdr:to>
    <xdr:sp macro="" textlink="">
      <xdr:nvSpPr>
        <xdr:cNvPr id="216" name="楕円 215"/>
        <xdr:cNvSpPr/>
      </xdr:nvSpPr>
      <xdr:spPr>
        <a:xfrm>
          <a:off x="3175000" y="1447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163304</xdr:rowOff>
    </xdr:from>
    <xdr:ext cx="762000" cy="259045"/>
    <xdr:sp macro="" textlink="">
      <xdr:nvSpPr>
        <xdr:cNvPr id="217" name="テキスト ボックス 216"/>
        <xdr:cNvSpPr txBox="1"/>
      </xdr:nvSpPr>
      <xdr:spPr>
        <a:xfrm>
          <a:off x="2844800" y="1456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56483</xdr:rowOff>
    </xdr:from>
    <xdr:to>
      <xdr:col>11</xdr:col>
      <xdr:colOff>82550</xdr:colOff>
      <xdr:row>84</xdr:row>
      <xdr:rowOff>158083</xdr:rowOff>
    </xdr:to>
    <xdr:sp macro="" textlink="">
      <xdr:nvSpPr>
        <xdr:cNvPr id="218" name="楕円 217"/>
        <xdr:cNvSpPr/>
      </xdr:nvSpPr>
      <xdr:spPr>
        <a:xfrm>
          <a:off x="2286000" y="1445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168260</xdr:rowOff>
    </xdr:from>
    <xdr:ext cx="762000" cy="259045"/>
    <xdr:sp macro="" textlink="">
      <xdr:nvSpPr>
        <xdr:cNvPr id="219" name="テキスト ボックス 218"/>
        <xdr:cNvSpPr txBox="1"/>
      </xdr:nvSpPr>
      <xdr:spPr>
        <a:xfrm>
          <a:off x="1955800" y="1422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60491</xdr:rowOff>
    </xdr:from>
    <xdr:to>
      <xdr:col>7</xdr:col>
      <xdr:colOff>31750</xdr:colOff>
      <xdr:row>84</xdr:row>
      <xdr:rowOff>162091</xdr:rowOff>
    </xdr:to>
    <xdr:sp macro="" textlink="">
      <xdr:nvSpPr>
        <xdr:cNvPr id="220" name="楕円 219"/>
        <xdr:cNvSpPr/>
      </xdr:nvSpPr>
      <xdr:spPr>
        <a:xfrm>
          <a:off x="1397000" y="1446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818</xdr:rowOff>
    </xdr:from>
    <xdr:ext cx="762000" cy="259045"/>
    <xdr:sp macro="" textlink="">
      <xdr:nvSpPr>
        <xdr:cNvPr id="221" name="テキスト ボックス 220"/>
        <xdr:cNvSpPr txBox="1"/>
      </xdr:nvSpPr>
      <xdr:spPr>
        <a:xfrm>
          <a:off x="1066800" y="1423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ラスパイレス指数が</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を超えているが、平成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年度より東京都の給料表に移行し、これまでも東京都人事委員会勧告に基づき、給与水準の見直しを実施している。</a:t>
          </a:r>
        </a:p>
        <a:p>
          <a:r>
            <a:rPr kumimoji="1" lang="ja-JP" altLang="en-US" sz="1100">
              <a:latin typeface="ＭＳ Ｐゴシック" panose="020B0600070205080204" pitchFamily="50" charset="-128"/>
              <a:ea typeface="ＭＳ Ｐゴシック" panose="020B0600070205080204" pitchFamily="50" charset="-128"/>
            </a:rPr>
            <a:t>　ただし、都表移行時に激変緩和措置として現給保障を実施したことや比較的若い職員の管理職登用等により、ラスパイレス指数が高くなる傾向にあるが、将来的には職員構成の変更により改善していくものと見込んで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51707</xdr:rowOff>
    </xdr:from>
    <xdr:to>
      <xdr:col>81</xdr:col>
      <xdr:colOff>44450</xdr:colOff>
      <xdr:row>88</xdr:row>
      <xdr:rowOff>155121</xdr:rowOff>
    </xdr:to>
    <xdr:cxnSp macro="">
      <xdr:nvCxnSpPr>
        <xdr:cNvPr id="257" name="直線コネクタ 256"/>
        <xdr:cNvCxnSpPr/>
      </xdr:nvCxnSpPr>
      <xdr:spPr>
        <a:xfrm>
          <a:off x="16179800" y="15139307"/>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84563</xdr:rowOff>
    </xdr:from>
    <xdr:ext cx="762000" cy="259045"/>
    <xdr:sp macro="" textlink="">
      <xdr:nvSpPr>
        <xdr:cNvPr id="258" name="給与水準   （国との比較）平均値テキスト"/>
        <xdr:cNvSpPr txBox="1"/>
      </xdr:nvSpPr>
      <xdr:spPr>
        <a:xfrm>
          <a:off x="17106900" y="14657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51707</xdr:rowOff>
    </xdr:from>
    <xdr:to>
      <xdr:col>77</xdr:col>
      <xdr:colOff>44450</xdr:colOff>
      <xdr:row>89</xdr:row>
      <xdr:rowOff>121557</xdr:rowOff>
    </xdr:to>
    <xdr:cxnSp macro="">
      <xdr:nvCxnSpPr>
        <xdr:cNvPr id="260" name="直線コネクタ 259"/>
        <xdr:cNvCxnSpPr/>
      </xdr:nvCxnSpPr>
      <xdr:spPr>
        <a:xfrm flipV="1">
          <a:off x="15290800" y="1513930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2" name="テキスト ボックス 261"/>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155121</xdr:rowOff>
    </xdr:from>
    <xdr:to>
      <xdr:col>72</xdr:col>
      <xdr:colOff>203200</xdr:colOff>
      <xdr:row>89</xdr:row>
      <xdr:rowOff>121557</xdr:rowOff>
    </xdr:to>
    <xdr:cxnSp macro="">
      <xdr:nvCxnSpPr>
        <xdr:cNvPr id="263" name="直線コネクタ 262"/>
        <xdr:cNvCxnSpPr/>
      </xdr:nvCxnSpPr>
      <xdr:spPr>
        <a:xfrm>
          <a:off x="14401800" y="1524272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5" name="テキスト ボックス 264"/>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155121</xdr:rowOff>
    </xdr:from>
    <xdr:to>
      <xdr:col>68</xdr:col>
      <xdr:colOff>152400</xdr:colOff>
      <xdr:row>89</xdr:row>
      <xdr:rowOff>52614</xdr:rowOff>
    </xdr:to>
    <xdr:cxnSp macro="">
      <xdr:nvCxnSpPr>
        <xdr:cNvPr id="266" name="直線コネクタ 265"/>
        <xdr:cNvCxnSpPr/>
      </xdr:nvCxnSpPr>
      <xdr:spPr>
        <a:xfrm flipV="1">
          <a:off x="13512800" y="152427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33564</xdr:rowOff>
    </xdr:from>
    <xdr:to>
      <xdr:col>68</xdr:col>
      <xdr:colOff>203200</xdr:colOff>
      <xdr:row>86</xdr:row>
      <xdr:rowOff>135164</xdr:rowOff>
    </xdr:to>
    <xdr:sp macro="" textlink="">
      <xdr:nvSpPr>
        <xdr:cNvPr id="267" name="フローチャート: 判断 266"/>
        <xdr:cNvSpPr/>
      </xdr:nvSpPr>
      <xdr:spPr>
        <a:xfrm>
          <a:off x="14351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145341</xdr:rowOff>
    </xdr:from>
    <xdr:ext cx="762000" cy="259045"/>
    <xdr:sp macro="" textlink="">
      <xdr:nvSpPr>
        <xdr:cNvPr id="268" name="テキスト ボックス 267"/>
        <xdr:cNvSpPr txBox="1"/>
      </xdr:nvSpPr>
      <xdr:spPr>
        <a:xfrm>
          <a:off x="14020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0" name="テキスト ボックス 269"/>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104321</xdr:rowOff>
    </xdr:from>
    <xdr:to>
      <xdr:col>81</xdr:col>
      <xdr:colOff>95250</xdr:colOff>
      <xdr:row>89</xdr:row>
      <xdr:rowOff>34471</xdr:rowOff>
    </xdr:to>
    <xdr:sp macro="" textlink="">
      <xdr:nvSpPr>
        <xdr:cNvPr id="276" name="楕円 275"/>
        <xdr:cNvSpPr/>
      </xdr:nvSpPr>
      <xdr:spPr>
        <a:xfrm>
          <a:off x="169672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76398</xdr:rowOff>
    </xdr:from>
    <xdr:ext cx="762000" cy="259045"/>
    <xdr:sp macro="" textlink="">
      <xdr:nvSpPr>
        <xdr:cNvPr id="277" name="給与水準   （国との比較）該当値テキスト"/>
        <xdr:cNvSpPr txBox="1"/>
      </xdr:nvSpPr>
      <xdr:spPr>
        <a:xfrm>
          <a:off x="17106900" y="1516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907</xdr:rowOff>
    </xdr:from>
    <xdr:to>
      <xdr:col>77</xdr:col>
      <xdr:colOff>95250</xdr:colOff>
      <xdr:row>88</xdr:row>
      <xdr:rowOff>102507</xdr:rowOff>
    </xdr:to>
    <xdr:sp macro="" textlink="">
      <xdr:nvSpPr>
        <xdr:cNvPr id="278" name="楕円 277"/>
        <xdr:cNvSpPr/>
      </xdr:nvSpPr>
      <xdr:spPr>
        <a:xfrm>
          <a:off x="16129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87284</xdr:rowOff>
    </xdr:from>
    <xdr:ext cx="736600" cy="259045"/>
    <xdr:sp macro="" textlink="">
      <xdr:nvSpPr>
        <xdr:cNvPr id="279" name="テキスト ボックス 278"/>
        <xdr:cNvSpPr txBox="1"/>
      </xdr:nvSpPr>
      <xdr:spPr>
        <a:xfrm>
          <a:off x="15798800" y="1517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70757</xdr:rowOff>
    </xdr:from>
    <xdr:to>
      <xdr:col>73</xdr:col>
      <xdr:colOff>44450</xdr:colOff>
      <xdr:row>90</xdr:row>
      <xdr:rowOff>907</xdr:rowOff>
    </xdr:to>
    <xdr:sp macro="" textlink="">
      <xdr:nvSpPr>
        <xdr:cNvPr id="280" name="楕円 279"/>
        <xdr:cNvSpPr/>
      </xdr:nvSpPr>
      <xdr:spPr>
        <a:xfrm>
          <a:off x="15240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157134</xdr:rowOff>
    </xdr:from>
    <xdr:ext cx="762000" cy="259045"/>
    <xdr:sp macro="" textlink="">
      <xdr:nvSpPr>
        <xdr:cNvPr id="281" name="テキスト ボックス 280"/>
        <xdr:cNvSpPr txBox="1"/>
      </xdr:nvSpPr>
      <xdr:spPr>
        <a:xfrm>
          <a:off x="14909800" y="154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104321</xdr:rowOff>
    </xdr:from>
    <xdr:to>
      <xdr:col>68</xdr:col>
      <xdr:colOff>203200</xdr:colOff>
      <xdr:row>89</xdr:row>
      <xdr:rowOff>34471</xdr:rowOff>
    </xdr:to>
    <xdr:sp macro="" textlink="">
      <xdr:nvSpPr>
        <xdr:cNvPr id="282" name="楕円 281"/>
        <xdr:cNvSpPr/>
      </xdr:nvSpPr>
      <xdr:spPr>
        <a:xfrm>
          <a:off x="14351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19248</xdr:rowOff>
    </xdr:from>
    <xdr:ext cx="762000" cy="259045"/>
    <xdr:sp macro="" textlink="">
      <xdr:nvSpPr>
        <xdr:cNvPr id="283" name="テキスト ボックス 282"/>
        <xdr:cNvSpPr txBox="1"/>
      </xdr:nvSpPr>
      <xdr:spPr>
        <a:xfrm>
          <a:off x="14020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1814</xdr:rowOff>
    </xdr:from>
    <xdr:to>
      <xdr:col>64</xdr:col>
      <xdr:colOff>152400</xdr:colOff>
      <xdr:row>89</xdr:row>
      <xdr:rowOff>103414</xdr:rowOff>
    </xdr:to>
    <xdr:sp macro="" textlink="">
      <xdr:nvSpPr>
        <xdr:cNvPr id="284" name="楕円 283"/>
        <xdr:cNvSpPr/>
      </xdr:nvSpPr>
      <xdr:spPr>
        <a:xfrm>
          <a:off x="13462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88191</xdr:rowOff>
    </xdr:from>
    <xdr:ext cx="762000" cy="259045"/>
    <xdr:sp macro="" textlink="">
      <xdr:nvSpPr>
        <xdr:cNvPr id="285" name="テキスト ボックス 284"/>
        <xdr:cNvSpPr txBox="1"/>
      </xdr:nvSpPr>
      <xdr:spPr>
        <a:xfrm>
          <a:off x="13131800" y="153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毎年度見直しを行っている定員管理計画に基づいて職員数を管理してきた結果、類似団体平均、東京都平均を下回る結果となっている。</a:t>
          </a:r>
        </a:p>
        <a:p>
          <a:r>
            <a:rPr kumimoji="1" lang="ja-JP" altLang="en-US" sz="1100">
              <a:latin typeface="ＭＳ Ｐゴシック" panose="020B0600070205080204" pitchFamily="50" charset="-128"/>
              <a:ea typeface="ＭＳ Ｐゴシック" panose="020B0600070205080204" pitchFamily="50" charset="-128"/>
            </a:rPr>
            <a:t>行政需要の増減に対応した柔軟な定員管理計画により、引き続き適正な水準を維持していく。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55563</xdr:rowOff>
    </xdr:from>
    <xdr:to>
      <xdr:col>81</xdr:col>
      <xdr:colOff>44450</xdr:colOff>
      <xdr:row>60</xdr:row>
      <xdr:rowOff>81704</xdr:rowOff>
    </xdr:to>
    <xdr:cxnSp macro="">
      <xdr:nvCxnSpPr>
        <xdr:cNvPr id="320" name="直線コネクタ 319"/>
        <xdr:cNvCxnSpPr/>
      </xdr:nvCxnSpPr>
      <xdr:spPr>
        <a:xfrm flipV="1">
          <a:off x="16179800" y="10342563"/>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1" name="定員管理の状況平均値テキスト"/>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61595</xdr:rowOff>
    </xdr:from>
    <xdr:to>
      <xdr:col>77</xdr:col>
      <xdr:colOff>44450</xdr:colOff>
      <xdr:row>60</xdr:row>
      <xdr:rowOff>81704</xdr:rowOff>
    </xdr:to>
    <xdr:cxnSp macro="">
      <xdr:nvCxnSpPr>
        <xdr:cNvPr id="323" name="直線コネクタ 322"/>
        <xdr:cNvCxnSpPr/>
      </xdr:nvCxnSpPr>
      <xdr:spPr>
        <a:xfrm>
          <a:off x="15290800" y="1034859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33444</xdr:rowOff>
    </xdr:from>
    <xdr:to>
      <xdr:col>72</xdr:col>
      <xdr:colOff>203200</xdr:colOff>
      <xdr:row>60</xdr:row>
      <xdr:rowOff>61595</xdr:rowOff>
    </xdr:to>
    <xdr:cxnSp macro="">
      <xdr:nvCxnSpPr>
        <xdr:cNvPr id="326" name="直線コネクタ 325"/>
        <xdr:cNvCxnSpPr/>
      </xdr:nvCxnSpPr>
      <xdr:spPr>
        <a:xfrm>
          <a:off x="14401800" y="1032044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21379</xdr:rowOff>
    </xdr:from>
    <xdr:to>
      <xdr:col>68</xdr:col>
      <xdr:colOff>152400</xdr:colOff>
      <xdr:row>60</xdr:row>
      <xdr:rowOff>33444</xdr:rowOff>
    </xdr:to>
    <xdr:cxnSp macro="">
      <xdr:nvCxnSpPr>
        <xdr:cNvPr id="329" name="直線コネクタ 328"/>
        <xdr:cNvCxnSpPr/>
      </xdr:nvCxnSpPr>
      <xdr:spPr>
        <a:xfrm>
          <a:off x="13512800" y="1030837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106256</xdr:rowOff>
    </xdr:from>
    <xdr:to>
      <xdr:col>68</xdr:col>
      <xdr:colOff>203200</xdr:colOff>
      <xdr:row>63</xdr:row>
      <xdr:rowOff>36406</xdr:rowOff>
    </xdr:to>
    <xdr:sp macro="" textlink="">
      <xdr:nvSpPr>
        <xdr:cNvPr id="330" name="フローチャート: 判断 329"/>
        <xdr:cNvSpPr/>
      </xdr:nvSpPr>
      <xdr:spPr>
        <a:xfrm>
          <a:off x="14351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21183</xdr:rowOff>
    </xdr:from>
    <xdr:ext cx="762000" cy="259045"/>
    <xdr:sp macro="" textlink="">
      <xdr:nvSpPr>
        <xdr:cNvPr id="331" name="テキスト ボックス 330"/>
        <xdr:cNvSpPr txBox="1"/>
      </xdr:nvSpPr>
      <xdr:spPr>
        <a:xfrm>
          <a:off x="14020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39" name="楕円 338"/>
        <xdr:cNvSpPr/>
      </xdr:nvSpPr>
      <xdr:spPr>
        <a:xfrm>
          <a:off x="169672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21290</xdr:rowOff>
    </xdr:from>
    <xdr:ext cx="762000" cy="259045"/>
    <xdr:sp macro="" textlink="">
      <xdr:nvSpPr>
        <xdr:cNvPr id="340" name="定員管理の状況該当値テキスト"/>
        <xdr:cNvSpPr txBox="1"/>
      </xdr:nvSpPr>
      <xdr:spPr>
        <a:xfrm>
          <a:off x="17106900" y="1013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30904</xdr:rowOff>
    </xdr:from>
    <xdr:to>
      <xdr:col>77</xdr:col>
      <xdr:colOff>95250</xdr:colOff>
      <xdr:row>60</xdr:row>
      <xdr:rowOff>132504</xdr:rowOff>
    </xdr:to>
    <xdr:sp macro="" textlink="">
      <xdr:nvSpPr>
        <xdr:cNvPr id="341" name="楕円 340"/>
        <xdr:cNvSpPr/>
      </xdr:nvSpPr>
      <xdr:spPr>
        <a:xfrm>
          <a:off x="16129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142681</xdr:rowOff>
    </xdr:from>
    <xdr:ext cx="736600" cy="259045"/>
    <xdr:sp macro="" textlink="">
      <xdr:nvSpPr>
        <xdr:cNvPr id="342" name="テキスト ボックス 341"/>
        <xdr:cNvSpPr txBox="1"/>
      </xdr:nvSpPr>
      <xdr:spPr>
        <a:xfrm>
          <a:off x="15798800" y="1008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10795</xdr:rowOff>
    </xdr:from>
    <xdr:to>
      <xdr:col>73</xdr:col>
      <xdr:colOff>44450</xdr:colOff>
      <xdr:row>60</xdr:row>
      <xdr:rowOff>112395</xdr:rowOff>
    </xdr:to>
    <xdr:sp macro="" textlink="">
      <xdr:nvSpPr>
        <xdr:cNvPr id="343" name="楕円 342"/>
        <xdr:cNvSpPr/>
      </xdr:nvSpPr>
      <xdr:spPr>
        <a:xfrm>
          <a:off x="15240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122572</xdr:rowOff>
    </xdr:from>
    <xdr:ext cx="762000" cy="259045"/>
    <xdr:sp macro="" textlink="">
      <xdr:nvSpPr>
        <xdr:cNvPr id="344" name="テキスト ボックス 343"/>
        <xdr:cNvSpPr txBox="1"/>
      </xdr:nvSpPr>
      <xdr:spPr>
        <a:xfrm>
          <a:off x="14909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154094</xdr:rowOff>
    </xdr:from>
    <xdr:to>
      <xdr:col>68</xdr:col>
      <xdr:colOff>203200</xdr:colOff>
      <xdr:row>60</xdr:row>
      <xdr:rowOff>84244</xdr:rowOff>
    </xdr:to>
    <xdr:sp macro="" textlink="">
      <xdr:nvSpPr>
        <xdr:cNvPr id="345" name="楕円 344"/>
        <xdr:cNvSpPr/>
      </xdr:nvSpPr>
      <xdr:spPr>
        <a:xfrm>
          <a:off x="14351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94421</xdr:rowOff>
    </xdr:from>
    <xdr:ext cx="762000" cy="259045"/>
    <xdr:sp macro="" textlink="">
      <xdr:nvSpPr>
        <xdr:cNvPr id="346" name="テキスト ボックス 345"/>
        <xdr:cNvSpPr txBox="1"/>
      </xdr:nvSpPr>
      <xdr:spPr>
        <a:xfrm>
          <a:off x="14020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142029</xdr:rowOff>
    </xdr:from>
    <xdr:to>
      <xdr:col>64</xdr:col>
      <xdr:colOff>152400</xdr:colOff>
      <xdr:row>60</xdr:row>
      <xdr:rowOff>72179</xdr:rowOff>
    </xdr:to>
    <xdr:sp macro="" textlink="">
      <xdr:nvSpPr>
        <xdr:cNvPr id="347" name="楕円 346"/>
        <xdr:cNvSpPr/>
      </xdr:nvSpPr>
      <xdr:spPr>
        <a:xfrm>
          <a:off x="13462000" y="102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82356</xdr:rowOff>
    </xdr:from>
    <xdr:ext cx="762000" cy="259045"/>
    <xdr:sp macro="" textlink="">
      <xdr:nvSpPr>
        <xdr:cNvPr id="348" name="テキスト ボックス 347"/>
        <xdr:cNvSpPr txBox="1"/>
      </xdr:nvSpPr>
      <xdr:spPr>
        <a:xfrm>
          <a:off x="13131800" y="1002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成３０年度の実質公債費比率は△０．８％と前年度より０．６ポイント悪化した。単年度では、分母である標準税収入額等について、地方消費税交付金等の減により標準財政規模が減少したことにより全体として減となった。分子については控除特定財源額及び基準財政需要額算入公債費が減となったため全体として減となった。ただし、分母の減が分子の減を上回ったため、単年度ベースの実質公債費比率において指標は悪化した。実際の比率の算定にあたっては</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ヵ年平均を算出するためが、単年度ベースでの指標が悪化したことから、</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か年平均の指標も悪化した。</a:t>
          </a:r>
          <a:endParaRPr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また、国立駅周辺のまちづくりや、老朽化した公共施設の耐震化や建て替えなど、今後も多額の財政需要が見込まれている。適切に管理することを通じて、指数がこれ以上悪化しないようにしていく。</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161036</xdr:rowOff>
    </xdr:from>
    <xdr:to>
      <xdr:col>81</xdr:col>
      <xdr:colOff>44450</xdr:colOff>
      <xdr:row>39</xdr:row>
      <xdr:rowOff>18542</xdr:rowOff>
    </xdr:to>
    <xdr:cxnSp macro="">
      <xdr:nvCxnSpPr>
        <xdr:cNvPr id="379" name="直線コネクタ 378"/>
        <xdr:cNvCxnSpPr/>
      </xdr:nvCxnSpPr>
      <xdr:spPr>
        <a:xfrm>
          <a:off x="16179800" y="667613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0"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132080</xdr:rowOff>
    </xdr:from>
    <xdr:to>
      <xdr:col>77</xdr:col>
      <xdr:colOff>44450</xdr:colOff>
      <xdr:row>38</xdr:row>
      <xdr:rowOff>161036</xdr:rowOff>
    </xdr:to>
    <xdr:cxnSp macro="">
      <xdr:nvCxnSpPr>
        <xdr:cNvPr id="382" name="直線コネクタ 381"/>
        <xdr:cNvCxnSpPr/>
      </xdr:nvCxnSpPr>
      <xdr:spPr>
        <a:xfrm>
          <a:off x="15290800" y="66471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4" name="テキスト ボックス 383"/>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38</xdr:row>
      <xdr:rowOff>132080</xdr:rowOff>
    </xdr:to>
    <xdr:cxnSp macro="">
      <xdr:nvCxnSpPr>
        <xdr:cNvPr id="385" name="直線コネクタ 384"/>
        <xdr:cNvCxnSpPr/>
      </xdr:nvCxnSpPr>
      <xdr:spPr>
        <a:xfrm>
          <a:off x="14401800" y="664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7" name="テキスト ボックス 386"/>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132080</xdr:rowOff>
    </xdr:from>
    <xdr:to>
      <xdr:col>68</xdr:col>
      <xdr:colOff>152400</xdr:colOff>
      <xdr:row>39</xdr:row>
      <xdr:rowOff>18542</xdr:rowOff>
    </xdr:to>
    <xdr:cxnSp macro="">
      <xdr:nvCxnSpPr>
        <xdr:cNvPr id="388" name="直線コネクタ 387"/>
        <xdr:cNvCxnSpPr/>
      </xdr:nvCxnSpPr>
      <xdr:spPr>
        <a:xfrm flipV="1">
          <a:off x="13512800" y="66471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9" name="フローチャート: 判断 388"/>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0" name="テキスト ボックス 389"/>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2" name="テキスト ボックス 391"/>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139192</xdr:rowOff>
    </xdr:from>
    <xdr:to>
      <xdr:col>81</xdr:col>
      <xdr:colOff>95250</xdr:colOff>
      <xdr:row>39</xdr:row>
      <xdr:rowOff>69342</xdr:rowOff>
    </xdr:to>
    <xdr:sp macro="" textlink="">
      <xdr:nvSpPr>
        <xdr:cNvPr id="398" name="楕円 397"/>
        <xdr:cNvSpPr/>
      </xdr:nvSpPr>
      <xdr:spPr>
        <a:xfrm>
          <a:off x="169672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60469</xdr:rowOff>
    </xdr:from>
    <xdr:ext cx="762000" cy="259045"/>
    <xdr:sp macro="" textlink="">
      <xdr:nvSpPr>
        <xdr:cNvPr id="399" name="公債費負担の状況該当値テキスト"/>
        <xdr:cNvSpPr txBox="1"/>
      </xdr:nvSpPr>
      <xdr:spPr>
        <a:xfrm>
          <a:off x="17106900" y="657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110236</xdr:rowOff>
    </xdr:from>
    <xdr:to>
      <xdr:col>77</xdr:col>
      <xdr:colOff>95250</xdr:colOff>
      <xdr:row>39</xdr:row>
      <xdr:rowOff>40386</xdr:rowOff>
    </xdr:to>
    <xdr:sp macro="" textlink="">
      <xdr:nvSpPr>
        <xdr:cNvPr id="400" name="楕円 399"/>
        <xdr:cNvSpPr/>
      </xdr:nvSpPr>
      <xdr:spPr>
        <a:xfrm>
          <a:off x="16129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50563</xdr:rowOff>
    </xdr:from>
    <xdr:ext cx="736600" cy="259045"/>
    <xdr:sp macro="" textlink="">
      <xdr:nvSpPr>
        <xdr:cNvPr id="401" name="テキスト ボックス 400"/>
        <xdr:cNvSpPr txBox="1"/>
      </xdr:nvSpPr>
      <xdr:spPr>
        <a:xfrm>
          <a:off x="15798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402" name="楕円 401"/>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403" name="テキスト ボックス 402"/>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81280</xdr:rowOff>
    </xdr:from>
    <xdr:to>
      <xdr:col>68</xdr:col>
      <xdr:colOff>203200</xdr:colOff>
      <xdr:row>39</xdr:row>
      <xdr:rowOff>11430</xdr:rowOff>
    </xdr:to>
    <xdr:sp macro="" textlink="">
      <xdr:nvSpPr>
        <xdr:cNvPr id="404" name="楕円 403"/>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405" name="テキスト ボックス 404"/>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139192</xdr:rowOff>
    </xdr:from>
    <xdr:to>
      <xdr:col>64</xdr:col>
      <xdr:colOff>152400</xdr:colOff>
      <xdr:row>39</xdr:row>
      <xdr:rowOff>69342</xdr:rowOff>
    </xdr:to>
    <xdr:sp macro="" textlink="">
      <xdr:nvSpPr>
        <xdr:cNvPr id="406" name="楕円 405"/>
        <xdr:cNvSpPr/>
      </xdr:nvSpPr>
      <xdr:spPr>
        <a:xfrm>
          <a:off x="13462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79519</xdr:rowOff>
    </xdr:from>
    <xdr:ext cx="762000" cy="259045"/>
    <xdr:sp macro="" textlink="">
      <xdr:nvSpPr>
        <xdr:cNvPr id="407" name="テキスト ボックス 406"/>
        <xdr:cNvSpPr txBox="1"/>
      </xdr:nvSpPr>
      <xdr:spPr>
        <a:xfrm>
          <a:off x="13131800" y="642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平成３０年度は、前年度に引き続き０％となった。前年度に比べ地方債残高の減少などがあり将来負担額の減少があったことや、土地開発公社保有土地の買戻しによる債務負担行為に係る将来負担額の減などがあり、算定上の比率（マイナス値）は改善傾向にあ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今後も将来負担比率を算定する際の項目ごとに債務残高を適切に管理し、後世への負担を少しでも軽減するよう新規事業の実施等についても精査を行い、財政の健全化を図っていく。 </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34205</xdr:rowOff>
    </xdr:from>
    <xdr:ext cx="762000" cy="259045"/>
    <xdr:sp macro="" textlink="">
      <xdr:nvSpPr>
        <xdr:cNvPr id="439" name="将来負担の状況平均値テキスト"/>
        <xdr:cNvSpPr txBox="1"/>
      </xdr:nvSpPr>
      <xdr:spPr>
        <a:xfrm>
          <a:off x="17106900" y="2605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0" name="フローチャート: 判断 439"/>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1" name="フローチャート: 判断 440"/>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2" name="テキスト ボックス 441"/>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169266</xdr:rowOff>
    </xdr:from>
    <xdr:to>
      <xdr:col>73</xdr:col>
      <xdr:colOff>44450</xdr:colOff>
      <xdr:row>16</xdr:row>
      <xdr:rowOff>99416</xdr:rowOff>
    </xdr:to>
    <xdr:sp macro="" textlink="">
      <xdr:nvSpPr>
        <xdr:cNvPr id="443" name="フローチャート: 判断 442"/>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4" name="テキスト ボックス 443"/>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33528</xdr:rowOff>
    </xdr:from>
    <xdr:to>
      <xdr:col>68</xdr:col>
      <xdr:colOff>203200</xdr:colOff>
      <xdr:row>16</xdr:row>
      <xdr:rowOff>135128</xdr:rowOff>
    </xdr:to>
    <xdr:sp macro="" textlink="">
      <xdr:nvSpPr>
        <xdr:cNvPr id="445" name="フローチャート: 判断 444"/>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46" name="テキスト ボックス 445"/>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47" name="フローチャート: 判断 446"/>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48" name="テキスト ボックス 447"/>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76,038
74,332
8.15
31,626,938
30,974,634
603,360
15,359,752
13,601,162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は昨年度に比べ０．６ポイント下がったものの、類似団体平均との差はそれほど縮まらず、依然として類似団体平均・全国平均・都平均を上回る水準となっている。平成３０年度は、退職手当の減や、時間外手当の減などが主な要因とな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また、標準財政規模に対する人件費の比率の比較において、類似団体と比べてその他非常勤職員の報酬が占める割合が高く、この部分に対しての対処が喫緊の課題となっている。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142240</xdr:rowOff>
    </xdr:from>
    <xdr:to>
      <xdr:col>24</xdr:col>
      <xdr:colOff>25400</xdr:colOff>
      <xdr:row>39</xdr:row>
      <xdr:rowOff>16510</xdr:rowOff>
    </xdr:to>
    <xdr:cxnSp macro="">
      <xdr:nvCxnSpPr>
        <xdr:cNvPr id="66" name="直線コネクタ 65"/>
        <xdr:cNvCxnSpPr/>
      </xdr:nvCxnSpPr>
      <xdr:spPr>
        <a:xfrm flipV="1">
          <a:off x="3987800" y="6657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xdr:rowOff>
    </xdr:from>
    <xdr:to>
      <xdr:col>19</xdr:col>
      <xdr:colOff>187325</xdr:colOff>
      <xdr:row>39</xdr:row>
      <xdr:rowOff>16510</xdr:rowOff>
    </xdr:to>
    <xdr:cxnSp macro="">
      <xdr:nvCxnSpPr>
        <xdr:cNvPr id="69" name="直線コネクタ 68"/>
        <xdr:cNvCxnSpPr/>
      </xdr:nvCxnSpPr>
      <xdr:spPr>
        <a:xfrm>
          <a:off x="3098800" y="65201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5080</xdr:rowOff>
    </xdr:to>
    <xdr:cxnSp macro="">
      <xdr:nvCxnSpPr>
        <xdr:cNvPr id="72" name="直線コネクタ 71"/>
        <xdr:cNvCxnSpPr/>
      </xdr:nvCxnSpPr>
      <xdr:spPr>
        <a:xfrm>
          <a:off x="2209800" y="6482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38</xdr:row>
      <xdr:rowOff>88900</xdr:rowOff>
    </xdr:to>
    <xdr:cxnSp macro="">
      <xdr:nvCxnSpPr>
        <xdr:cNvPr id="75" name="直線コネクタ 74"/>
        <xdr:cNvCxnSpPr/>
      </xdr:nvCxnSpPr>
      <xdr:spPr>
        <a:xfrm flipV="1">
          <a:off x="1320800" y="64820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91440</xdr:rowOff>
    </xdr:from>
    <xdr:to>
      <xdr:col>24</xdr:col>
      <xdr:colOff>76200</xdr:colOff>
      <xdr:row>39</xdr:row>
      <xdr:rowOff>21590</xdr:rowOff>
    </xdr:to>
    <xdr:sp macro="" textlink="">
      <xdr:nvSpPr>
        <xdr:cNvPr id="85" name="楕円 84"/>
        <xdr:cNvSpPr/>
      </xdr:nvSpPr>
      <xdr:spPr>
        <a:xfrm>
          <a:off x="47752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63517</xdr:rowOff>
    </xdr:from>
    <xdr:ext cx="762000" cy="259045"/>
    <xdr:sp macro="" textlink="">
      <xdr:nvSpPr>
        <xdr:cNvPr id="86" name="人件費該当値テキスト"/>
        <xdr:cNvSpPr txBox="1"/>
      </xdr:nvSpPr>
      <xdr:spPr>
        <a:xfrm>
          <a:off x="49149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137160</xdr:rowOff>
    </xdr:from>
    <xdr:to>
      <xdr:col>20</xdr:col>
      <xdr:colOff>38100</xdr:colOff>
      <xdr:row>39</xdr:row>
      <xdr:rowOff>67310</xdr:rowOff>
    </xdr:to>
    <xdr:sp macro="" textlink="">
      <xdr:nvSpPr>
        <xdr:cNvPr id="87" name="楕円 86"/>
        <xdr:cNvSpPr/>
      </xdr:nvSpPr>
      <xdr:spPr>
        <a:xfrm>
          <a:off x="3937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52087</xdr:rowOff>
    </xdr:from>
    <xdr:ext cx="736600" cy="259045"/>
    <xdr:sp macro="" textlink="">
      <xdr:nvSpPr>
        <xdr:cNvPr id="88" name="テキスト ボックス 87"/>
        <xdr:cNvSpPr txBox="1"/>
      </xdr:nvSpPr>
      <xdr:spPr>
        <a:xfrm>
          <a:off x="3606800" y="673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40657</xdr:rowOff>
    </xdr:from>
    <xdr:ext cx="762000" cy="259045"/>
    <xdr:sp macro="" textlink="">
      <xdr:nvSpPr>
        <xdr:cNvPr id="90" name="テキスト ボックス 89"/>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3" name="楕円 92"/>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124477</xdr:rowOff>
    </xdr:from>
    <xdr:ext cx="762000" cy="259045"/>
    <xdr:sp macro="" textlink="">
      <xdr:nvSpPr>
        <xdr:cNvPr id="94" name="テキスト ボックス 93"/>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平成３０年度は、前年度に比べて０．３ポイント高い１６．８％となり、依然として類似団体平均よりも高い比率となっており、引き続き経費削減に努める必要がある。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5842</xdr:rowOff>
    </xdr:to>
    <xdr:cxnSp macro="">
      <xdr:nvCxnSpPr>
        <xdr:cNvPr id="125" name="直線コネクタ 124"/>
        <xdr:cNvCxnSpPr/>
      </xdr:nvCxnSpPr>
      <xdr:spPr>
        <a:xfrm>
          <a:off x="15671800" y="28930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79011</xdr:rowOff>
    </xdr:from>
    <xdr:ext cx="762000" cy="259045"/>
    <xdr:sp macro="" textlink="">
      <xdr:nvSpPr>
        <xdr:cNvPr id="126" name="物件費平均値テキスト"/>
        <xdr:cNvSpPr txBox="1"/>
      </xdr:nvSpPr>
      <xdr:spPr>
        <a:xfrm>
          <a:off x="16598900" y="26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24130</xdr:rowOff>
    </xdr:to>
    <xdr:cxnSp macro="">
      <xdr:nvCxnSpPr>
        <xdr:cNvPr id="128" name="直線コネクタ 127"/>
        <xdr:cNvCxnSpPr/>
      </xdr:nvCxnSpPr>
      <xdr:spPr>
        <a:xfrm flipV="1">
          <a:off x="14782800" y="2893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30" name="テキスト ボックス 129"/>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17</xdr:row>
      <xdr:rowOff>24130</xdr:rowOff>
    </xdr:to>
    <xdr:cxnSp macro="">
      <xdr:nvCxnSpPr>
        <xdr:cNvPr id="131" name="直線コネクタ 130"/>
        <xdr:cNvCxnSpPr/>
      </xdr:nvCxnSpPr>
      <xdr:spPr>
        <a:xfrm>
          <a:off x="13893800" y="2847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33" name="テキスト ボックス 132"/>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122428</xdr:rowOff>
    </xdr:to>
    <xdr:cxnSp macro="">
      <xdr:nvCxnSpPr>
        <xdr:cNvPr id="134" name="直線コネクタ 133"/>
        <xdr:cNvCxnSpPr/>
      </xdr:nvCxnSpPr>
      <xdr:spPr>
        <a:xfrm flipV="1">
          <a:off x="13004800" y="2847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5" name="フローチャート: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36" name="テキスト ボックス 135"/>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44" name="楕円 143"/>
        <xdr:cNvSpPr/>
      </xdr:nvSpPr>
      <xdr:spPr>
        <a:xfrm>
          <a:off x="164592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98569</xdr:rowOff>
    </xdr:from>
    <xdr:ext cx="762000" cy="259045"/>
    <xdr:sp macro="" textlink="">
      <xdr:nvSpPr>
        <xdr:cNvPr id="145" name="物件費該当値テキスト"/>
        <xdr:cNvSpPr txBox="1"/>
      </xdr:nvSpPr>
      <xdr:spPr>
        <a:xfrm>
          <a:off x="16598900" y="28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6" name="楕円 145"/>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13987</xdr:rowOff>
    </xdr:from>
    <xdr:ext cx="736600" cy="259045"/>
    <xdr:sp macro="" textlink="">
      <xdr:nvSpPr>
        <xdr:cNvPr id="147" name="テキスト ボックス 146"/>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8" name="楕円 147"/>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49" name="テキスト ボックス 148"/>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0" name="楕円 149"/>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51" name="テキスト ボックス 150"/>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71628</xdr:rowOff>
    </xdr:from>
    <xdr:to>
      <xdr:col>65</xdr:col>
      <xdr:colOff>53975</xdr:colOff>
      <xdr:row>17</xdr:row>
      <xdr:rowOff>1778</xdr:rowOff>
    </xdr:to>
    <xdr:sp macro="" textlink="">
      <xdr:nvSpPr>
        <xdr:cNvPr id="152" name="楕円 151"/>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158005</xdr:rowOff>
    </xdr:from>
    <xdr:ext cx="762000" cy="259045"/>
    <xdr:sp macro="" textlink="">
      <xdr:nvSpPr>
        <xdr:cNvPr id="153" name="テキスト ボックス 152"/>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類似団体平均と比べると、社会福祉費が著しく高く、老人福祉費・児童福祉費も高い位置にある。特に障害者自立支援費や</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保育所運営委託料</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が高い伸び率を示している。サービス水準の他市との均衡や子育て支援の社会的要請があり、今後も増加が見込まれる経費ではあるが、施策の成果向上を目指しつつ、経費を抑制していく必要がある。 </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83457</xdr:rowOff>
    </xdr:from>
    <xdr:to>
      <xdr:col>24</xdr:col>
      <xdr:colOff>25400</xdr:colOff>
      <xdr:row>58</xdr:row>
      <xdr:rowOff>148772</xdr:rowOff>
    </xdr:to>
    <xdr:cxnSp macro="">
      <xdr:nvCxnSpPr>
        <xdr:cNvPr id="188" name="直線コネクタ 187"/>
        <xdr:cNvCxnSpPr/>
      </xdr:nvCxnSpPr>
      <xdr:spPr>
        <a:xfrm>
          <a:off x="3987800" y="100275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87284</xdr:rowOff>
    </xdr:from>
    <xdr:ext cx="762000" cy="259045"/>
    <xdr:sp macro="" textlink="">
      <xdr:nvSpPr>
        <xdr:cNvPr id="189" name="扶助費平均値テキスト"/>
        <xdr:cNvSpPr txBox="1"/>
      </xdr:nvSpPr>
      <xdr:spPr>
        <a:xfrm>
          <a:off x="4914900" y="951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72572</xdr:rowOff>
    </xdr:from>
    <xdr:to>
      <xdr:col>19</xdr:col>
      <xdr:colOff>187325</xdr:colOff>
      <xdr:row>58</xdr:row>
      <xdr:rowOff>83457</xdr:rowOff>
    </xdr:to>
    <xdr:cxnSp macro="">
      <xdr:nvCxnSpPr>
        <xdr:cNvPr id="191" name="直線コネクタ 190"/>
        <xdr:cNvCxnSpPr/>
      </xdr:nvCxnSpPr>
      <xdr:spPr>
        <a:xfrm>
          <a:off x="3098800" y="10016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21970</xdr:rowOff>
    </xdr:from>
    <xdr:ext cx="736600" cy="259045"/>
    <xdr:sp macro="" textlink="">
      <xdr:nvSpPr>
        <xdr:cNvPr id="193" name="テキスト ボックス 192"/>
        <xdr:cNvSpPr txBox="1"/>
      </xdr:nvSpPr>
      <xdr:spPr>
        <a:xfrm>
          <a:off x="3606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29028</xdr:rowOff>
    </xdr:from>
    <xdr:to>
      <xdr:col>15</xdr:col>
      <xdr:colOff>98425</xdr:colOff>
      <xdr:row>58</xdr:row>
      <xdr:rowOff>72572</xdr:rowOff>
    </xdr:to>
    <xdr:cxnSp macro="">
      <xdr:nvCxnSpPr>
        <xdr:cNvPr id="194" name="直線コネクタ 193"/>
        <xdr:cNvCxnSpPr/>
      </xdr:nvCxnSpPr>
      <xdr:spPr>
        <a:xfrm>
          <a:off x="2209800" y="9973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6" name="テキスト ボックス 195"/>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29028</xdr:rowOff>
    </xdr:from>
    <xdr:to>
      <xdr:col>11</xdr:col>
      <xdr:colOff>9525</xdr:colOff>
      <xdr:row>58</xdr:row>
      <xdr:rowOff>72572</xdr:rowOff>
    </xdr:to>
    <xdr:cxnSp macro="">
      <xdr:nvCxnSpPr>
        <xdr:cNvPr id="197" name="直線コネクタ 196"/>
        <xdr:cNvCxnSpPr/>
      </xdr:nvCxnSpPr>
      <xdr:spPr>
        <a:xfrm flipV="1">
          <a:off x="1320800" y="9973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119743</xdr:rowOff>
    </xdr:from>
    <xdr:to>
      <xdr:col>11</xdr:col>
      <xdr:colOff>60325</xdr:colOff>
      <xdr:row>55</xdr:row>
      <xdr:rowOff>49893</xdr:rowOff>
    </xdr:to>
    <xdr:sp macro="" textlink="">
      <xdr:nvSpPr>
        <xdr:cNvPr id="198" name="フローチャート: 判断 197"/>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60070</xdr:rowOff>
    </xdr:from>
    <xdr:ext cx="762000" cy="259045"/>
    <xdr:sp macro="" textlink="">
      <xdr:nvSpPr>
        <xdr:cNvPr id="199" name="テキスト ボックス 198"/>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97972</xdr:rowOff>
    </xdr:from>
    <xdr:to>
      <xdr:col>24</xdr:col>
      <xdr:colOff>76200</xdr:colOff>
      <xdr:row>59</xdr:row>
      <xdr:rowOff>28122</xdr:rowOff>
    </xdr:to>
    <xdr:sp macro="" textlink="">
      <xdr:nvSpPr>
        <xdr:cNvPr id="207" name="楕円 206"/>
        <xdr:cNvSpPr/>
      </xdr:nvSpPr>
      <xdr:spPr>
        <a:xfrm>
          <a:off x="47752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70049</xdr:rowOff>
    </xdr:from>
    <xdr:ext cx="762000" cy="259045"/>
    <xdr:sp macro="" textlink="">
      <xdr:nvSpPr>
        <xdr:cNvPr id="208" name="扶助費該当値テキスト"/>
        <xdr:cNvSpPr txBox="1"/>
      </xdr:nvSpPr>
      <xdr:spPr>
        <a:xfrm>
          <a:off x="4914900" y="1001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32657</xdr:rowOff>
    </xdr:from>
    <xdr:to>
      <xdr:col>20</xdr:col>
      <xdr:colOff>38100</xdr:colOff>
      <xdr:row>58</xdr:row>
      <xdr:rowOff>134257</xdr:rowOff>
    </xdr:to>
    <xdr:sp macro="" textlink="">
      <xdr:nvSpPr>
        <xdr:cNvPr id="209" name="楕円 208"/>
        <xdr:cNvSpPr/>
      </xdr:nvSpPr>
      <xdr:spPr>
        <a:xfrm>
          <a:off x="3937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119034</xdr:rowOff>
    </xdr:from>
    <xdr:ext cx="736600" cy="259045"/>
    <xdr:sp macro="" textlink="">
      <xdr:nvSpPr>
        <xdr:cNvPr id="210" name="テキスト ボックス 209"/>
        <xdr:cNvSpPr txBox="1"/>
      </xdr:nvSpPr>
      <xdr:spPr>
        <a:xfrm>
          <a:off x="3606800" y="1006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21772</xdr:rowOff>
    </xdr:from>
    <xdr:to>
      <xdr:col>15</xdr:col>
      <xdr:colOff>149225</xdr:colOff>
      <xdr:row>58</xdr:row>
      <xdr:rowOff>123372</xdr:rowOff>
    </xdr:to>
    <xdr:sp macro="" textlink="">
      <xdr:nvSpPr>
        <xdr:cNvPr id="211" name="楕円 210"/>
        <xdr:cNvSpPr/>
      </xdr:nvSpPr>
      <xdr:spPr>
        <a:xfrm>
          <a:off x="3048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108149</xdr:rowOff>
    </xdr:from>
    <xdr:ext cx="762000" cy="259045"/>
    <xdr:sp macro="" textlink="">
      <xdr:nvSpPr>
        <xdr:cNvPr id="212" name="テキスト ボックス 211"/>
        <xdr:cNvSpPr txBox="1"/>
      </xdr:nvSpPr>
      <xdr:spPr>
        <a:xfrm>
          <a:off x="2717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149678</xdr:rowOff>
    </xdr:from>
    <xdr:to>
      <xdr:col>11</xdr:col>
      <xdr:colOff>60325</xdr:colOff>
      <xdr:row>58</xdr:row>
      <xdr:rowOff>79828</xdr:rowOff>
    </xdr:to>
    <xdr:sp macro="" textlink="">
      <xdr:nvSpPr>
        <xdr:cNvPr id="213" name="楕円 212"/>
        <xdr:cNvSpPr/>
      </xdr:nvSpPr>
      <xdr:spPr>
        <a:xfrm>
          <a:off x="2159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14" name="テキスト ボックス 213"/>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21772</xdr:rowOff>
    </xdr:from>
    <xdr:to>
      <xdr:col>6</xdr:col>
      <xdr:colOff>171450</xdr:colOff>
      <xdr:row>58</xdr:row>
      <xdr:rowOff>123372</xdr:rowOff>
    </xdr:to>
    <xdr:sp macro="" textlink="">
      <xdr:nvSpPr>
        <xdr:cNvPr id="215" name="楕円 214"/>
        <xdr:cNvSpPr/>
      </xdr:nvSpPr>
      <xdr:spPr>
        <a:xfrm>
          <a:off x="1270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108149</xdr:rowOff>
    </xdr:from>
    <xdr:ext cx="762000" cy="259045"/>
    <xdr:sp macro="" textlink="">
      <xdr:nvSpPr>
        <xdr:cNvPr id="216" name="テキスト ボックス 215"/>
        <xdr:cNvSpPr txBox="1"/>
      </xdr:nvSpPr>
      <xdr:spPr>
        <a:xfrm>
          <a:off x="939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特別会計に対する繰出金が、類似団体平均よりも高い値となっている要因のひとつである。 </a:t>
          </a:r>
        </a:p>
        <a:p>
          <a:r>
            <a:rPr kumimoji="1" lang="ja-JP" altLang="en-US" sz="1100">
              <a:latin typeface="ＭＳ Ｐゴシック" panose="020B0600070205080204" pitchFamily="50" charset="-128"/>
              <a:ea typeface="ＭＳ Ｐゴシック" panose="020B0600070205080204" pitchFamily="50" charset="-128"/>
            </a:rPr>
            <a:t>　国民健康保険特別会計への赤字繰出や、過去の集中的な下水道整備に伴う下水道事業特別会計への公債費分の繰出金が大きく、ピークは越えたものの今後も高い水準での推移が見込まれている。資本費平準化債の活用により、繰出金の抑制を図っているが、独立採算の原則からも、使用料の適正化を図り税収を主な財源とする一般財源の負担を減らしていかなければならない。 </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156391</xdr:rowOff>
    </xdr:from>
    <xdr:to>
      <xdr:col>82</xdr:col>
      <xdr:colOff>107950</xdr:colOff>
      <xdr:row>57</xdr:row>
      <xdr:rowOff>11067</xdr:rowOff>
    </xdr:to>
    <xdr:cxnSp macro="">
      <xdr:nvCxnSpPr>
        <xdr:cNvPr id="251" name="直線コネクタ 250"/>
        <xdr:cNvCxnSpPr/>
      </xdr:nvCxnSpPr>
      <xdr:spPr>
        <a:xfrm>
          <a:off x="15671800" y="975759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143346</xdr:rowOff>
    </xdr:from>
    <xdr:ext cx="762000" cy="259045"/>
    <xdr:sp macro="" textlink="">
      <xdr:nvSpPr>
        <xdr:cNvPr id="252" name="その他平均値テキスト"/>
        <xdr:cNvSpPr txBox="1"/>
      </xdr:nvSpPr>
      <xdr:spPr>
        <a:xfrm>
          <a:off x="16598900" y="9401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156391</xdr:rowOff>
    </xdr:from>
    <xdr:to>
      <xdr:col>78</xdr:col>
      <xdr:colOff>69850</xdr:colOff>
      <xdr:row>56</xdr:row>
      <xdr:rowOff>156391</xdr:rowOff>
    </xdr:to>
    <xdr:cxnSp macro="">
      <xdr:nvCxnSpPr>
        <xdr:cNvPr id="254" name="直線コネクタ 253"/>
        <xdr:cNvCxnSpPr/>
      </xdr:nvCxnSpPr>
      <xdr:spPr>
        <a:xfrm>
          <a:off x="14782800" y="97575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56" name="テキスト ボックス 255"/>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156391</xdr:rowOff>
    </xdr:from>
    <xdr:to>
      <xdr:col>73</xdr:col>
      <xdr:colOff>180975</xdr:colOff>
      <xdr:row>56</xdr:row>
      <xdr:rowOff>156391</xdr:rowOff>
    </xdr:to>
    <xdr:cxnSp macro="">
      <xdr:nvCxnSpPr>
        <xdr:cNvPr id="257" name="直線コネクタ 256"/>
        <xdr:cNvCxnSpPr/>
      </xdr:nvCxnSpPr>
      <xdr:spPr>
        <a:xfrm>
          <a:off x="13893800" y="97575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80208</xdr:rowOff>
    </xdr:from>
    <xdr:ext cx="762000" cy="259045"/>
    <xdr:sp macro="" textlink="">
      <xdr:nvSpPr>
        <xdr:cNvPr id="259" name="テキスト ボックス 258"/>
        <xdr:cNvSpPr txBox="1"/>
      </xdr:nvSpPr>
      <xdr:spPr>
        <a:xfrm>
          <a:off x="14401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156391</xdr:rowOff>
    </xdr:from>
    <xdr:to>
      <xdr:col>69</xdr:col>
      <xdr:colOff>92075</xdr:colOff>
      <xdr:row>57</xdr:row>
      <xdr:rowOff>43724</xdr:rowOff>
    </xdr:to>
    <xdr:cxnSp macro="">
      <xdr:nvCxnSpPr>
        <xdr:cNvPr id="260" name="直線コネクタ 259"/>
        <xdr:cNvCxnSpPr/>
      </xdr:nvCxnSpPr>
      <xdr:spPr>
        <a:xfrm flipV="1">
          <a:off x="13004800" y="975759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152054</xdr:rowOff>
    </xdr:from>
    <xdr:ext cx="762000" cy="259045"/>
    <xdr:sp macro="" textlink="">
      <xdr:nvSpPr>
        <xdr:cNvPr id="262" name="テキスト ボックス 261"/>
        <xdr:cNvSpPr txBox="1"/>
      </xdr:nvSpPr>
      <xdr:spPr>
        <a:xfrm>
          <a:off x="13512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131717</xdr:rowOff>
    </xdr:from>
    <xdr:to>
      <xdr:col>82</xdr:col>
      <xdr:colOff>158750</xdr:colOff>
      <xdr:row>57</xdr:row>
      <xdr:rowOff>61867</xdr:rowOff>
    </xdr:to>
    <xdr:sp macro="" textlink="">
      <xdr:nvSpPr>
        <xdr:cNvPr id="270" name="楕円 269"/>
        <xdr:cNvSpPr/>
      </xdr:nvSpPr>
      <xdr:spPr>
        <a:xfrm>
          <a:off x="164592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103794</xdr:rowOff>
    </xdr:from>
    <xdr:ext cx="762000" cy="259045"/>
    <xdr:sp macro="" textlink="">
      <xdr:nvSpPr>
        <xdr:cNvPr id="271" name="その他該当値テキスト"/>
        <xdr:cNvSpPr txBox="1"/>
      </xdr:nvSpPr>
      <xdr:spPr>
        <a:xfrm>
          <a:off x="16598900" y="9704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105591</xdr:rowOff>
    </xdr:from>
    <xdr:to>
      <xdr:col>78</xdr:col>
      <xdr:colOff>120650</xdr:colOff>
      <xdr:row>57</xdr:row>
      <xdr:rowOff>35741</xdr:rowOff>
    </xdr:to>
    <xdr:sp macro="" textlink="">
      <xdr:nvSpPr>
        <xdr:cNvPr id="272" name="楕円 271"/>
        <xdr:cNvSpPr/>
      </xdr:nvSpPr>
      <xdr:spPr>
        <a:xfrm>
          <a:off x="15621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20518</xdr:rowOff>
    </xdr:from>
    <xdr:ext cx="736600" cy="259045"/>
    <xdr:sp macro="" textlink="">
      <xdr:nvSpPr>
        <xdr:cNvPr id="273" name="テキスト ボックス 272"/>
        <xdr:cNvSpPr txBox="1"/>
      </xdr:nvSpPr>
      <xdr:spPr>
        <a:xfrm>
          <a:off x="15290800" y="9793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105591</xdr:rowOff>
    </xdr:from>
    <xdr:to>
      <xdr:col>74</xdr:col>
      <xdr:colOff>31750</xdr:colOff>
      <xdr:row>57</xdr:row>
      <xdr:rowOff>35741</xdr:rowOff>
    </xdr:to>
    <xdr:sp macro="" textlink="">
      <xdr:nvSpPr>
        <xdr:cNvPr id="274" name="楕円 273"/>
        <xdr:cNvSpPr/>
      </xdr:nvSpPr>
      <xdr:spPr>
        <a:xfrm>
          <a:off x="14732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20518</xdr:rowOff>
    </xdr:from>
    <xdr:ext cx="762000" cy="259045"/>
    <xdr:sp macro="" textlink="">
      <xdr:nvSpPr>
        <xdr:cNvPr id="275" name="テキスト ボックス 274"/>
        <xdr:cNvSpPr txBox="1"/>
      </xdr:nvSpPr>
      <xdr:spPr>
        <a:xfrm>
          <a:off x="14401800" y="979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105591</xdr:rowOff>
    </xdr:from>
    <xdr:to>
      <xdr:col>69</xdr:col>
      <xdr:colOff>142875</xdr:colOff>
      <xdr:row>57</xdr:row>
      <xdr:rowOff>35741</xdr:rowOff>
    </xdr:to>
    <xdr:sp macro="" textlink="">
      <xdr:nvSpPr>
        <xdr:cNvPr id="276" name="楕円 275"/>
        <xdr:cNvSpPr/>
      </xdr:nvSpPr>
      <xdr:spPr>
        <a:xfrm>
          <a:off x="13843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20518</xdr:rowOff>
    </xdr:from>
    <xdr:ext cx="762000" cy="259045"/>
    <xdr:sp macro="" textlink="">
      <xdr:nvSpPr>
        <xdr:cNvPr id="277" name="テキスト ボックス 276"/>
        <xdr:cNvSpPr txBox="1"/>
      </xdr:nvSpPr>
      <xdr:spPr>
        <a:xfrm>
          <a:off x="13512800" y="979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164374</xdr:rowOff>
    </xdr:from>
    <xdr:to>
      <xdr:col>65</xdr:col>
      <xdr:colOff>53975</xdr:colOff>
      <xdr:row>57</xdr:row>
      <xdr:rowOff>94524</xdr:rowOff>
    </xdr:to>
    <xdr:sp macro="" textlink="">
      <xdr:nvSpPr>
        <xdr:cNvPr id="278" name="楕円 277"/>
        <xdr:cNvSpPr/>
      </xdr:nvSpPr>
      <xdr:spPr>
        <a:xfrm>
          <a:off x="129540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79301</xdr:rowOff>
    </xdr:from>
    <xdr:ext cx="762000" cy="259045"/>
    <xdr:sp macro="" textlink="">
      <xdr:nvSpPr>
        <xdr:cNvPr id="279" name="テキスト ボックス 278"/>
        <xdr:cNvSpPr txBox="1"/>
      </xdr:nvSpPr>
      <xdr:spPr>
        <a:xfrm>
          <a:off x="12623800" y="985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平成３０年度は、前年度に比べて０．７ポイント高い８．８％となったが、類似団体平均や東京都平均を下回る状況にある。悪化理由としては、国・都支出金返納金の増などが挙げられる。</a:t>
          </a:r>
        </a:p>
        <a:p>
          <a:r>
            <a:rPr kumimoji="1" lang="ja-JP" altLang="en-US" sz="1100">
              <a:latin typeface="ＭＳ Ｐゴシック" panose="020B0600070205080204" pitchFamily="50" charset="-128"/>
              <a:ea typeface="ＭＳ Ｐゴシック" panose="020B0600070205080204" pitchFamily="50" charset="-128"/>
            </a:rPr>
            <a:t>　各種補助金等に関しては、今後もそのあり方を常に問い直していく必要がある。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125367</xdr:rowOff>
    </xdr:from>
    <xdr:to>
      <xdr:col>82</xdr:col>
      <xdr:colOff>107950</xdr:colOff>
      <xdr:row>35</xdr:row>
      <xdr:rowOff>171087</xdr:rowOff>
    </xdr:to>
    <xdr:cxnSp macro="">
      <xdr:nvCxnSpPr>
        <xdr:cNvPr id="313" name="直線コネクタ 312"/>
        <xdr:cNvCxnSpPr/>
      </xdr:nvCxnSpPr>
      <xdr:spPr>
        <a:xfrm>
          <a:off x="15671800" y="612611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142983</xdr:rowOff>
    </xdr:from>
    <xdr:ext cx="762000" cy="259045"/>
    <xdr:sp macro="" textlink="">
      <xdr:nvSpPr>
        <xdr:cNvPr id="314"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125367</xdr:rowOff>
    </xdr:from>
    <xdr:to>
      <xdr:col>78</xdr:col>
      <xdr:colOff>69850</xdr:colOff>
      <xdr:row>35</xdr:row>
      <xdr:rowOff>131899</xdr:rowOff>
    </xdr:to>
    <xdr:cxnSp macro="">
      <xdr:nvCxnSpPr>
        <xdr:cNvPr id="316" name="直線コネクタ 315"/>
        <xdr:cNvCxnSpPr/>
      </xdr:nvCxnSpPr>
      <xdr:spPr>
        <a:xfrm flipV="1">
          <a:off x="14782800" y="61261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8" name="テキスト ボックス 31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131899</xdr:rowOff>
    </xdr:from>
    <xdr:to>
      <xdr:col>73</xdr:col>
      <xdr:colOff>180975</xdr:colOff>
      <xdr:row>35</xdr:row>
      <xdr:rowOff>171087</xdr:rowOff>
    </xdr:to>
    <xdr:cxnSp macro="">
      <xdr:nvCxnSpPr>
        <xdr:cNvPr id="319" name="直線コネクタ 318"/>
        <xdr:cNvCxnSpPr/>
      </xdr:nvCxnSpPr>
      <xdr:spPr>
        <a:xfrm flipV="1">
          <a:off x="13893800" y="61326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53176</xdr:rowOff>
    </xdr:from>
    <xdr:ext cx="762000" cy="259045"/>
    <xdr:sp macro="" textlink="">
      <xdr:nvSpPr>
        <xdr:cNvPr id="321" name="テキスト ボックス 320"/>
        <xdr:cNvSpPr txBox="1"/>
      </xdr:nvSpPr>
      <xdr:spPr>
        <a:xfrm>
          <a:off x="14401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171087</xdr:rowOff>
    </xdr:from>
    <xdr:to>
      <xdr:col>69</xdr:col>
      <xdr:colOff>92075</xdr:colOff>
      <xdr:row>36</xdr:row>
      <xdr:rowOff>64951</xdr:rowOff>
    </xdr:to>
    <xdr:cxnSp macro="">
      <xdr:nvCxnSpPr>
        <xdr:cNvPr id="322" name="直線コネクタ 321"/>
        <xdr:cNvCxnSpPr/>
      </xdr:nvCxnSpPr>
      <xdr:spPr>
        <a:xfrm flipV="1">
          <a:off x="13004800" y="61718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23" name="フローチャート: 判断 322"/>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67871</xdr:rowOff>
    </xdr:from>
    <xdr:ext cx="762000" cy="259045"/>
    <xdr:sp macro="" textlink="">
      <xdr:nvSpPr>
        <xdr:cNvPr id="324" name="テキスト ボックス 323"/>
        <xdr:cNvSpPr txBox="1"/>
      </xdr:nvSpPr>
      <xdr:spPr>
        <a:xfrm>
          <a:off x="13512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133185</xdr:rowOff>
    </xdr:from>
    <xdr:ext cx="762000" cy="259045"/>
    <xdr:sp macro="" textlink="">
      <xdr:nvSpPr>
        <xdr:cNvPr id="326" name="テキスト ボックス 325"/>
        <xdr:cNvSpPr txBox="1"/>
      </xdr:nvSpPr>
      <xdr:spPr>
        <a:xfrm>
          <a:off x="12623800" y="630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120287</xdr:rowOff>
    </xdr:from>
    <xdr:to>
      <xdr:col>82</xdr:col>
      <xdr:colOff>158750</xdr:colOff>
      <xdr:row>36</xdr:row>
      <xdr:rowOff>50437</xdr:rowOff>
    </xdr:to>
    <xdr:sp macro="" textlink="">
      <xdr:nvSpPr>
        <xdr:cNvPr id="332" name="楕円 331"/>
        <xdr:cNvSpPr/>
      </xdr:nvSpPr>
      <xdr:spPr>
        <a:xfrm>
          <a:off x="164592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136814</xdr:rowOff>
    </xdr:from>
    <xdr:ext cx="762000" cy="259045"/>
    <xdr:sp macro="" textlink="">
      <xdr:nvSpPr>
        <xdr:cNvPr id="333" name="補助費等該当値テキスト"/>
        <xdr:cNvSpPr txBox="1"/>
      </xdr:nvSpPr>
      <xdr:spPr>
        <a:xfrm>
          <a:off x="16598900" y="596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74567</xdr:rowOff>
    </xdr:from>
    <xdr:to>
      <xdr:col>78</xdr:col>
      <xdr:colOff>120650</xdr:colOff>
      <xdr:row>36</xdr:row>
      <xdr:rowOff>4717</xdr:rowOff>
    </xdr:to>
    <xdr:sp macro="" textlink="">
      <xdr:nvSpPr>
        <xdr:cNvPr id="334" name="楕円 333"/>
        <xdr:cNvSpPr/>
      </xdr:nvSpPr>
      <xdr:spPr>
        <a:xfrm>
          <a:off x="15621000" y="60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14894</xdr:rowOff>
    </xdr:from>
    <xdr:ext cx="736600" cy="259045"/>
    <xdr:sp macro="" textlink="">
      <xdr:nvSpPr>
        <xdr:cNvPr id="335" name="テキスト ボックス 334"/>
        <xdr:cNvSpPr txBox="1"/>
      </xdr:nvSpPr>
      <xdr:spPr>
        <a:xfrm>
          <a:off x="15290800" y="5844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81099</xdr:rowOff>
    </xdr:from>
    <xdr:to>
      <xdr:col>74</xdr:col>
      <xdr:colOff>31750</xdr:colOff>
      <xdr:row>36</xdr:row>
      <xdr:rowOff>11249</xdr:rowOff>
    </xdr:to>
    <xdr:sp macro="" textlink="">
      <xdr:nvSpPr>
        <xdr:cNvPr id="336" name="楕円 335"/>
        <xdr:cNvSpPr/>
      </xdr:nvSpPr>
      <xdr:spPr>
        <a:xfrm>
          <a:off x="14732000" y="60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21426</xdr:rowOff>
    </xdr:from>
    <xdr:ext cx="762000" cy="259045"/>
    <xdr:sp macro="" textlink="">
      <xdr:nvSpPr>
        <xdr:cNvPr id="337" name="テキスト ボックス 336"/>
        <xdr:cNvSpPr txBox="1"/>
      </xdr:nvSpPr>
      <xdr:spPr>
        <a:xfrm>
          <a:off x="14401800" y="585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120287</xdr:rowOff>
    </xdr:from>
    <xdr:to>
      <xdr:col>69</xdr:col>
      <xdr:colOff>142875</xdr:colOff>
      <xdr:row>36</xdr:row>
      <xdr:rowOff>50437</xdr:rowOff>
    </xdr:to>
    <xdr:sp macro="" textlink="">
      <xdr:nvSpPr>
        <xdr:cNvPr id="338" name="楕円 337"/>
        <xdr:cNvSpPr/>
      </xdr:nvSpPr>
      <xdr:spPr>
        <a:xfrm>
          <a:off x="13843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60614</xdr:rowOff>
    </xdr:from>
    <xdr:ext cx="762000" cy="259045"/>
    <xdr:sp macro="" textlink="">
      <xdr:nvSpPr>
        <xdr:cNvPr id="339" name="テキスト ボックス 338"/>
        <xdr:cNvSpPr txBox="1"/>
      </xdr:nvSpPr>
      <xdr:spPr>
        <a:xfrm>
          <a:off x="13512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14151</xdr:rowOff>
    </xdr:from>
    <xdr:to>
      <xdr:col>65</xdr:col>
      <xdr:colOff>53975</xdr:colOff>
      <xdr:row>36</xdr:row>
      <xdr:rowOff>115751</xdr:rowOff>
    </xdr:to>
    <xdr:sp macro="" textlink="">
      <xdr:nvSpPr>
        <xdr:cNvPr id="340" name="楕円 339"/>
        <xdr:cNvSpPr/>
      </xdr:nvSpPr>
      <xdr:spPr>
        <a:xfrm>
          <a:off x="12954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125928</xdr:rowOff>
    </xdr:from>
    <xdr:ext cx="762000" cy="259045"/>
    <xdr:sp macro="" textlink="">
      <xdr:nvSpPr>
        <xdr:cNvPr id="341" name="テキスト ボックス 340"/>
        <xdr:cNvSpPr txBox="1"/>
      </xdr:nvSpPr>
      <xdr:spPr>
        <a:xfrm>
          <a:off x="12623800" y="595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平成３０年度は臨時財政対策債を発行せず、また過去の市債の元利償還が進んだが、新たに借り入れた起債の償還が始まったため、公債費は１０．０％と前年度に比べて０．２ポイント低下した。</a:t>
          </a:r>
        </a:p>
        <a:p>
          <a:r>
            <a:rPr kumimoji="1" lang="ja-JP" altLang="en-US" sz="1100">
              <a:latin typeface="ＭＳ Ｐゴシック" panose="020B0600070205080204" pitchFamily="50" charset="-128"/>
              <a:ea typeface="ＭＳ Ｐゴシック" panose="020B0600070205080204" pitchFamily="50" charset="-128"/>
            </a:rPr>
            <a:t>　今後も適正な地方債残高の管理及び赤字地方債の発行に頼らない財政を目指さなくてはならない。 </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21844</xdr:rowOff>
    </xdr:to>
    <xdr:cxnSp macro="">
      <xdr:nvCxnSpPr>
        <xdr:cNvPr id="371" name="直線コネクタ 370"/>
        <xdr:cNvCxnSpPr/>
      </xdr:nvCxnSpPr>
      <xdr:spPr>
        <a:xfrm flipV="1">
          <a:off x="3987800" y="130429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xdr:rowOff>
    </xdr:from>
    <xdr:to>
      <xdr:col>19</xdr:col>
      <xdr:colOff>187325</xdr:colOff>
      <xdr:row>76</xdr:row>
      <xdr:rowOff>21844</xdr:rowOff>
    </xdr:to>
    <xdr:cxnSp macro="">
      <xdr:nvCxnSpPr>
        <xdr:cNvPr id="374" name="直線コネクタ 373"/>
        <xdr:cNvCxnSpPr/>
      </xdr:nvCxnSpPr>
      <xdr:spPr>
        <a:xfrm>
          <a:off x="3098800" y="13033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6" name="テキスト ボックス 375"/>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124714</xdr:rowOff>
    </xdr:from>
    <xdr:to>
      <xdr:col>15</xdr:col>
      <xdr:colOff>98425</xdr:colOff>
      <xdr:row>76</xdr:row>
      <xdr:rowOff>3556</xdr:rowOff>
    </xdr:to>
    <xdr:cxnSp macro="">
      <xdr:nvCxnSpPr>
        <xdr:cNvPr id="377" name="直線コネクタ 376"/>
        <xdr:cNvCxnSpPr/>
      </xdr:nvCxnSpPr>
      <xdr:spPr>
        <a:xfrm>
          <a:off x="2209800" y="129834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9" name="テキスト ボックス 378"/>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124714</xdr:rowOff>
    </xdr:from>
    <xdr:to>
      <xdr:col>11</xdr:col>
      <xdr:colOff>9525</xdr:colOff>
      <xdr:row>76</xdr:row>
      <xdr:rowOff>17272</xdr:rowOff>
    </xdr:to>
    <xdr:cxnSp macro="">
      <xdr:nvCxnSpPr>
        <xdr:cNvPr id="380" name="直線コネクタ 379"/>
        <xdr:cNvCxnSpPr/>
      </xdr:nvCxnSpPr>
      <xdr:spPr>
        <a:xfrm flipV="1">
          <a:off x="1320800" y="129834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142494</xdr:rowOff>
    </xdr:from>
    <xdr:to>
      <xdr:col>11</xdr:col>
      <xdr:colOff>60325</xdr:colOff>
      <xdr:row>78</xdr:row>
      <xdr:rowOff>72644</xdr:rowOff>
    </xdr:to>
    <xdr:sp macro="" textlink="">
      <xdr:nvSpPr>
        <xdr:cNvPr id="381" name="フローチャート: 判断 380"/>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57421</xdr:rowOff>
    </xdr:from>
    <xdr:ext cx="762000" cy="259045"/>
    <xdr:sp macro="" textlink="">
      <xdr:nvSpPr>
        <xdr:cNvPr id="382" name="テキスト ボックス 381"/>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4" name="テキスト ボックス 383"/>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90" name="楕円 389"/>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91"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142494</xdr:rowOff>
    </xdr:from>
    <xdr:to>
      <xdr:col>20</xdr:col>
      <xdr:colOff>38100</xdr:colOff>
      <xdr:row>76</xdr:row>
      <xdr:rowOff>72644</xdr:rowOff>
    </xdr:to>
    <xdr:sp macro="" textlink="">
      <xdr:nvSpPr>
        <xdr:cNvPr id="392" name="楕円 391"/>
        <xdr:cNvSpPr/>
      </xdr:nvSpPr>
      <xdr:spPr>
        <a:xfrm>
          <a:off x="3937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82821</xdr:rowOff>
    </xdr:from>
    <xdr:ext cx="736600" cy="259045"/>
    <xdr:sp macro="" textlink="">
      <xdr:nvSpPr>
        <xdr:cNvPr id="393" name="テキスト ボックス 392"/>
        <xdr:cNvSpPr txBox="1"/>
      </xdr:nvSpPr>
      <xdr:spPr>
        <a:xfrm>
          <a:off x="3606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124206</xdr:rowOff>
    </xdr:from>
    <xdr:to>
      <xdr:col>15</xdr:col>
      <xdr:colOff>149225</xdr:colOff>
      <xdr:row>76</xdr:row>
      <xdr:rowOff>54356</xdr:rowOff>
    </xdr:to>
    <xdr:sp macro="" textlink="">
      <xdr:nvSpPr>
        <xdr:cNvPr id="394" name="楕円 393"/>
        <xdr:cNvSpPr/>
      </xdr:nvSpPr>
      <xdr:spPr>
        <a:xfrm>
          <a:off x="3048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64533</xdr:rowOff>
    </xdr:from>
    <xdr:ext cx="762000" cy="259045"/>
    <xdr:sp macro="" textlink="">
      <xdr:nvSpPr>
        <xdr:cNvPr id="395" name="テキスト ボックス 394"/>
        <xdr:cNvSpPr txBox="1"/>
      </xdr:nvSpPr>
      <xdr:spPr>
        <a:xfrm>
          <a:off x="2717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73914</xdr:rowOff>
    </xdr:from>
    <xdr:to>
      <xdr:col>11</xdr:col>
      <xdr:colOff>60325</xdr:colOff>
      <xdr:row>76</xdr:row>
      <xdr:rowOff>4065</xdr:rowOff>
    </xdr:to>
    <xdr:sp macro="" textlink="">
      <xdr:nvSpPr>
        <xdr:cNvPr id="396" name="楕円 395"/>
        <xdr:cNvSpPr/>
      </xdr:nvSpPr>
      <xdr:spPr>
        <a:xfrm>
          <a:off x="2159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14241</xdr:rowOff>
    </xdr:from>
    <xdr:ext cx="762000" cy="259045"/>
    <xdr:sp macro="" textlink="">
      <xdr:nvSpPr>
        <xdr:cNvPr id="397" name="テキスト ボックス 396"/>
        <xdr:cNvSpPr txBox="1"/>
      </xdr:nvSpPr>
      <xdr:spPr>
        <a:xfrm>
          <a:off x="1828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137922</xdr:rowOff>
    </xdr:from>
    <xdr:to>
      <xdr:col>6</xdr:col>
      <xdr:colOff>171450</xdr:colOff>
      <xdr:row>76</xdr:row>
      <xdr:rowOff>68072</xdr:rowOff>
    </xdr:to>
    <xdr:sp macro="" textlink="">
      <xdr:nvSpPr>
        <xdr:cNvPr id="398" name="楕円 397"/>
        <xdr:cNvSpPr/>
      </xdr:nvSpPr>
      <xdr:spPr>
        <a:xfrm>
          <a:off x="1270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78249</xdr:rowOff>
    </xdr:from>
    <xdr:ext cx="762000" cy="259045"/>
    <xdr:sp macro="" textlink="">
      <xdr:nvSpPr>
        <xdr:cNvPr id="399" name="テキスト ボックス 398"/>
        <xdr:cNvSpPr txBox="1"/>
      </xdr:nvSpPr>
      <xdr:spPr>
        <a:xfrm>
          <a:off x="939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債費以外の経常収支比率は８６．２％と類似団体平均に比べ高止まりをしている。公債費の占める割合自体が低いこともあるが、類似団体と比較する中で見えてくる国立市の特徴として、扶助費と繰出金に係る経常収支比率が高いことが挙げられる。扶助費の中でも社会福祉費が特に高い水準にあり、障害者福祉に係る経費が主な内容である。また繰出金については、下水道事業特別会計への公債費にかかる繰出金の高止まりや国民健康保険特別会計等への赤字繰出しが主な要因となってい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3556</xdr:rowOff>
    </xdr:from>
    <xdr:to>
      <xdr:col>82</xdr:col>
      <xdr:colOff>107950</xdr:colOff>
      <xdr:row>80</xdr:row>
      <xdr:rowOff>67563</xdr:rowOff>
    </xdr:to>
    <xdr:cxnSp macro="">
      <xdr:nvCxnSpPr>
        <xdr:cNvPr id="430" name="直線コネクタ 429"/>
        <xdr:cNvCxnSpPr/>
      </xdr:nvCxnSpPr>
      <xdr:spPr>
        <a:xfrm>
          <a:off x="15671800" y="13719556"/>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88137</xdr:rowOff>
    </xdr:from>
    <xdr:to>
      <xdr:col>78</xdr:col>
      <xdr:colOff>69850</xdr:colOff>
      <xdr:row>80</xdr:row>
      <xdr:rowOff>3556</xdr:rowOff>
    </xdr:to>
    <xdr:cxnSp macro="">
      <xdr:nvCxnSpPr>
        <xdr:cNvPr id="433" name="直線コネクタ 432"/>
        <xdr:cNvCxnSpPr/>
      </xdr:nvCxnSpPr>
      <xdr:spPr>
        <a:xfrm>
          <a:off x="14782800" y="13632687"/>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28702</xdr:rowOff>
    </xdr:from>
    <xdr:to>
      <xdr:col>73</xdr:col>
      <xdr:colOff>180975</xdr:colOff>
      <xdr:row>79</xdr:row>
      <xdr:rowOff>88137</xdr:rowOff>
    </xdr:to>
    <xdr:cxnSp macro="">
      <xdr:nvCxnSpPr>
        <xdr:cNvPr id="436" name="直線コネクタ 435"/>
        <xdr:cNvCxnSpPr/>
      </xdr:nvCxnSpPr>
      <xdr:spPr>
        <a:xfrm>
          <a:off x="13893800" y="13573252"/>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28702</xdr:rowOff>
    </xdr:from>
    <xdr:to>
      <xdr:col>69</xdr:col>
      <xdr:colOff>92075</xdr:colOff>
      <xdr:row>80</xdr:row>
      <xdr:rowOff>44704</xdr:rowOff>
    </xdr:to>
    <xdr:cxnSp macro="">
      <xdr:nvCxnSpPr>
        <xdr:cNvPr id="439" name="直線コネクタ 438"/>
        <xdr:cNvCxnSpPr/>
      </xdr:nvCxnSpPr>
      <xdr:spPr>
        <a:xfrm flipV="1">
          <a:off x="13004800" y="13573252"/>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0" name="フローチャート: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1" name="テキスト ボックス 440"/>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16763</xdr:rowOff>
    </xdr:from>
    <xdr:to>
      <xdr:col>82</xdr:col>
      <xdr:colOff>158750</xdr:colOff>
      <xdr:row>80</xdr:row>
      <xdr:rowOff>118363</xdr:rowOff>
    </xdr:to>
    <xdr:sp macro="" textlink="">
      <xdr:nvSpPr>
        <xdr:cNvPr id="449" name="楕円 448"/>
        <xdr:cNvSpPr/>
      </xdr:nvSpPr>
      <xdr:spPr>
        <a:xfrm>
          <a:off x="164592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160290</xdr:rowOff>
    </xdr:from>
    <xdr:ext cx="762000" cy="259045"/>
    <xdr:sp macro="" textlink="">
      <xdr:nvSpPr>
        <xdr:cNvPr id="450" name="公債費以外該当値テキスト"/>
        <xdr:cNvSpPr txBox="1"/>
      </xdr:nvSpPr>
      <xdr:spPr>
        <a:xfrm>
          <a:off x="165989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124206</xdr:rowOff>
    </xdr:from>
    <xdr:to>
      <xdr:col>78</xdr:col>
      <xdr:colOff>120650</xdr:colOff>
      <xdr:row>80</xdr:row>
      <xdr:rowOff>54356</xdr:rowOff>
    </xdr:to>
    <xdr:sp macro="" textlink="">
      <xdr:nvSpPr>
        <xdr:cNvPr id="451" name="楕円 450"/>
        <xdr:cNvSpPr/>
      </xdr:nvSpPr>
      <xdr:spPr>
        <a:xfrm>
          <a:off x="15621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39133</xdr:rowOff>
    </xdr:from>
    <xdr:ext cx="736600" cy="259045"/>
    <xdr:sp macro="" textlink="">
      <xdr:nvSpPr>
        <xdr:cNvPr id="452" name="テキスト ボックス 451"/>
        <xdr:cNvSpPr txBox="1"/>
      </xdr:nvSpPr>
      <xdr:spPr>
        <a:xfrm>
          <a:off x="15290800" y="1375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37337</xdr:rowOff>
    </xdr:from>
    <xdr:to>
      <xdr:col>74</xdr:col>
      <xdr:colOff>31750</xdr:colOff>
      <xdr:row>79</xdr:row>
      <xdr:rowOff>138937</xdr:rowOff>
    </xdr:to>
    <xdr:sp macro="" textlink="">
      <xdr:nvSpPr>
        <xdr:cNvPr id="453" name="楕円 452"/>
        <xdr:cNvSpPr/>
      </xdr:nvSpPr>
      <xdr:spPr>
        <a:xfrm>
          <a:off x="14732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123714</xdr:rowOff>
    </xdr:from>
    <xdr:ext cx="762000" cy="259045"/>
    <xdr:sp macro="" textlink="">
      <xdr:nvSpPr>
        <xdr:cNvPr id="454" name="テキスト ボックス 453"/>
        <xdr:cNvSpPr txBox="1"/>
      </xdr:nvSpPr>
      <xdr:spPr>
        <a:xfrm>
          <a:off x="14401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149352</xdr:rowOff>
    </xdr:from>
    <xdr:to>
      <xdr:col>69</xdr:col>
      <xdr:colOff>142875</xdr:colOff>
      <xdr:row>79</xdr:row>
      <xdr:rowOff>79502</xdr:rowOff>
    </xdr:to>
    <xdr:sp macro="" textlink="">
      <xdr:nvSpPr>
        <xdr:cNvPr id="455" name="楕円 454"/>
        <xdr:cNvSpPr/>
      </xdr:nvSpPr>
      <xdr:spPr>
        <a:xfrm>
          <a:off x="13843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64279</xdr:rowOff>
    </xdr:from>
    <xdr:ext cx="762000" cy="259045"/>
    <xdr:sp macro="" textlink="">
      <xdr:nvSpPr>
        <xdr:cNvPr id="456" name="テキスト ボックス 455"/>
        <xdr:cNvSpPr txBox="1"/>
      </xdr:nvSpPr>
      <xdr:spPr>
        <a:xfrm>
          <a:off x="13512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165354</xdr:rowOff>
    </xdr:from>
    <xdr:to>
      <xdr:col>65</xdr:col>
      <xdr:colOff>53975</xdr:colOff>
      <xdr:row>80</xdr:row>
      <xdr:rowOff>95504</xdr:rowOff>
    </xdr:to>
    <xdr:sp macro="" textlink="">
      <xdr:nvSpPr>
        <xdr:cNvPr id="457" name="楕円 456"/>
        <xdr:cNvSpPr/>
      </xdr:nvSpPr>
      <xdr:spPr>
        <a:xfrm>
          <a:off x="129540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80281</xdr:rowOff>
    </xdr:from>
    <xdr:ext cx="762000" cy="259045"/>
    <xdr:sp macro="" textlink="">
      <xdr:nvSpPr>
        <xdr:cNvPr id="458" name="テキスト ボックス 457"/>
        <xdr:cNvSpPr txBox="1"/>
      </xdr:nvSpPr>
      <xdr:spPr>
        <a:xfrm>
          <a:off x="12623800" y="1379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151060</xdr:rowOff>
    </xdr:from>
    <xdr:to>
      <xdr:col>29</xdr:col>
      <xdr:colOff>127000</xdr:colOff>
      <xdr:row>16</xdr:row>
      <xdr:rowOff>168053</xdr:rowOff>
    </xdr:to>
    <xdr:cxnSp macro="">
      <xdr:nvCxnSpPr>
        <xdr:cNvPr id="50" name="直線コネクタ 49"/>
        <xdr:cNvCxnSpPr/>
      </xdr:nvCxnSpPr>
      <xdr:spPr bwMode="auto">
        <a:xfrm flipV="1">
          <a:off x="5003800" y="2941885"/>
          <a:ext cx="647700" cy="16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144708</xdr:rowOff>
    </xdr:from>
    <xdr:ext cx="762000" cy="259045"/>
    <xdr:sp macro="" textlink="">
      <xdr:nvSpPr>
        <xdr:cNvPr id="51" name="人口1人当たり決算額の推移平均値テキスト130"/>
        <xdr:cNvSpPr txBox="1"/>
      </xdr:nvSpPr>
      <xdr:spPr>
        <a:xfrm>
          <a:off x="5740400" y="2935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168053</xdr:rowOff>
    </xdr:from>
    <xdr:to>
      <xdr:col>26</xdr:col>
      <xdr:colOff>50800</xdr:colOff>
      <xdr:row>17</xdr:row>
      <xdr:rowOff>27540</xdr:rowOff>
    </xdr:to>
    <xdr:cxnSp macro="">
      <xdr:nvCxnSpPr>
        <xdr:cNvPr id="53" name="直線コネクタ 52"/>
        <xdr:cNvCxnSpPr/>
      </xdr:nvCxnSpPr>
      <xdr:spPr bwMode="auto">
        <a:xfrm flipV="1">
          <a:off x="4305300" y="2958878"/>
          <a:ext cx="698500" cy="30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97750</xdr:rowOff>
    </xdr:from>
    <xdr:ext cx="736600" cy="259045"/>
    <xdr:sp macro="" textlink="">
      <xdr:nvSpPr>
        <xdr:cNvPr id="55" name="テキスト ボックス 54"/>
        <xdr:cNvSpPr txBox="1"/>
      </xdr:nvSpPr>
      <xdr:spPr>
        <a:xfrm>
          <a:off x="4622800" y="3060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27540</xdr:rowOff>
    </xdr:from>
    <xdr:to>
      <xdr:col>22</xdr:col>
      <xdr:colOff>114300</xdr:colOff>
      <xdr:row>17</xdr:row>
      <xdr:rowOff>60192</xdr:rowOff>
    </xdr:to>
    <xdr:cxnSp macro="">
      <xdr:nvCxnSpPr>
        <xdr:cNvPr id="56" name="直線コネクタ 55"/>
        <xdr:cNvCxnSpPr/>
      </xdr:nvCxnSpPr>
      <xdr:spPr bwMode="auto">
        <a:xfrm flipV="1">
          <a:off x="3606800" y="2989815"/>
          <a:ext cx="698500" cy="32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104760</xdr:rowOff>
    </xdr:from>
    <xdr:ext cx="762000" cy="259045"/>
    <xdr:sp macro="" textlink="">
      <xdr:nvSpPr>
        <xdr:cNvPr id="58" name="テキスト ボックス 57"/>
        <xdr:cNvSpPr txBox="1"/>
      </xdr:nvSpPr>
      <xdr:spPr>
        <a:xfrm>
          <a:off x="3924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60192</xdr:rowOff>
    </xdr:from>
    <xdr:to>
      <xdr:col>18</xdr:col>
      <xdr:colOff>177800</xdr:colOff>
      <xdr:row>17</xdr:row>
      <xdr:rowOff>77794</xdr:rowOff>
    </xdr:to>
    <xdr:cxnSp macro="">
      <xdr:nvCxnSpPr>
        <xdr:cNvPr id="59" name="直線コネクタ 58"/>
        <xdr:cNvCxnSpPr/>
      </xdr:nvCxnSpPr>
      <xdr:spPr bwMode="auto">
        <a:xfrm flipV="1">
          <a:off x="2908300" y="3022467"/>
          <a:ext cx="698500" cy="17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93288</xdr:rowOff>
    </xdr:from>
    <xdr:to>
      <xdr:col>19</xdr:col>
      <xdr:colOff>38100</xdr:colOff>
      <xdr:row>16</xdr:row>
      <xdr:rowOff>23438</xdr:rowOff>
    </xdr:to>
    <xdr:sp macro="" textlink="">
      <xdr:nvSpPr>
        <xdr:cNvPr id="60" name="フローチャート: 判断 59"/>
        <xdr:cNvSpPr/>
      </xdr:nvSpPr>
      <xdr:spPr bwMode="auto">
        <a:xfrm>
          <a:off x="3556000" y="2712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33615</xdr:rowOff>
    </xdr:from>
    <xdr:ext cx="762000" cy="259045"/>
    <xdr:sp macro="" textlink="">
      <xdr:nvSpPr>
        <xdr:cNvPr id="61" name="テキスト ボックス 60"/>
        <xdr:cNvSpPr txBox="1"/>
      </xdr:nvSpPr>
      <xdr:spPr>
        <a:xfrm>
          <a:off x="3225800" y="248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100260</xdr:rowOff>
    </xdr:from>
    <xdr:to>
      <xdr:col>29</xdr:col>
      <xdr:colOff>177800</xdr:colOff>
      <xdr:row>17</xdr:row>
      <xdr:rowOff>30410</xdr:rowOff>
    </xdr:to>
    <xdr:sp macro="" textlink="">
      <xdr:nvSpPr>
        <xdr:cNvPr id="69" name="楕円 68"/>
        <xdr:cNvSpPr/>
      </xdr:nvSpPr>
      <xdr:spPr bwMode="auto">
        <a:xfrm>
          <a:off x="5600700" y="2891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116787</xdr:rowOff>
    </xdr:from>
    <xdr:ext cx="762000" cy="259045"/>
    <xdr:sp macro="" textlink="">
      <xdr:nvSpPr>
        <xdr:cNvPr id="70" name="人口1人当たり決算額の推移該当値テキスト130"/>
        <xdr:cNvSpPr txBox="1"/>
      </xdr:nvSpPr>
      <xdr:spPr>
        <a:xfrm>
          <a:off x="5740400" y="27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117253</xdr:rowOff>
    </xdr:from>
    <xdr:to>
      <xdr:col>26</xdr:col>
      <xdr:colOff>101600</xdr:colOff>
      <xdr:row>17</xdr:row>
      <xdr:rowOff>47403</xdr:rowOff>
    </xdr:to>
    <xdr:sp macro="" textlink="">
      <xdr:nvSpPr>
        <xdr:cNvPr id="71" name="楕円 70"/>
        <xdr:cNvSpPr/>
      </xdr:nvSpPr>
      <xdr:spPr bwMode="auto">
        <a:xfrm>
          <a:off x="4953000" y="2908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57580</xdr:rowOff>
    </xdr:from>
    <xdr:ext cx="736600" cy="259045"/>
    <xdr:sp macro="" textlink="">
      <xdr:nvSpPr>
        <xdr:cNvPr id="72" name="テキスト ボックス 71"/>
        <xdr:cNvSpPr txBox="1"/>
      </xdr:nvSpPr>
      <xdr:spPr>
        <a:xfrm>
          <a:off x="4622800" y="2676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148190</xdr:rowOff>
    </xdr:from>
    <xdr:to>
      <xdr:col>22</xdr:col>
      <xdr:colOff>165100</xdr:colOff>
      <xdr:row>17</xdr:row>
      <xdr:rowOff>78340</xdr:rowOff>
    </xdr:to>
    <xdr:sp macro="" textlink="">
      <xdr:nvSpPr>
        <xdr:cNvPr id="73" name="楕円 72"/>
        <xdr:cNvSpPr/>
      </xdr:nvSpPr>
      <xdr:spPr bwMode="auto">
        <a:xfrm>
          <a:off x="4254500" y="2939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88517</xdr:rowOff>
    </xdr:from>
    <xdr:ext cx="762000" cy="259045"/>
    <xdr:sp macro="" textlink="">
      <xdr:nvSpPr>
        <xdr:cNvPr id="74" name="テキスト ボックス 73"/>
        <xdr:cNvSpPr txBox="1"/>
      </xdr:nvSpPr>
      <xdr:spPr>
        <a:xfrm>
          <a:off x="3924300" y="270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9392</xdr:rowOff>
    </xdr:from>
    <xdr:to>
      <xdr:col>19</xdr:col>
      <xdr:colOff>38100</xdr:colOff>
      <xdr:row>17</xdr:row>
      <xdr:rowOff>110992</xdr:rowOff>
    </xdr:to>
    <xdr:sp macro="" textlink="">
      <xdr:nvSpPr>
        <xdr:cNvPr id="75" name="楕円 74"/>
        <xdr:cNvSpPr/>
      </xdr:nvSpPr>
      <xdr:spPr bwMode="auto">
        <a:xfrm>
          <a:off x="3556000" y="2971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95769</xdr:rowOff>
    </xdr:from>
    <xdr:ext cx="762000" cy="259045"/>
    <xdr:sp macro="" textlink="">
      <xdr:nvSpPr>
        <xdr:cNvPr id="76" name="テキスト ボックス 75"/>
        <xdr:cNvSpPr txBox="1"/>
      </xdr:nvSpPr>
      <xdr:spPr>
        <a:xfrm>
          <a:off x="3225800" y="3058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26994</xdr:rowOff>
    </xdr:from>
    <xdr:to>
      <xdr:col>15</xdr:col>
      <xdr:colOff>101600</xdr:colOff>
      <xdr:row>17</xdr:row>
      <xdr:rowOff>128594</xdr:rowOff>
    </xdr:to>
    <xdr:sp macro="" textlink="">
      <xdr:nvSpPr>
        <xdr:cNvPr id="77" name="楕円 76"/>
        <xdr:cNvSpPr/>
      </xdr:nvSpPr>
      <xdr:spPr bwMode="auto">
        <a:xfrm>
          <a:off x="2857500" y="2989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113371</xdr:rowOff>
    </xdr:from>
    <xdr:ext cx="762000" cy="259045"/>
    <xdr:sp macro="" textlink="">
      <xdr:nvSpPr>
        <xdr:cNvPr id="78" name="テキスト ボックス 77"/>
        <xdr:cNvSpPr txBox="1"/>
      </xdr:nvSpPr>
      <xdr:spPr>
        <a:xfrm>
          <a:off x="2527300" y="307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196266</xdr:rowOff>
    </xdr:from>
    <xdr:to>
      <xdr:col>29</xdr:col>
      <xdr:colOff>127000</xdr:colOff>
      <xdr:row>37</xdr:row>
      <xdr:rowOff>199041</xdr:rowOff>
    </xdr:to>
    <xdr:cxnSp macro="">
      <xdr:nvCxnSpPr>
        <xdr:cNvPr id="113" name="直線コネクタ 112"/>
        <xdr:cNvCxnSpPr/>
      </xdr:nvCxnSpPr>
      <xdr:spPr bwMode="auto">
        <a:xfrm flipV="1">
          <a:off x="5003800" y="7320966"/>
          <a:ext cx="647700" cy="2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98213</xdr:rowOff>
    </xdr:from>
    <xdr:ext cx="762000" cy="259045"/>
    <xdr:sp macro="" textlink="">
      <xdr:nvSpPr>
        <xdr:cNvPr id="114" name="人口1人当たり決算額の推移平均値テキスト445"/>
        <xdr:cNvSpPr txBox="1"/>
      </xdr:nvSpPr>
      <xdr:spPr>
        <a:xfrm>
          <a:off x="5740400" y="6708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199041</xdr:rowOff>
    </xdr:from>
    <xdr:to>
      <xdr:col>26</xdr:col>
      <xdr:colOff>50800</xdr:colOff>
      <xdr:row>37</xdr:row>
      <xdr:rowOff>240810</xdr:rowOff>
    </xdr:to>
    <xdr:cxnSp macro="">
      <xdr:nvCxnSpPr>
        <xdr:cNvPr id="116" name="直線コネクタ 115"/>
        <xdr:cNvCxnSpPr/>
      </xdr:nvCxnSpPr>
      <xdr:spPr bwMode="auto">
        <a:xfrm flipV="1">
          <a:off x="4305300" y="7323741"/>
          <a:ext cx="698500" cy="41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3268</xdr:rowOff>
    </xdr:from>
    <xdr:ext cx="736600" cy="259045"/>
    <xdr:sp macro="" textlink="">
      <xdr:nvSpPr>
        <xdr:cNvPr id="118" name="テキスト ボックス 117"/>
        <xdr:cNvSpPr txBox="1"/>
      </xdr:nvSpPr>
      <xdr:spPr>
        <a:xfrm>
          <a:off x="4622800" y="661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240810</xdr:rowOff>
    </xdr:from>
    <xdr:to>
      <xdr:col>22</xdr:col>
      <xdr:colOff>114300</xdr:colOff>
      <xdr:row>37</xdr:row>
      <xdr:rowOff>306353</xdr:rowOff>
    </xdr:to>
    <xdr:cxnSp macro="">
      <xdr:nvCxnSpPr>
        <xdr:cNvPr id="119" name="直線コネクタ 118"/>
        <xdr:cNvCxnSpPr/>
      </xdr:nvCxnSpPr>
      <xdr:spPr bwMode="auto">
        <a:xfrm flipV="1">
          <a:off x="3606800" y="7365510"/>
          <a:ext cx="698500" cy="65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306353</xdr:rowOff>
    </xdr:from>
    <xdr:to>
      <xdr:col>18</xdr:col>
      <xdr:colOff>177800</xdr:colOff>
      <xdr:row>37</xdr:row>
      <xdr:rowOff>307137</xdr:rowOff>
    </xdr:to>
    <xdr:cxnSp macro="">
      <xdr:nvCxnSpPr>
        <xdr:cNvPr id="122" name="直線コネクタ 121"/>
        <xdr:cNvCxnSpPr/>
      </xdr:nvCxnSpPr>
      <xdr:spPr bwMode="auto">
        <a:xfrm flipV="1">
          <a:off x="2908300" y="7431053"/>
          <a:ext cx="698500" cy="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335726</xdr:rowOff>
    </xdr:from>
    <xdr:to>
      <xdr:col>19</xdr:col>
      <xdr:colOff>38100</xdr:colOff>
      <xdr:row>35</xdr:row>
      <xdr:rowOff>94426</xdr:rowOff>
    </xdr:to>
    <xdr:sp macro="" textlink="">
      <xdr:nvSpPr>
        <xdr:cNvPr id="123" name="フローチャート: 判断 122"/>
        <xdr:cNvSpPr/>
      </xdr:nvSpPr>
      <xdr:spPr bwMode="auto">
        <a:xfrm>
          <a:off x="35560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104603</xdr:rowOff>
    </xdr:from>
    <xdr:ext cx="762000" cy="259045"/>
    <xdr:sp macro="" textlink="">
      <xdr:nvSpPr>
        <xdr:cNvPr id="124" name="テキスト ボックス 123"/>
        <xdr:cNvSpPr txBox="1"/>
      </xdr:nvSpPr>
      <xdr:spPr>
        <a:xfrm>
          <a:off x="3225800" y="637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145466</xdr:rowOff>
    </xdr:from>
    <xdr:to>
      <xdr:col>29</xdr:col>
      <xdr:colOff>177800</xdr:colOff>
      <xdr:row>37</xdr:row>
      <xdr:rowOff>247066</xdr:rowOff>
    </xdr:to>
    <xdr:sp macro="" textlink="">
      <xdr:nvSpPr>
        <xdr:cNvPr id="132" name="楕円 131"/>
        <xdr:cNvSpPr/>
      </xdr:nvSpPr>
      <xdr:spPr bwMode="auto">
        <a:xfrm>
          <a:off x="5600700" y="7270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117543</xdr:rowOff>
    </xdr:from>
    <xdr:ext cx="762000" cy="259045"/>
    <xdr:sp macro="" textlink="">
      <xdr:nvSpPr>
        <xdr:cNvPr id="133" name="人口1人当たり決算額の推移該当値テキスト445"/>
        <xdr:cNvSpPr txBox="1"/>
      </xdr:nvSpPr>
      <xdr:spPr>
        <a:xfrm>
          <a:off x="5740400" y="724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148241</xdr:rowOff>
    </xdr:from>
    <xdr:to>
      <xdr:col>26</xdr:col>
      <xdr:colOff>101600</xdr:colOff>
      <xdr:row>37</xdr:row>
      <xdr:rowOff>249841</xdr:rowOff>
    </xdr:to>
    <xdr:sp macro="" textlink="">
      <xdr:nvSpPr>
        <xdr:cNvPr id="134" name="楕円 133"/>
        <xdr:cNvSpPr/>
      </xdr:nvSpPr>
      <xdr:spPr bwMode="auto">
        <a:xfrm>
          <a:off x="4953000" y="7272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234618</xdr:rowOff>
    </xdr:from>
    <xdr:ext cx="736600" cy="259045"/>
    <xdr:sp macro="" textlink="">
      <xdr:nvSpPr>
        <xdr:cNvPr id="135" name="テキスト ボックス 134"/>
        <xdr:cNvSpPr txBox="1"/>
      </xdr:nvSpPr>
      <xdr:spPr>
        <a:xfrm>
          <a:off x="4622800" y="7359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190010</xdr:rowOff>
    </xdr:from>
    <xdr:to>
      <xdr:col>22</xdr:col>
      <xdr:colOff>165100</xdr:colOff>
      <xdr:row>37</xdr:row>
      <xdr:rowOff>291610</xdr:rowOff>
    </xdr:to>
    <xdr:sp macro="" textlink="">
      <xdr:nvSpPr>
        <xdr:cNvPr id="136" name="楕円 135"/>
        <xdr:cNvSpPr/>
      </xdr:nvSpPr>
      <xdr:spPr bwMode="auto">
        <a:xfrm>
          <a:off x="4254500" y="7314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276387</xdr:rowOff>
    </xdr:from>
    <xdr:ext cx="762000" cy="259045"/>
    <xdr:sp macro="" textlink="">
      <xdr:nvSpPr>
        <xdr:cNvPr id="137" name="テキスト ボックス 136"/>
        <xdr:cNvSpPr txBox="1"/>
      </xdr:nvSpPr>
      <xdr:spPr>
        <a:xfrm>
          <a:off x="3924300" y="740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255553</xdr:rowOff>
    </xdr:from>
    <xdr:to>
      <xdr:col>19</xdr:col>
      <xdr:colOff>38100</xdr:colOff>
      <xdr:row>38</xdr:row>
      <xdr:rowOff>14253</xdr:rowOff>
    </xdr:to>
    <xdr:sp macro="" textlink="">
      <xdr:nvSpPr>
        <xdr:cNvPr id="138" name="楕円 137"/>
        <xdr:cNvSpPr/>
      </xdr:nvSpPr>
      <xdr:spPr bwMode="auto">
        <a:xfrm>
          <a:off x="3556000" y="7380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341930</xdr:rowOff>
    </xdr:from>
    <xdr:ext cx="762000" cy="259045"/>
    <xdr:sp macro="" textlink="">
      <xdr:nvSpPr>
        <xdr:cNvPr id="139" name="テキスト ボックス 138"/>
        <xdr:cNvSpPr txBox="1"/>
      </xdr:nvSpPr>
      <xdr:spPr>
        <a:xfrm>
          <a:off x="3225800" y="746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256337</xdr:rowOff>
    </xdr:from>
    <xdr:to>
      <xdr:col>15</xdr:col>
      <xdr:colOff>101600</xdr:colOff>
      <xdr:row>38</xdr:row>
      <xdr:rowOff>15037</xdr:rowOff>
    </xdr:to>
    <xdr:sp macro="" textlink="">
      <xdr:nvSpPr>
        <xdr:cNvPr id="140" name="楕円 139"/>
        <xdr:cNvSpPr/>
      </xdr:nvSpPr>
      <xdr:spPr bwMode="auto">
        <a:xfrm>
          <a:off x="2857500" y="7381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342714</xdr:rowOff>
    </xdr:from>
    <xdr:ext cx="762000" cy="259045"/>
    <xdr:sp macro="" textlink="">
      <xdr:nvSpPr>
        <xdr:cNvPr id="141" name="テキスト ボックス 140"/>
        <xdr:cNvSpPr txBox="1"/>
      </xdr:nvSpPr>
      <xdr:spPr>
        <a:xfrm>
          <a:off x="2527300" y="746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76,038
74,332
8.15
31,626,938
30,974,634
603,360
15,359,752
13,601,162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17799</xdr:rowOff>
    </xdr:from>
    <xdr:to>
      <xdr:col>24</xdr:col>
      <xdr:colOff>63500</xdr:colOff>
      <xdr:row>36</xdr:row>
      <xdr:rowOff>37440</xdr:rowOff>
    </xdr:to>
    <xdr:cxnSp macro="">
      <xdr:nvCxnSpPr>
        <xdr:cNvPr id="61" name="直線コネクタ 60"/>
        <xdr:cNvCxnSpPr/>
      </xdr:nvCxnSpPr>
      <xdr:spPr>
        <a:xfrm>
          <a:off x="3797300" y="6189999"/>
          <a:ext cx="838200" cy="1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159815</xdr:rowOff>
    </xdr:from>
    <xdr:ext cx="534377" cy="259045"/>
    <xdr:sp macro="" textlink="">
      <xdr:nvSpPr>
        <xdr:cNvPr id="62" name="人件費平均値テキスト"/>
        <xdr:cNvSpPr txBox="1"/>
      </xdr:nvSpPr>
      <xdr:spPr>
        <a:xfrm>
          <a:off x="4686300" y="63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17799</xdr:rowOff>
    </xdr:from>
    <xdr:to>
      <xdr:col>19</xdr:col>
      <xdr:colOff>177800</xdr:colOff>
      <xdr:row>36</xdr:row>
      <xdr:rowOff>83693</xdr:rowOff>
    </xdr:to>
    <xdr:cxnSp macro="">
      <xdr:nvCxnSpPr>
        <xdr:cNvPr id="64" name="直線コネクタ 63"/>
        <xdr:cNvCxnSpPr/>
      </xdr:nvCxnSpPr>
      <xdr:spPr>
        <a:xfrm flipV="1">
          <a:off x="2908300" y="6189999"/>
          <a:ext cx="889000" cy="6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99407</xdr:rowOff>
    </xdr:from>
    <xdr:ext cx="534377" cy="259045"/>
    <xdr:sp macro="" textlink="">
      <xdr:nvSpPr>
        <xdr:cNvPr id="66" name="テキスト ボックス 65"/>
        <xdr:cNvSpPr txBox="1"/>
      </xdr:nvSpPr>
      <xdr:spPr>
        <a:xfrm>
          <a:off x="3530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83693</xdr:rowOff>
    </xdr:from>
    <xdr:to>
      <xdr:col>15</xdr:col>
      <xdr:colOff>50800</xdr:colOff>
      <xdr:row>36</xdr:row>
      <xdr:rowOff>98495</xdr:rowOff>
    </xdr:to>
    <xdr:cxnSp macro="">
      <xdr:nvCxnSpPr>
        <xdr:cNvPr id="67" name="直線コネクタ 66"/>
        <xdr:cNvCxnSpPr/>
      </xdr:nvCxnSpPr>
      <xdr:spPr>
        <a:xfrm flipV="1">
          <a:off x="2019300" y="6255893"/>
          <a:ext cx="889000" cy="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91844</xdr:rowOff>
    </xdr:from>
    <xdr:ext cx="534377" cy="259045"/>
    <xdr:sp macro="" textlink="">
      <xdr:nvSpPr>
        <xdr:cNvPr id="69" name="テキスト ボックス 68"/>
        <xdr:cNvSpPr txBox="1"/>
      </xdr:nvSpPr>
      <xdr:spPr>
        <a:xfrm>
          <a:off x="2641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83293</xdr:rowOff>
    </xdr:from>
    <xdr:to>
      <xdr:col>10</xdr:col>
      <xdr:colOff>114300</xdr:colOff>
      <xdr:row>36</xdr:row>
      <xdr:rowOff>98495</xdr:rowOff>
    </xdr:to>
    <xdr:cxnSp macro="">
      <xdr:nvCxnSpPr>
        <xdr:cNvPr id="70" name="直線コネクタ 69"/>
        <xdr:cNvCxnSpPr/>
      </xdr:nvCxnSpPr>
      <xdr:spPr>
        <a:xfrm>
          <a:off x="1130300" y="6255493"/>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64154</xdr:rowOff>
    </xdr:from>
    <xdr:to>
      <xdr:col>10</xdr:col>
      <xdr:colOff>165100</xdr:colOff>
      <xdr:row>35</xdr:row>
      <xdr:rowOff>165754</xdr:rowOff>
    </xdr:to>
    <xdr:sp macro="" textlink="">
      <xdr:nvSpPr>
        <xdr:cNvPr id="71" name="フローチャート: 判断 70"/>
        <xdr:cNvSpPr/>
      </xdr:nvSpPr>
      <xdr:spPr>
        <a:xfrm>
          <a:off x="1968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10831</xdr:rowOff>
    </xdr:from>
    <xdr:ext cx="534377" cy="259045"/>
    <xdr:sp macro="" textlink="">
      <xdr:nvSpPr>
        <xdr:cNvPr id="72" name="テキスト ボックス 71"/>
        <xdr:cNvSpPr txBox="1"/>
      </xdr:nvSpPr>
      <xdr:spPr>
        <a:xfrm>
          <a:off x="1752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158090</xdr:rowOff>
    </xdr:from>
    <xdr:to>
      <xdr:col>24</xdr:col>
      <xdr:colOff>114300</xdr:colOff>
      <xdr:row>36</xdr:row>
      <xdr:rowOff>88240</xdr:rowOff>
    </xdr:to>
    <xdr:sp macro="" textlink="">
      <xdr:nvSpPr>
        <xdr:cNvPr id="80" name="楕円 79"/>
        <xdr:cNvSpPr/>
      </xdr:nvSpPr>
      <xdr:spPr>
        <a:xfrm>
          <a:off x="4584700" y="61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9517</xdr:rowOff>
    </xdr:from>
    <xdr:ext cx="534377" cy="259045"/>
    <xdr:sp macro="" textlink="">
      <xdr:nvSpPr>
        <xdr:cNvPr id="81" name="人件費該当値テキスト"/>
        <xdr:cNvSpPr txBox="1"/>
      </xdr:nvSpPr>
      <xdr:spPr>
        <a:xfrm>
          <a:off x="4686300" y="60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138449</xdr:rowOff>
    </xdr:from>
    <xdr:to>
      <xdr:col>20</xdr:col>
      <xdr:colOff>38100</xdr:colOff>
      <xdr:row>36</xdr:row>
      <xdr:rowOff>68599</xdr:rowOff>
    </xdr:to>
    <xdr:sp macro="" textlink="">
      <xdr:nvSpPr>
        <xdr:cNvPr id="82" name="楕円 81"/>
        <xdr:cNvSpPr/>
      </xdr:nvSpPr>
      <xdr:spPr>
        <a:xfrm>
          <a:off x="3746500" y="613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85126</xdr:rowOff>
    </xdr:from>
    <xdr:ext cx="534377" cy="259045"/>
    <xdr:sp macro="" textlink="">
      <xdr:nvSpPr>
        <xdr:cNvPr id="83" name="テキスト ボックス 82"/>
        <xdr:cNvSpPr txBox="1"/>
      </xdr:nvSpPr>
      <xdr:spPr>
        <a:xfrm>
          <a:off x="3530111" y="591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32893</xdr:rowOff>
    </xdr:from>
    <xdr:to>
      <xdr:col>15</xdr:col>
      <xdr:colOff>101600</xdr:colOff>
      <xdr:row>36</xdr:row>
      <xdr:rowOff>134493</xdr:rowOff>
    </xdr:to>
    <xdr:sp macro="" textlink="">
      <xdr:nvSpPr>
        <xdr:cNvPr id="84" name="楕円 83"/>
        <xdr:cNvSpPr/>
      </xdr:nvSpPr>
      <xdr:spPr>
        <a:xfrm>
          <a:off x="2857500" y="620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151020</xdr:rowOff>
    </xdr:from>
    <xdr:ext cx="534377" cy="259045"/>
    <xdr:sp macro="" textlink="">
      <xdr:nvSpPr>
        <xdr:cNvPr id="85" name="テキスト ボックス 84"/>
        <xdr:cNvSpPr txBox="1"/>
      </xdr:nvSpPr>
      <xdr:spPr>
        <a:xfrm>
          <a:off x="2641111" y="598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47695</xdr:rowOff>
    </xdr:from>
    <xdr:to>
      <xdr:col>10</xdr:col>
      <xdr:colOff>165100</xdr:colOff>
      <xdr:row>36</xdr:row>
      <xdr:rowOff>149295</xdr:rowOff>
    </xdr:to>
    <xdr:sp macro="" textlink="">
      <xdr:nvSpPr>
        <xdr:cNvPr id="86" name="楕円 85"/>
        <xdr:cNvSpPr/>
      </xdr:nvSpPr>
      <xdr:spPr>
        <a:xfrm>
          <a:off x="1968500" y="621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140422</xdr:rowOff>
    </xdr:from>
    <xdr:ext cx="534377" cy="259045"/>
    <xdr:sp macro="" textlink="">
      <xdr:nvSpPr>
        <xdr:cNvPr id="87" name="テキスト ボックス 86"/>
        <xdr:cNvSpPr txBox="1"/>
      </xdr:nvSpPr>
      <xdr:spPr>
        <a:xfrm>
          <a:off x="1752111" y="631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32493</xdr:rowOff>
    </xdr:from>
    <xdr:to>
      <xdr:col>6</xdr:col>
      <xdr:colOff>38100</xdr:colOff>
      <xdr:row>36</xdr:row>
      <xdr:rowOff>134093</xdr:rowOff>
    </xdr:to>
    <xdr:sp macro="" textlink="">
      <xdr:nvSpPr>
        <xdr:cNvPr id="88" name="楕円 87"/>
        <xdr:cNvSpPr/>
      </xdr:nvSpPr>
      <xdr:spPr>
        <a:xfrm>
          <a:off x="1079500" y="620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125220</xdr:rowOff>
    </xdr:from>
    <xdr:ext cx="534377" cy="259045"/>
    <xdr:sp macro="" textlink="">
      <xdr:nvSpPr>
        <xdr:cNvPr id="89" name="テキスト ボックス 88"/>
        <xdr:cNvSpPr txBox="1"/>
      </xdr:nvSpPr>
      <xdr:spPr>
        <a:xfrm>
          <a:off x="863111" y="629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75235</xdr:rowOff>
    </xdr:from>
    <xdr:to>
      <xdr:col>24</xdr:col>
      <xdr:colOff>63500</xdr:colOff>
      <xdr:row>54</xdr:row>
      <xdr:rowOff>101958</xdr:rowOff>
    </xdr:to>
    <xdr:cxnSp macro="">
      <xdr:nvCxnSpPr>
        <xdr:cNvPr id="117" name="直線コネクタ 116"/>
        <xdr:cNvCxnSpPr/>
      </xdr:nvCxnSpPr>
      <xdr:spPr>
        <a:xfrm>
          <a:off x="3797300" y="9333535"/>
          <a:ext cx="838200" cy="2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33586</xdr:rowOff>
    </xdr:from>
    <xdr:ext cx="534377" cy="259045"/>
    <xdr:sp macro="" textlink="">
      <xdr:nvSpPr>
        <xdr:cNvPr id="118" name="物件費平均値テキスト"/>
        <xdr:cNvSpPr txBox="1"/>
      </xdr:nvSpPr>
      <xdr:spPr>
        <a:xfrm>
          <a:off x="4686300" y="9291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75235</xdr:rowOff>
    </xdr:from>
    <xdr:to>
      <xdr:col>19</xdr:col>
      <xdr:colOff>177800</xdr:colOff>
      <xdr:row>54</xdr:row>
      <xdr:rowOff>129208</xdr:rowOff>
    </xdr:to>
    <xdr:cxnSp macro="">
      <xdr:nvCxnSpPr>
        <xdr:cNvPr id="120" name="直線コネクタ 119"/>
        <xdr:cNvCxnSpPr/>
      </xdr:nvCxnSpPr>
      <xdr:spPr>
        <a:xfrm flipV="1">
          <a:off x="2908300" y="9333535"/>
          <a:ext cx="889000" cy="5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896</xdr:rowOff>
    </xdr:from>
    <xdr:ext cx="534377" cy="259045"/>
    <xdr:sp macro="" textlink="">
      <xdr:nvSpPr>
        <xdr:cNvPr id="122" name="テキスト ボックス 121"/>
        <xdr:cNvSpPr txBox="1"/>
      </xdr:nvSpPr>
      <xdr:spPr>
        <a:xfrm>
          <a:off x="3530111" y="943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129208</xdr:rowOff>
    </xdr:from>
    <xdr:to>
      <xdr:col>15</xdr:col>
      <xdr:colOff>50800</xdr:colOff>
      <xdr:row>54</xdr:row>
      <xdr:rowOff>166926</xdr:rowOff>
    </xdr:to>
    <xdr:cxnSp macro="">
      <xdr:nvCxnSpPr>
        <xdr:cNvPr id="123" name="直線コネクタ 122"/>
        <xdr:cNvCxnSpPr/>
      </xdr:nvCxnSpPr>
      <xdr:spPr>
        <a:xfrm flipV="1">
          <a:off x="2019300" y="9387508"/>
          <a:ext cx="8890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3822</xdr:rowOff>
    </xdr:from>
    <xdr:ext cx="534377" cy="259045"/>
    <xdr:sp macro="" textlink="">
      <xdr:nvSpPr>
        <xdr:cNvPr id="125" name="テキスト ボックス 124"/>
        <xdr:cNvSpPr txBox="1"/>
      </xdr:nvSpPr>
      <xdr:spPr>
        <a:xfrm>
          <a:off x="2641111" y="94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123584</xdr:rowOff>
    </xdr:from>
    <xdr:to>
      <xdr:col>10</xdr:col>
      <xdr:colOff>114300</xdr:colOff>
      <xdr:row>54</xdr:row>
      <xdr:rowOff>166926</xdr:rowOff>
    </xdr:to>
    <xdr:cxnSp macro="">
      <xdr:nvCxnSpPr>
        <xdr:cNvPr id="126" name="直線コネクタ 125"/>
        <xdr:cNvCxnSpPr/>
      </xdr:nvCxnSpPr>
      <xdr:spPr>
        <a:xfrm>
          <a:off x="1130300" y="9381884"/>
          <a:ext cx="889000" cy="4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51</xdr:row>
      <xdr:rowOff>78293</xdr:rowOff>
    </xdr:from>
    <xdr:to>
      <xdr:col>10</xdr:col>
      <xdr:colOff>165100</xdr:colOff>
      <xdr:row>52</xdr:row>
      <xdr:rowOff>8443</xdr:rowOff>
    </xdr:to>
    <xdr:sp macro="" textlink="">
      <xdr:nvSpPr>
        <xdr:cNvPr id="127" name="フローチャート: 判断 126"/>
        <xdr:cNvSpPr/>
      </xdr:nvSpPr>
      <xdr:spPr>
        <a:xfrm>
          <a:off x="1968500" y="882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24970</xdr:rowOff>
    </xdr:from>
    <xdr:ext cx="534377" cy="259045"/>
    <xdr:sp macro="" textlink="">
      <xdr:nvSpPr>
        <xdr:cNvPr id="128" name="テキスト ボックス 127"/>
        <xdr:cNvSpPr txBox="1"/>
      </xdr:nvSpPr>
      <xdr:spPr>
        <a:xfrm>
          <a:off x="1752111" y="859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51158</xdr:rowOff>
    </xdr:from>
    <xdr:to>
      <xdr:col>24</xdr:col>
      <xdr:colOff>114300</xdr:colOff>
      <xdr:row>54</xdr:row>
      <xdr:rowOff>152758</xdr:rowOff>
    </xdr:to>
    <xdr:sp macro="" textlink="">
      <xdr:nvSpPr>
        <xdr:cNvPr id="136" name="楕円 135"/>
        <xdr:cNvSpPr/>
      </xdr:nvSpPr>
      <xdr:spPr>
        <a:xfrm>
          <a:off x="4584700" y="93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74035</xdr:rowOff>
    </xdr:from>
    <xdr:ext cx="534377" cy="259045"/>
    <xdr:sp macro="" textlink="">
      <xdr:nvSpPr>
        <xdr:cNvPr id="137" name="物件費該当値テキスト"/>
        <xdr:cNvSpPr txBox="1"/>
      </xdr:nvSpPr>
      <xdr:spPr>
        <a:xfrm>
          <a:off x="4686300" y="916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24435</xdr:rowOff>
    </xdr:from>
    <xdr:to>
      <xdr:col>20</xdr:col>
      <xdr:colOff>38100</xdr:colOff>
      <xdr:row>54</xdr:row>
      <xdr:rowOff>126035</xdr:rowOff>
    </xdr:to>
    <xdr:sp macro="" textlink="">
      <xdr:nvSpPr>
        <xdr:cNvPr id="138" name="楕円 137"/>
        <xdr:cNvSpPr/>
      </xdr:nvSpPr>
      <xdr:spPr>
        <a:xfrm>
          <a:off x="3746500" y="928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142562</xdr:rowOff>
    </xdr:from>
    <xdr:ext cx="534377" cy="259045"/>
    <xdr:sp macro="" textlink="">
      <xdr:nvSpPr>
        <xdr:cNvPr id="139" name="テキスト ボックス 138"/>
        <xdr:cNvSpPr txBox="1"/>
      </xdr:nvSpPr>
      <xdr:spPr>
        <a:xfrm>
          <a:off x="3530111" y="905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78408</xdr:rowOff>
    </xdr:from>
    <xdr:to>
      <xdr:col>15</xdr:col>
      <xdr:colOff>101600</xdr:colOff>
      <xdr:row>55</xdr:row>
      <xdr:rowOff>8558</xdr:rowOff>
    </xdr:to>
    <xdr:sp macro="" textlink="">
      <xdr:nvSpPr>
        <xdr:cNvPr id="140" name="楕円 139"/>
        <xdr:cNvSpPr/>
      </xdr:nvSpPr>
      <xdr:spPr>
        <a:xfrm>
          <a:off x="2857500" y="933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25085</xdr:rowOff>
    </xdr:from>
    <xdr:ext cx="534377" cy="259045"/>
    <xdr:sp macro="" textlink="">
      <xdr:nvSpPr>
        <xdr:cNvPr id="141" name="テキスト ボックス 140"/>
        <xdr:cNvSpPr txBox="1"/>
      </xdr:nvSpPr>
      <xdr:spPr>
        <a:xfrm>
          <a:off x="2641111" y="911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116126</xdr:rowOff>
    </xdr:from>
    <xdr:to>
      <xdr:col>10</xdr:col>
      <xdr:colOff>165100</xdr:colOff>
      <xdr:row>55</xdr:row>
      <xdr:rowOff>46276</xdr:rowOff>
    </xdr:to>
    <xdr:sp macro="" textlink="">
      <xdr:nvSpPr>
        <xdr:cNvPr id="142" name="楕円 141"/>
        <xdr:cNvSpPr/>
      </xdr:nvSpPr>
      <xdr:spPr>
        <a:xfrm>
          <a:off x="1968500" y="937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37403</xdr:rowOff>
    </xdr:from>
    <xdr:ext cx="534377" cy="259045"/>
    <xdr:sp macro="" textlink="">
      <xdr:nvSpPr>
        <xdr:cNvPr id="143" name="テキスト ボックス 142"/>
        <xdr:cNvSpPr txBox="1"/>
      </xdr:nvSpPr>
      <xdr:spPr>
        <a:xfrm>
          <a:off x="1752111" y="946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72784</xdr:rowOff>
    </xdr:from>
    <xdr:to>
      <xdr:col>6</xdr:col>
      <xdr:colOff>38100</xdr:colOff>
      <xdr:row>55</xdr:row>
      <xdr:rowOff>2934</xdr:rowOff>
    </xdr:to>
    <xdr:sp macro="" textlink="">
      <xdr:nvSpPr>
        <xdr:cNvPr id="144" name="楕円 143"/>
        <xdr:cNvSpPr/>
      </xdr:nvSpPr>
      <xdr:spPr>
        <a:xfrm>
          <a:off x="1079500" y="933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165511</xdr:rowOff>
    </xdr:from>
    <xdr:ext cx="534377" cy="259045"/>
    <xdr:sp macro="" textlink="">
      <xdr:nvSpPr>
        <xdr:cNvPr id="145" name="テキスト ボックス 144"/>
        <xdr:cNvSpPr txBox="1"/>
      </xdr:nvSpPr>
      <xdr:spPr>
        <a:xfrm>
          <a:off x="863111" y="942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55073</xdr:rowOff>
    </xdr:from>
    <xdr:to>
      <xdr:col>24</xdr:col>
      <xdr:colOff>63500</xdr:colOff>
      <xdr:row>78</xdr:row>
      <xdr:rowOff>58547</xdr:rowOff>
    </xdr:to>
    <xdr:cxnSp macro="">
      <xdr:nvCxnSpPr>
        <xdr:cNvPr id="172" name="直線コネクタ 171"/>
        <xdr:cNvCxnSpPr/>
      </xdr:nvCxnSpPr>
      <xdr:spPr>
        <a:xfrm flipV="1">
          <a:off x="3797300" y="13428173"/>
          <a:ext cx="8382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58547</xdr:rowOff>
    </xdr:from>
    <xdr:to>
      <xdr:col>19</xdr:col>
      <xdr:colOff>177800</xdr:colOff>
      <xdr:row>78</xdr:row>
      <xdr:rowOff>58730</xdr:rowOff>
    </xdr:to>
    <xdr:cxnSp macro="">
      <xdr:nvCxnSpPr>
        <xdr:cNvPr id="175" name="直線コネクタ 174"/>
        <xdr:cNvCxnSpPr/>
      </xdr:nvCxnSpPr>
      <xdr:spPr>
        <a:xfrm flipV="1">
          <a:off x="2908300" y="1343164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53930</xdr:rowOff>
    </xdr:from>
    <xdr:to>
      <xdr:col>15</xdr:col>
      <xdr:colOff>50800</xdr:colOff>
      <xdr:row>78</xdr:row>
      <xdr:rowOff>58730</xdr:rowOff>
    </xdr:to>
    <xdr:cxnSp macro="">
      <xdr:nvCxnSpPr>
        <xdr:cNvPr id="178" name="直線コネクタ 177"/>
        <xdr:cNvCxnSpPr/>
      </xdr:nvCxnSpPr>
      <xdr:spPr>
        <a:xfrm>
          <a:off x="2019300" y="13427030"/>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53930</xdr:rowOff>
    </xdr:from>
    <xdr:to>
      <xdr:col>10</xdr:col>
      <xdr:colOff>114300</xdr:colOff>
      <xdr:row>78</xdr:row>
      <xdr:rowOff>56124</xdr:rowOff>
    </xdr:to>
    <xdr:cxnSp macro="">
      <xdr:nvCxnSpPr>
        <xdr:cNvPr id="181" name="直線コネクタ 180"/>
        <xdr:cNvCxnSpPr/>
      </xdr:nvCxnSpPr>
      <xdr:spPr>
        <a:xfrm flipV="1">
          <a:off x="1130300" y="13427030"/>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4226</xdr:rowOff>
    </xdr:from>
    <xdr:to>
      <xdr:col>10</xdr:col>
      <xdr:colOff>165100</xdr:colOff>
      <xdr:row>77</xdr:row>
      <xdr:rowOff>105826</xdr:rowOff>
    </xdr:to>
    <xdr:sp macro="" textlink="">
      <xdr:nvSpPr>
        <xdr:cNvPr id="182" name="フローチャート: 判断 181"/>
        <xdr:cNvSpPr/>
      </xdr:nvSpPr>
      <xdr:spPr>
        <a:xfrm>
          <a:off x="1968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122353</xdr:rowOff>
    </xdr:from>
    <xdr:ext cx="469744" cy="259045"/>
    <xdr:sp macro="" textlink="">
      <xdr:nvSpPr>
        <xdr:cNvPr id="183" name="テキスト ボックス 182"/>
        <xdr:cNvSpPr txBox="1"/>
      </xdr:nvSpPr>
      <xdr:spPr>
        <a:xfrm>
          <a:off x="1784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4273</xdr:rowOff>
    </xdr:from>
    <xdr:to>
      <xdr:col>24</xdr:col>
      <xdr:colOff>114300</xdr:colOff>
      <xdr:row>78</xdr:row>
      <xdr:rowOff>105873</xdr:rowOff>
    </xdr:to>
    <xdr:sp macro="" textlink="">
      <xdr:nvSpPr>
        <xdr:cNvPr id="191" name="楕円 190"/>
        <xdr:cNvSpPr/>
      </xdr:nvSpPr>
      <xdr:spPr>
        <a:xfrm>
          <a:off x="4584700" y="1337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90650</xdr:rowOff>
    </xdr:from>
    <xdr:ext cx="469744" cy="259045"/>
    <xdr:sp macro="" textlink="">
      <xdr:nvSpPr>
        <xdr:cNvPr id="192" name="維持補修費該当値テキスト"/>
        <xdr:cNvSpPr txBox="1"/>
      </xdr:nvSpPr>
      <xdr:spPr>
        <a:xfrm>
          <a:off x="4686300" y="1329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7747</xdr:rowOff>
    </xdr:from>
    <xdr:to>
      <xdr:col>20</xdr:col>
      <xdr:colOff>38100</xdr:colOff>
      <xdr:row>78</xdr:row>
      <xdr:rowOff>109347</xdr:rowOff>
    </xdr:to>
    <xdr:sp macro="" textlink="">
      <xdr:nvSpPr>
        <xdr:cNvPr id="193" name="楕円 192"/>
        <xdr:cNvSpPr/>
      </xdr:nvSpPr>
      <xdr:spPr>
        <a:xfrm>
          <a:off x="3746500" y="1338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100474</xdr:rowOff>
    </xdr:from>
    <xdr:ext cx="469744" cy="259045"/>
    <xdr:sp macro="" textlink="">
      <xdr:nvSpPr>
        <xdr:cNvPr id="194" name="テキスト ボックス 193"/>
        <xdr:cNvSpPr txBox="1"/>
      </xdr:nvSpPr>
      <xdr:spPr>
        <a:xfrm>
          <a:off x="3562428" y="1347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7930</xdr:rowOff>
    </xdr:from>
    <xdr:to>
      <xdr:col>15</xdr:col>
      <xdr:colOff>101600</xdr:colOff>
      <xdr:row>78</xdr:row>
      <xdr:rowOff>109530</xdr:rowOff>
    </xdr:to>
    <xdr:sp macro="" textlink="">
      <xdr:nvSpPr>
        <xdr:cNvPr id="195" name="楕円 194"/>
        <xdr:cNvSpPr/>
      </xdr:nvSpPr>
      <xdr:spPr>
        <a:xfrm>
          <a:off x="2857500" y="133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100657</xdr:rowOff>
    </xdr:from>
    <xdr:ext cx="469744" cy="259045"/>
    <xdr:sp macro="" textlink="">
      <xdr:nvSpPr>
        <xdr:cNvPr id="196" name="テキスト ボックス 195"/>
        <xdr:cNvSpPr txBox="1"/>
      </xdr:nvSpPr>
      <xdr:spPr>
        <a:xfrm>
          <a:off x="2673428" y="134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3130</xdr:rowOff>
    </xdr:from>
    <xdr:to>
      <xdr:col>10</xdr:col>
      <xdr:colOff>165100</xdr:colOff>
      <xdr:row>78</xdr:row>
      <xdr:rowOff>104730</xdr:rowOff>
    </xdr:to>
    <xdr:sp macro="" textlink="">
      <xdr:nvSpPr>
        <xdr:cNvPr id="197" name="楕円 196"/>
        <xdr:cNvSpPr/>
      </xdr:nvSpPr>
      <xdr:spPr>
        <a:xfrm>
          <a:off x="1968500" y="133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95857</xdr:rowOff>
    </xdr:from>
    <xdr:ext cx="469744" cy="259045"/>
    <xdr:sp macro="" textlink="">
      <xdr:nvSpPr>
        <xdr:cNvPr id="198" name="テキスト ボックス 197"/>
        <xdr:cNvSpPr txBox="1"/>
      </xdr:nvSpPr>
      <xdr:spPr>
        <a:xfrm>
          <a:off x="1784428" y="134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5324</xdr:rowOff>
    </xdr:from>
    <xdr:to>
      <xdr:col>6</xdr:col>
      <xdr:colOff>38100</xdr:colOff>
      <xdr:row>78</xdr:row>
      <xdr:rowOff>106924</xdr:rowOff>
    </xdr:to>
    <xdr:sp macro="" textlink="">
      <xdr:nvSpPr>
        <xdr:cNvPr id="199" name="楕円 198"/>
        <xdr:cNvSpPr/>
      </xdr:nvSpPr>
      <xdr:spPr>
        <a:xfrm>
          <a:off x="1079500" y="1337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98051</xdr:rowOff>
    </xdr:from>
    <xdr:ext cx="469744" cy="259045"/>
    <xdr:sp macro="" textlink="">
      <xdr:nvSpPr>
        <xdr:cNvPr id="200" name="テキスト ボックス 199"/>
        <xdr:cNvSpPr txBox="1"/>
      </xdr:nvSpPr>
      <xdr:spPr>
        <a:xfrm>
          <a:off x="895428" y="1347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75234</xdr:rowOff>
    </xdr:from>
    <xdr:to>
      <xdr:col>24</xdr:col>
      <xdr:colOff>63500</xdr:colOff>
      <xdr:row>93</xdr:row>
      <xdr:rowOff>93842</xdr:rowOff>
    </xdr:to>
    <xdr:cxnSp macro="">
      <xdr:nvCxnSpPr>
        <xdr:cNvPr id="228" name="直線コネクタ 227"/>
        <xdr:cNvCxnSpPr/>
      </xdr:nvCxnSpPr>
      <xdr:spPr>
        <a:xfrm flipV="1">
          <a:off x="3797300" y="16020084"/>
          <a:ext cx="8382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110059</xdr:rowOff>
    </xdr:from>
    <xdr:ext cx="534377" cy="259045"/>
    <xdr:sp macro="" textlink="">
      <xdr:nvSpPr>
        <xdr:cNvPr id="229" name="扶助費平均値テキスト"/>
        <xdr:cNvSpPr txBox="1"/>
      </xdr:nvSpPr>
      <xdr:spPr>
        <a:xfrm>
          <a:off x="4686300" y="1639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93842</xdr:rowOff>
    </xdr:from>
    <xdr:to>
      <xdr:col>19</xdr:col>
      <xdr:colOff>177800</xdr:colOff>
      <xdr:row>94</xdr:row>
      <xdr:rowOff>15433</xdr:rowOff>
    </xdr:to>
    <xdr:cxnSp macro="">
      <xdr:nvCxnSpPr>
        <xdr:cNvPr id="231" name="直線コネクタ 230"/>
        <xdr:cNvCxnSpPr/>
      </xdr:nvCxnSpPr>
      <xdr:spPr>
        <a:xfrm flipV="1">
          <a:off x="2908300" y="16038692"/>
          <a:ext cx="889000" cy="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50136</xdr:rowOff>
    </xdr:from>
    <xdr:ext cx="534377" cy="259045"/>
    <xdr:sp macro="" textlink="">
      <xdr:nvSpPr>
        <xdr:cNvPr id="233" name="テキスト ボックス 232"/>
        <xdr:cNvSpPr txBox="1"/>
      </xdr:nvSpPr>
      <xdr:spPr>
        <a:xfrm>
          <a:off x="3530111" y="165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15433</xdr:rowOff>
    </xdr:from>
    <xdr:to>
      <xdr:col>15</xdr:col>
      <xdr:colOff>50800</xdr:colOff>
      <xdr:row>94</xdr:row>
      <xdr:rowOff>89500</xdr:rowOff>
    </xdr:to>
    <xdr:cxnSp macro="">
      <xdr:nvCxnSpPr>
        <xdr:cNvPr id="234" name="直線コネクタ 233"/>
        <xdr:cNvCxnSpPr/>
      </xdr:nvCxnSpPr>
      <xdr:spPr>
        <a:xfrm flipV="1">
          <a:off x="2019300" y="16131733"/>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86011</xdr:rowOff>
    </xdr:from>
    <xdr:ext cx="534377" cy="259045"/>
    <xdr:sp macro="" textlink="">
      <xdr:nvSpPr>
        <xdr:cNvPr id="236" name="テキスト ボックス 235"/>
        <xdr:cNvSpPr txBox="1"/>
      </xdr:nvSpPr>
      <xdr:spPr>
        <a:xfrm>
          <a:off x="2641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89500</xdr:rowOff>
    </xdr:from>
    <xdr:to>
      <xdr:col>10</xdr:col>
      <xdr:colOff>114300</xdr:colOff>
      <xdr:row>94</xdr:row>
      <xdr:rowOff>135889</xdr:rowOff>
    </xdr:to>
    <xdr:cxnSp macro="">
      <xdr:nvCxnSpPr>
        <xdr:cNvPr id="237" name="直線コネクタ 236"/>
        <xdr:cNvCxnSpPr/>
      </xdr:nvCxnSpPr>
      <xdr:spPr>
        <a:xfrm flipV="1">
          <a:off x="1130300" y="16205800"/>
          <a:ext cx="889000" cy="4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10444</xdr:rowOff>
    </xdr:from>
    <xdr:to>
      <xdr:col>10</xdr:col>
      <xdr:colOff>165100</xdr:colOff>
      <xdr:row>96</xdr:row>
      <xdr:rowOff>112044</xdr:rowOff>
    </xdr:to>
    <xdr:sp macro="" textlink="">
      <xdr:nvSpPr>
        <xdr:cNvPr id="238" name="フローチャート: 判断 237"/>
        <xdr:cNvSpPr/>
      </xdr:nvSpPr>
      <xdr:spPr>
        <a:xfrm>
          <a:off x="1968500" y="164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103171</xdr:rowOff>
    </xdr:from>
    <xdr:ext cx="534377" cy="259045"/>
    <xdr:sp macro="" textlink="">
      <xdr:nvSpPr>
        <xdr:cNvPr id="239" name="テキスト ボックス 238"/>
        <xdr:cNvSpPr txBox="1"/>
      </xdr:nvSpPr>
      <xdr:spPr>
        <a:xfrm>
          <a:off x="1752111" y="1656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23618</xdr:rowOff>
    </xdr:from>
    <xdr:ext cx="534377" cy="259045"/>
    <xdr:sp macro="" textlink="">
      <xdr:nvSpPr>
        <xdr:cNvPr id="241" name="テキスト ボックス 240"/>
        <xdr:cNvSpPr txBox="1"/>
      </xdr:nvSpPr>
      <xdr:spPr>
        <a:xfrm>
          <a:off x="863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24434</xdr:rowOff>
    </xdr:from>
    <xdr:to>
      <xdr:col>24</xdr:col>
      <xdr:colOff>114300</xdr:colOff>
      <xdr:row>93</xdr:row>
      <xdr:rowOff>126034</xdr:rowOff>
    </xdr:to>
    <xdr:sp macro="" textlink="">
      <xdr:nvSpPr>
        <xdr:cNvPr id="247" name="楕円 246"/>
        <xdr:cNvSpPr/>
      </xdr:nvSpPr>
      <xdr:spPr>
        <a:xfrm>
          <a:off x="4584700" y="1596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47311</xdr:rowOff>
    </xdr:from>
    <xdr:ext cx="599010" cy="259045"/>
    <xdr:sp macro="" textlink="">
      <xdr:nvSpPr>
        <xdr:cNvPr id="248" name="扶助費該当値テキスト"/>
        <xdr:cNvSpPr txBox="1"/>
      </xdr:nvSpPr>
      <xdr:spPr>
        <a:xfrm>
          <a:off x="4686300" y="1582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43042</xdr:rowOff>
    </xdr:from>
    <xdr:to>
      <xdr:col>20</xdr:col>
      <xdr:colOff>38100</xdr:colOff>
      <xdr:row>93</xdr:row>
      <xdr:rowOff>144642</xdr:rowOff>
    </xdr:to>
    <xdr:sp macro="" textlink="">
      <xdr:nvSpPr>
        <xdr:cNvPr id="249" name="楕円 248"/>
        <xdr:cNvSpPr/>
      </xdr:nvSpPr>
      <xdr:spPr>
        <a:xfrm>
          <a:off x="3746500" y="1598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161169</xdr:rowOff>
    </xdr:from>
    <xdr:ext cx="599010" cy="259045"/>
    <xdr:sp macro="" textlink="">
      <xdr:nvSpPr>
        <xdr:cNvPr id="250" name="テキスト ボックス 249"/>
        <xdr:cNvSpPr txBox="1"/>
      </xdr:nvSpPr>
      <xdr:spPr>
        <a:xfrm>
          <a:off x="3497795" y="1576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136083</xdr:rowOff>
    </xdr:from>
    <xdr:to>
      <xdr:col>15</xdr:col>
      <xdr:colOff>101600</xdr:colOff>
      <xdr:row>94</xdr:row>
      <xdr:rowOff>66233</xdr:rowOff>
    </xdr:to>
    <xdr:sp macro="" textlink="">
      <xdr:nvSpPr>
        <xdr:cNvPr id="251" name="楕円 250"/>
        <xdr:cNvSpPr/>
      </xdr:nvSpPr>
      <xdr:spPr>
        <a:xfrm>
          <a:off x="2857500" y="1608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82760</xdr:rowOff>
    </xdr:from>
    <xdr:ext cx="599010" cy="259045"/>
    <xdr:sp macro="" textlink="">
      <xdr:nvSpPr>
        <xdr:cNvPr id="252" name="テキスト ボックス 251"/>
        <xdr:cNvSpPr txBox="1"/>
      </xdr:nvSpPr>
      <xdr:spPr>
        <a:xfrm>
          <a:off x="2608795" y="1585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38700</xdr:rowOff>
    </xdr:from>
    <xdr:to>
      <xdr:col>10</xdr:col>
      <xdr:colOff>165100</xdr:colOff>
      <xdr:row>94</xdr:row>
      <xdr:rowOff>140300</xdr:rowOff>
    </xdr:to>
    <xdr:sp macro="" textlink="">
      <xdr:nvSpPr>
        <xdr:cNvPr id="253" name="楕円 252"/>
        <xdr:cNvSpPr/>
      </xdr:nvSpPr>
      <xdr:spPr>
        <a:xfrm>
          <a:off x="1968500" y="1615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156827</xdr:rowOff>
    </xdr:from>
    <xdr:ext cx="599010" cy="259045"/>
    <xdr:sp macro="" textlink="">
      <xdr:nvSpPr>
        <xdr:cNvPr id="254" name="テキスト ボックス 253"/>
        <xdr:cNvSpPr txBox="1"/>
      </xdr:nvSpPr>
      <xdr:spPr>
        <a:xfrm>
          <a:off x="1719795" y="15930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85089</xdr:rowOff>
    </xdr:from>
    <xdr:to>
      <xdr:col>6</xdr:col>
      <xdr:colOff>38100</xdr:colOff>
      <xdr:row>95</xdr:row>
      <xdr:rowOff>15239</xdr:rowOff>
    </xdr:to>
    <xdr:sp macro="" textlink="">
      <xdr:nvSpPr>
        <xdr:cNvPr id="255" name="楕円 254"/>
        <xdr:cNvSpPr/>
      </xdr:nvSpPr>
      <xdr:spPr>
        <a:xfrm>
          <a:off x="1079500" y="1620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31766</xdr:rowOff>
    </xdr:from>
    <xdr:ext cx="599010" cy="259045"/>
    <xdr:sp macro="" textlink="">
      <xdr:nvSpPr>
        <xdr:cNvPr id="256" name="テキスト ボックス 255"/>
        <xdr:cNvSpPr txBox="1"/>
      </xdr:nvSpPr>
      <xdr:spPr>
        <a:xfrm>
          <a:off x="830795" y="1597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104696</xdr:rowOff>
    </xdr:from>
    <xdr:to>
      <xdr:col>55</xdr:col>
      <xdr:colOff>0</xdr:colOff>
      <xdr:row>36</xdr:row>
      <xdr:rowOff>134099</xdr:rowOff>
    </xdr:to>
    <xdr:cxnSp macro="">
      <xdr:nvCxnSpPr>
        <xdr:cNvPr id="289" name="直線コネクタ 288"/>
        <xdr:cNvCxnSpPr/>
      </xdr:nvCxnSpPr>
      <xdr:spPr>
        <a:xfrm flipV="1">
          <a:off x="9639300" y="6276896"/>
          <a:ext cx="838200" cy="2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134099</xdr:rowOff>
    </xdr:from>
    <xdr:to>
      <xdr:col>50</xdr:col>
      <xdr:colOff>114300</xdr:colOff>
      <xdr:row>36</xdr:row>
      <xdr:rowOff>152459</xdr:rowOff>
    </xdr:to>
    <xdr:cxnSp macro="">
      <xdr:nvCxnSpPr>
        <xdr:cNvPr id="292" name="直線コネクタ 291"/>
        <xdr:cNvCxnSpPr/>
      </xdr:nvCxnSpPr>
      <xdr:spPr>
        <a:xfrm flipV="1">
          <a:off x="8750300" y="6306299"/>
          <a:ext cx="889000" cy="1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4" name="テキスト ボックス 293"/>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133014</xdr:rowOff>
    </xdr:from>
    <xdr:to>
      <xdr:col>45</xdr:col>
      <xdr:colOff>177800</xdr:colOff>
      <xdr:row>36</xdr:row>
      <xdr:rowOff>152459</xdr:rowOff>
    </xdr:to>
    <xdr:cxnSp macro="">
      <xdr:nvCxnSpPr>
        <xdr:cNvPr id="295" name="直線コネクタ 294"/>
        <xdr:cNvCxnSpPr/>
      </xdr:nvCxnSpPr>
      <xdr:spPr>
        <a:xfrm>
          <a:off x="7861300" y="6305214"/>
          <a:ext cx="889000" cy="1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133014</xdr:rowOff>
    </xdr:from>
    <xdr:to>
      <xdr:col>41</xdr:col>
      <xdr:colOff>50800</xdr:colOff>
      <xdr:row>36</xdr:row>
      <xdr:rowOff>167389</xdr:rowOff>
    </xdr:to>
    <xdr:cxnSp macro="">
      <xdr:nvCxnSpPr>
        <xdr:cNvPr id="298" name="直線コネクタ 297"/>
        <xdr:cNvCxnSpPr/>
      </xdr:nvCxnSpPr>
      <xdr:spPr>
        <a:xfrm flipV="1">
          <a:off x="6972300" y="6305214"/>
          <a:ext cx="889000" cy="3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62868</xdr:rowOff>
    </xdr:from>
    <xdr:to>
      <xdr:col>41</xdr:col>
      <xdr:colOff>101600</xdr:colOff>
      <xdr:row>35</xdr:row>
      <xdr:rowOff>164468</xdr:rowOff>
    </xdr:to>
    <xdr:sp macro="" textlink="">
      <xdr:nvSpPr>
        <xdr:cNvPr id="299" name="フローチャート: 判断 298"/>
        <xdr:cNvSpPr/>
      </xdr:nvSpPr>
      <xdr:spPr>
        <a:xfrm>
          <a:off x="7810500" y="606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9545</xdr:rowOff>
    </xdr:from>
    <xdr:ext cx="534377" cy="259045"/>
    <xdr:sp macro="" textlink="">
      <xdr:nvSpPr>
        <xdr:cNvPr id="300" name="テキスト ボックス 299"/>
        <xdr:cNvSpPr txBox="1"/>
      </xdr:nvSpPr>
      <xdr:spPr>
        <a:xfrm>
          <a:off x="7594111" y="583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2" name="テキスト ボックス 301"/>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53896</xdr:rowOff>
    </xdr:from>
    <xdr:to>
      <xdr:col>55</xdr:col>
      <xdr:colOff>50800</xdr:colOff>
      <xdr:row>36</xdr:row>
      <xdr:rowOff>155496</xdr:rowOff>
    </xdr:to>
    <xdr:sp macro="" textlink="">
      <xdr:nvSpPr>
        <xdr:cNvPr id="308" name="楕円 307"/>
        <xdr:cNvSpPr/>
      </xdr:nvSpPr>
      <xdr:spPr>
        <a:xfrm>
          <a:off x="10426700" y="622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32323</xdr:rowOff>
    </xdr:from>
    <xdr:ext cx="534377" cy="259045"/>
    <xdr:sp macro="" textlink="">
      <xdr:nvSpPr>
        <xdr:cNvPr id="309" name="補助費等該当値テキスト"/>
        <xdr:cNvSpPr txBox="1"/>
      </xdr:nvSpPr>
      <xdr:spPr>
        <a:xfrm>
          <a:off x="10528300" y="620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83299</xdr:rowOff>
    </xdr:from>
    <xdr:to>
      <xdr:col>50</xdr:col>
      <xdr:colOff>165100</xdr:colOff>
      <xdr:row>37</xdr:row>
      <xdr:rowOff>13449</xdr:rowOff>
    </xdr:to>
    <xdr:sp macro="" textlink="">
      <xdr:nvSpPr>
        <xdr:cNvPr id="310" name="楕円 309"/>
        <xdr:cNvSpPr/>
      </xdr:nvSpPr>
      <xdr:spPr>
        <a:xfrm>
          <a:off x="9588500" y="625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4576</xdr:rowOff>
    </xdr:from>
    <xdr:ext cx="534377" cy="259045"/>
    <xdr:sp macro="" textlink="">
      <xdr:nvSpPr>
        <xdr:cNvPr id="311" name="テキスト ボックス 310"/>
        <xdr:cNvSpPr txBox="1"/>
      </xdr:nvSpPr>
      <xdr:spPr>
        <a:xfrm>
          <a:off x="9372111" y="634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101659</xdr:rowOff>
    </xdr:from>
    <xdr:to>
      <xdr:col>46</xdr:col>
      <xdr:colOff>38100</xdr:colOff>
      <xdr:row>37</xdr:row>
      <xdr:rowOff>31809</xdr:rowOff>
    </xdr:to>
    <xdr:sp macro="" textlink="">
      <xdr:nvSpPr>
        <xdr:cNvPr id="312" name="楕円 311"/>
        <xdr:cNvSpPr/>
      </xdr:nvSpPr>
      <xdr:spPr>
        <a:xfrm>
          <a:off x="8699500" y="627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22936</xdr:rowOff>
    </xdr:from>
    <xdr:ext cx="534377" cy="259045"/>
    <xdr:sp macro="" textlink="">
      <xdr:nvSpPr>
        <xdr:cNvPr id="313" name="テキスト ボックス 312"/>
        <xdr:cNvSpPr txBox="1"/>
      </xdr:nvSpPr>
      <xdr:spPr>
        <a:xfrm>
          <a:off x="8483111" y="636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82214</xdr:rowOff>
    </xdr:from>
    <xdr:to>
      <xdr:col>41</xdr:col>
      <xdr:colOff>101600</xdr:colOff>
      <xdr:row>37</xdr:row>
      <xdr:rowOff>12364</xdr:rowOff>
    </xdr:to>
    <xdr:sp macro="" textlink="">
      <xdr:nvSpPr>
        <xdr:cNvPr id="314" name="楕円 313"/>
        <xdr:cNvSpPr/>
      </xdr:nvSpPr>
      <xdr:spPr>
        <a:xfrm>
          <a:off x="7810500" y="62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3491</xdr:rowOff>
    </xdr:from>
    <xdr:ext cx="534377" cy="259045"/>
    <xdr:sp macro="" textlink="">
      <xdr:nvSpPr>
        <xdr:cNvPr id="315" name="テキスト ボックス 314"/>
        <xdr:cNvSpPr txBox="1"/>
      </xdr:nvSpPr>
      <xdr:spPr>
        <a:xfrm>
          <a:off x="7594111" y="634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116589</xdr:rowOff>
    </xdr:from>
    <xdr:to>
      <xdr:col>36</xdr:col>
      <xdr:colOff>165100</xdr:colOff>
      <xdr:row>37</xdr:row>
      <xdr:rowOff>46739</xdr:rowOff>
    </xdr:to>
    <xdr:sp macro="" textlink="">
      <xdr:nvSpPr>
        <xdr:cNvPr id="316" name="楕円 315"/>
        <xdr:cNvSpPr/>
      </xdr:nvSpPr>
      <xdr:spPr>
        <a:xfrm>
          <a:off x="6921500" y="628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37866</xdr:rowOff>
    </xdr:from>
    <xdr:ext cx="534377" cy="259045"/>
    <xdr:sp macro="" textlink="">
      <xdr:nvSpPr>
        <xdr:cNvPr id="317" name="テキスト ボックス 316"/>
        <xdr:cNvSpPr txBox="1"/>
      </xdr:nvSpPr>
      <xdr:spPr>
        <a:xfrm>
          <a:off x="6705111" y="638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104573</xdr:rowOff>
    </xdr:from>
    <xdr:to>
      <xdr:col>55</xdr:col>
      <xdr:colOff>0</xdr:colOff>
      <xdr:row>58</xdr:row>
      <xdr:rowOff>4140</xdr:rowOff>
    </xdr:to>
    <xdr:cxnSp macro="">
      <xdr:nvCxnSpPr>
        <xdr:cNvPr id="344" name="直線コネクタ 343"/>
        <xdr:cNvCxnSpPr/>
      </xdr:nvCxnSpPr>
      <xdr:spPr>
        <a:xfrm flipV="1">
          <a:off x="9639300" y="9877223"/>
          <a:ext cx="838200" cy="7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47055</xdr:rowOff>
    </xdr:from>
    <xdr:ext cx="534377" cy="259045"/>
    <xdr:sp macro="" textlink="">
      <xdr:nvSpPr>
        <xdr:cNvPr id="345" name="普通建設事業費平均値テキスト"/>
        <xdr:cNvSpPr txBox="1"/>
      </xdr:nvSpPr>
      <xdr:spPr>
        <a:xfrm>
          <a:off x="10528300" y="981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105369</xdr:rowOff>
    </xdr:from>
    <xdr:to>
      <xdr:col>50</xdr:col>
      <xdr:colOff>114300</xdr:colOff>
      <xdr:row>58</xdr:row>
      <xdr:rowOff>4140</xdr:rowOff>
    </xdr:to>
    <xdr:cxnSp macro="">
      <xdr:nvCxnSpPr>
        <xdr:cNvPr id="347" name="直線コネクタ 346"/>
        <xdr:cNvCxnSpPr/>
      </xdr:nvCxnSpPr>
      <xdr:spPr>
        <a:xfrm>
          <a:off x="8750300" y="9878019"/>
          <a:ext cx="889000" cy="7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16818</xdr:rowOff>
    </xdr:from>
    <xdr:to>
      <xdr:col>45</xdr:col>
      <xdr:colOff>177800</xdr:colOff>
      <xdr:row>57</xdr:row>
      <xdr:rowOff>105369</xdr:rowOff>
    </xdr:to>
    <xdr:cxnSp macro="">
      <xdr:nvCxnSpPr>
        <xdr:cNvPr id="350" name="直線コネクタ 349"/>
        <xdr:cNvCxnSpPr/>
      </xdr:nvCxnSpPr>
      <xdr:spPr>
        <a:xfrm>
          <a:off x="7861300" y="9789468"/>
          <a:ext cx="889000" cy="8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149605</xdr:rowOff>
    </xdr:from>
    <xdr:ext cx="534377" cy="259045"/>
    <xdr:sp macro="" textlink="">
      <xdr:nvSpPr>
        <xdr:cNvPr id="352" name="テキスト ボックス 351"/>
        <xdr:cNvSpPr txBox="1"/>
      </xdr:nvSpPr>
      <xdr:spPr>
        <a:xfrm>
          <a:off x="8483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16818</xdr:rowOff>
    </xdr:from>
    <xdr:to>
      <xdr:col>41</xdr:col>
      <xdr:colOff>50800</xdr:colOff>
      <xdr:row>57</xdr:row>
      <xdr:rowOff>91150</xdr:rowOff>
    </xdr:to>
    <xdr:cxnSp macro="">
      <xdr:nvCxnSpPr>
        <xdr:cNvPr id="353" name="直線コネクタ 352"/>
        <xdr:cNvCxnSpPr/>
      </xdr:nvCxnSpPr>
      <xdr:spPr>
        <a:xfrm flipV="1">
          <a:off x="6972300" y="9789468"/>
          <a:ext cx="889000" cy="7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10047</xdr:rowOff>
    </xdr:from>
    <xdr:to>
      <xdr:col>41</xdr:col>
      <xdr:colOff>101600</xdr:colOff>
      <xdr:row>56</xdr:row>
      <xdr:rowOff>111647</xdr:rowOff>
    </xdr:to>
    <xdr:sp macro="" textlink="">
      <xdr:nvSpPr>
        <xdr:cNvPr id="354" name="フローチャート: 判断 353"/>
        <xdr:cNvSpPr/>
      </xdr:nvSpPr>
      <xdr:spPr>
        <a:xfrm>
          <a:off x="7810500" y="961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128174</xdr:rowOff>
    </xdr:from>
    <xdr:ext cx="534377" cy="259045"/>
    <xdr:sp macro="" textlink="">
      <xdr:nvSpPr>
        <xdr:cNvPr id="355" name="テキスト ボックス 354"/>
        <xdr:cNvSpPr txBox="1"/>
      </xdr:nvSpPr>
      <xdr:spPr>
        <a:xfrm>
          <a:off x="7594111" y="938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53773</xdr:rowOff>
    </xdr:from>
    <xdr:to>
      <xdr:col>55</xdr:col>
      <xdr:colOff>50800</xdr:colOff>
      <xdr:row>57</xdr:row>
      <xdr:rowOff>155373</xdr:rowOff>
    </xdr:to>
    <xdr:sp macro="" textlink="">
      <xdr:nvSpPr>
        <xdr:cNvPr id="363" name="楕円 362"/>
        <xdr:cNvSpPr/>
      </xdr:nvSpPr>
      <xdr:spPr>
        <a:xfrm>
          <a:off x="10426700" y="982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76650</xdr:rowOff>
    </xdr:from>
    <xdr:ext cx="534377" cy="259045"/>
    <xdr:sp macro="" textlink="">
      <xdr:nvSpPr>
        <xdr:cNvPr id="364" name="普通建設事業費該当値テキスト"/>
        <xdr:cNvSpPr txBox="1"/>
      </xdr:nvSpPr>
      <xdr:spPr>
        <a:xfrm>
          <a:off x="10528300" y="967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124790</xdr:rowOff>
    </xdr:from>
    <xdr:to>
      <xdr:col>50</xdr:col>
      <xdr:colOff>165100</xdr:colOff>
      <xdr:row>58</xdr:row>
      <xdr:rowOff>54940</xdr:rowOff>
    </xdr:to>
    <xdr:sp macro="" textlink="">
      <xdr:nvSpPr>
        <xdr:cNvPr id="365" name="楕円 364"/>
        <xdr:cNvSpPr/>
      </xdr:nvSpPr>
      <xdr:spPr>
        <a:xfrm>
          <a:off x="9588500" y="98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46067</xdr:rowOff>
    </xdr:from>
    <xdr:ext cx="534377" cy="259045"/>
    <xdr:sp macro="" textlink="">
      <xdr:nvSpPr>
        <xdr:cNvPr id="366" name="テキスト ボックス 365"/>
        <xdr:cNvSpPr txBox="1"/>
      </xdr:nvSpPr>
      <xdr:spPr>
        <a:xfrm>
          <a:off x="9372111" y="999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54569</xdr:rowOff>
    </xdr:from>
    <xdr:to>
      <xdr:col>46</xdr:col>
      <xdr:colOff>38100</xdr:colOff>
      <xdr:row>57</xdr:row>
      <xdr:rowOff>156169</xdr:rowOff>
    </xdr:to>
    <xdr:sp macro="" textlink="">
      <xdr:nvSpPr>
        <xdr:cNvPr id="367" name="楕円 366"/>
        <xdr:cNvSpPr/>
      </xdr:nvSpPr>
      <xdr:spPr>
        <a:xfrm>
          <a:off x="8699500" y="982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1246</xdr:rowOff>
    </xdr:from>
    <xdr:ext cx="534377" cy="259045"/>
    <xdr:sp macro="" textlink="">
      <xdr:nvSpPr>
        <xdr:cNvPr id="368" name="テキスト ボックス 367"/>
        <xdr:cNvSpPr txBox="1"/>
      </xdr:nvSpPr>
      <xdr:spPr>
        <a:xfrm>
          <a:off x="8483111" y="960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137468</xdr:rowOff>
    </xdr:from>
    <xdr:to>
      <xdr:col>41</xdr:col>
      <xdr:colOff>101600</xdr:colOff>
      <xdr:row>57</xdr:row>
      <xdr:rowOff>67618</xdr:rowOff>
    </xdr:to>
    <xdr:sp macro="" textlink="">
      <xdr:nvSpPr>
        <xdr:cNvPr id="369" name="楕円 368"/>
        <xdr:cNvSpPr/>
      </xdr:nvSpPr>
      <xdr:spPr>
        <a:xfrm>
          <a:off x="7810500" y="973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58745</xdr:rowOff>
    </xdr:from>
    <xdr:ext cx="534377" cy="259045"/>
    <xdr:sp macro="" textlink="">
      <xdr:nvSpPr>
        <xdr:cNvPr id="370" name="テキスト ボックス 369"/>
        <xdr:cNvSpPr txBox="1"/>
      </xdr:nvSpPr>
      <xdr:spPr>
        <a:xfrm>
          <a:off x="7594111" y="983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40350</xdr:rowOff>
    </xdr:from>
    <xdr:to>
      <xdr:col>36</xdr:col>
      <xdr:colOff>165100</xdr:colOff>
      <xdr:row>57</xdr:row>
      <xdr:rowOff>141950</xdr:rowOff>
    </xdr:to>
    <xdr:sp macro="" textlink="">
      <xdr:nvSpPr>
        <xdr:cNvPr id="371" name="楕円 370"/>
        <xdr:cNvSpPr/>
      </xdr:nvSpPr>
      <xdr:spPr>
        <a:xfrm>
          <a:off x="6921500" y="98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133077</xdr:rowOff>
    </xdr:from>
    <xdr:ext cx="534377" cy="259045"/>
    <xdr:sp macro="" textlink="">
      <xdr:nvSpPr>
        <xdr:cNvPr id="372" name="テキスト ボックス 371"/>
        <xdr:cNvSpPr txBox="1"/>
      </xdr:nvSpPr>
      <xdr:spPr>
        <a:xfrm>
          <a:off x="6705111" y="990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75975</xdr:rowOff>
    </xdr:from>
    <xdr:to>
      <xdr:col>55</xdr:col>
      <xdr:colOff>0</xdr:colOff>
      <xdr:row>79</xdr:row>
      <xdr:rowOff>84128</xdr:rowOff>
    </xdr:to>
    <xdr:cxnSp macro="">
      <xdr:nvCxnSpPr>
        <xdr:cNvPr id="403" name="直線コネクタ 402"/>
        <xdr:cNvCxnSpPr/>
      </xdr:nvCxnSpPr>
      <xdr:spPr>
        <a:xfrm>
          <a:off x="9639300" y="13620525"/>
          <a:ext cx="8382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74189</xdr:rowOff>
    </xdr:from>
    <xdr:to>
      <xdr:col>50</xdr:col>
      <xdr:colOff>114300</xdr:colOff>
      <xdr:row>79</xdr:row>
      <xdr:rowOff>75975</xdr:rowOff>
    </xdr:to>
    <xdr:cxnSp macro="">
      <xdr:nvCxnSpPr>
        <xdr:cNvPr id="406" name="直線コネクタ 405"/>
        <xdr:cNvCxnSpPr/>
      </xdr:nvCxnSpPr>
      <xdr:spPr>
        <a:xfrm>
          <a:off x="8750300" y="13618739"/>
          <a:ext cx="8890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74189</xdr:rowOff>
    </xdr:from>
    <xdr:to>
      <xdr:col>45</xdr:col>
      <xdr:colOff>177800</xdr:colOff>
      <xdr:row>79</xdr:row>
      <xdr:rowOff>86458</xdr:rowOff>
    </xdr:to>
    <xdr:cxnSp macro="">
      <xdr:nvCxnSpPr>
        <xdr:cNvPr id="409" name="直線コネクタ 408"/>
        <xdr:cNvCxnSpPr/>
      </xdr:nvCxnSpPr>
      <xdr:spPr>
        <a:xfrm flipV="1">
          <a:off x="7861300" y="13618739"/>
          <a:ext cx="889000" cy="1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72045</xdr:rowOff>
    </xdr:from>
    <xdr:to>
      <xdr:col>41</xdr:col>
      <xdr:colOff>50800</xdr:colOff>
      <xdr:row>79</xdr:row>
      <xdr:rowOff>86458</xdr:rowOff>
    </xdr:to>
    <xdr:cxnSp macro="">
      <xdr:nvCxnSpPr>
        <xdr:cNvPr id="412" name="直線コネクタ 411"/>
        <xdr:cNvCxnSpPr/>
      </xdr:nvCxnSpPr>
      <xdr:spPr>
        <a:xfrm>
          <a:off x="6972300" y="13616595"/>
          <a:ext cx="889000" cy="1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54958</xdr:rowOff>
    </xdr:from>
    <xdr:to>
      <xdr:col>41</xdr:col>
      <xdr:colOff>101600</xdr:colOff>
      <xdr:row>76</xdr:row>
      <xdr:rowOff>156558</xdr:rowOff>
    </xdr:to>
    <xdr:sp macro="" textlink="">
      <xdr:nvSpPr>
        <xdr:cNvPr id="413" name="フローチャート: 判断 412"/>
        <xdr:cNvSpPr/>
      </xdr:nvSpPr>
      <xdr:spPr>
        <a:xfrm>
          <a:off x="7810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1636</xdr:rowOff>
    </xdr:from>
    <xdr:ext cx="534377" cy="259045"/>
    <xdr:sp macro="" textlink="">
      <xdr:nvSpPr>
        <xdr:cNvPr id="414" name="テキスト ボックス 413"/>
        <xdr:cNvSpPr txBox="1"/>
      </xdr:nvSpPr>
      <xdr:spPr>
        <a:xfrm>
          <a:off x="7594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33328</xdr:rowOff>
    </xdr:from>
    <xdr:to>
      <xdr:col>55</xdr:col>
      <xdr:colOff>50800</xdr:colOff>
      <xdr:row>79</xdr:row>
      <xdr:rowOff>134928</xdr:rowOff>
    </xdr:to>
    <xdr:sp macro="" textlink="">
      <xdr:nvSpPr>
        <xdr:cNvPr id="422" name="楕円 421"/>
        <xdr:cNvSpPr/>
      </xdr:nvSpPr>
      <xdr:spPr>
        <a:xfrm>
          <a:off x="10426700" y="1357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119705</xdr:rowOff>
    </xdr:from>
    <xdr:ext cx="469744" cy="259045"/>
    <xdr:sp macro="" textlink="">
      <xdr:nvSpPr>
        <xdr:cNvPr id="423" name="普通建設事業費 （ うち新規整備　）該当値テキスト"/>
        <xdr:cNvSpPr txBox="1"/>
      </xdr:nvSpPr>
      <xdr:spPr>
        <a:xfrm>
          <a:off x="10528300" y="1349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25175</xdr:rowOff>
    </xdr:from>
    <xdr:to>
      <xdr:col>50</xdr:col>
      <xdr:colOff>165100</xdr:colOff>
      <xdr:row>79</xdr:row>
      <xdr:rowOff>126775</xdr:rowOff>
    </xdr:to>
    <xdr:sp macro="" textlink="">
      <xdr:nvSpPr>
        <xdr:cNvPr id="424" name="楕円 423"/>
        <xdr:cNvSpPr/>
      </xdr:nvSpPr>
      <xdr:spPr>
        <a:xfrm>
          <a:off x="9588500" y="1356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117902</xdr:rowOff>
    </xdr:from>
    <xdr:ext cx="469744" cy="259045"/>
    <xdr:sp macro="" textlink="">
      <xdr:nvSpPr>
        <xdr:cNvPr id="425" name="テキスト ボックス 424"/>
        <xdr:cNvSpPr txBox="1"/>
      </xdr:nvSpPr>
      <xdr:spPr>
        <a:xfrm>
          <a:off x="9404428" y="1366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23389</xdr:rowOff>
    </xdr:from>
    <xdr:to>
      <xdr:col>46</xdr:col>
      <xdr:colOff>38100</xdr:colOff>
      <xdr:row>79</xdr:row>
      <xdr:rowOff>124989</xdr:rowOff>
    </xdr:to>
    <xdr:sp macro="" textlink="">
      <xdr:nvSpPr>
        <xdr:cNvPr id="426" name="楕円 425"/>
        <xdr:cNvSpPr/>
      </xdr:nvSpPr>
      <xdr:spPr>
        <a:xfrm>
          <a:off x="8699500" y="1356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116116</xdr:rowOff>
    </xdr:from>
    <xdr:ext cx="469744" cy="259045"/>
    <xdr:sp macro="" textlink="">
      <xdr:nvSpPr>
        <xdr:cNvPr id="427" name="テキスト ボックス 426"/>
        <xdr:cNvSpPr txBox="1"/>
      </xdr:nvSpPr>
      <xdr:spPr>
        <a:xfrm>
          <a:off x="8515428" y="1366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35658</xdr:rowOff>
    </xdr:from>
    <xdr:to>
      <xdr:col>41</xdr:col>
      <xdr:colOff>101600</xdr:colOff>
      <xdr:row>79</xdr:row>
      <xdr:rowOff>137258</xdr:rowOff>
    </xdr:to>
    <xdr:sp macro="" textlink="">
      <xdr:nvSpPr>
        <xdr:cNvPr id="428" name="楕円 427"/>
        <xdr:cNvSpPr/>
      </xdr:nvSpPr>
      <xdr:spPr>
        <a:xfrm>
          <a:off x="7810500" y="1358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128385</xdr:rowOff>
    </xdr:from>
    <xdr:ext cx="469744" cy="259045"/>
    <xdr:sp macro="" textlink="">
      <xdr:nvSpPr>
        <xdr:cNvPr id="429" name="テキスト ボックス 428"/>
        <xdr:cNvSpPr txBox="1"/>
      </xdr:nvSpPr>
      <xdr:spPr>
        <a:xfrm>
          <a:off x="7626428" y="1367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21245</xdr:rowOff>
    </xdr:from>
    <xdr:to>
      <xdr:col>36</xdr:col>
      <xdr:colOff>165100</xdr:colOff>
      <xdr:row>79</xdr:row>
      <xdr:rowOff>122845</xdr:rowOff>
    </xdr:to>
    <xdr:sp macro="" textlink="">
      <xdr:nvSpPr>
        <xdr:cNvPr id="430" name="楕円 429"/>
        <xdr:cNvSpPr/>
      </xdr:nvSpPr>
      <xdr:spPr>
        <a:xfrm>
          <a:off x="6921500" y="1356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113972</xdr:rowOff>
    </xdr:from>
    <xdr:ext cx="469744" cy="259045"/>
    <xdr:sp macro="" textlink="">
      <xdr:nvSpPr>
        <xdr:cNvPr id="431" name="テキスト ボックス 430"/>
        <xdr:cNvSpPr txBox="1"/>
      </xdr:nvSpPr>
      <xdr:spPr>
        <a:xfrm>
          <a:off x="6737428" y="1365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13725</xdr:rowOff>
    </xdr:from>
    <xdr:to>
      <xdr:col>55</xdr:col>
      <xdr:colOff>0</xdr:colOff>
      <xdr:row>97</xdr:row>
      <xdr:rowOff>94910</xdr:rowOff>
    </xdr:to>
    <xdr:cxnSp macro="">
      <xdr:nvCxnSpPr>
        <xdr:cNvPr id="462" name="直線コネクタ 461"/>
        <xdr:cNvCxnSpPr/>
      </xdr:nvCxnSpPr>
      <xdr:spPr>
        <a:xfrm flipV="1">
          <a:off x="9639300" y="16644375"/>
          <a:ext cx="838200" cy="8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13851</xdr:rowOff>
    </xdr:from>
    <xdr:ext cx="534377" cy="259045"/>
    <xdr:sp macro="" textlink="">
      <xdr:nvSpPr>
        <xdr:cNvPr id="463" name="普通建設事業費 （ うち更新整備　）平均値テキスト"/>
        <xdr:cNvSpPr txBox="1"/>
      </xdr:nvSpPr>
      <xdr:spPr>
        <a:xfrm>
          <a:off x="10528300" y="1664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94910</xdr:rowOff>
    </xdr:from>
    <xdr:to>
      <xdr:col>50</xdr:col>
      <xdr:colOff>114300</xdr:colOff>
      <xdr:row>97</xdr:row>
      <xdr:rowOff>99335</xdr:rowOff>
    </xdr:to>
    <xdr:cxnSp macro="">
      <xdr:nvCxnSpPr>
        <xdr:cNvPr id="465" name="直線コネクタ 464"/>
        <xdr:cNvCxnSpPr/>
      </xdr:nvCxnSpPr>
      <xdr:spPr>
        <a:xfrm flipV="1">
          <a:off x="8750300" y="16725560"/>
          <a:ext cx="889000" cy="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63609</xdr:rowOff>
    </xdr:from>
    <xdr:to>
      <xdr:col>45</xdr:col>
      <xdr:colOff>177800</xdr:colOff>
      <xdr:row>97</xdr:row>
      <xdr:rowOff>99335</xdr:rowOff>
    </xdr:to>
    <xdr:cxnSp macro="">
      <xdr:nvCxnSpPr>
        <xdr:cNvPr id="468" name="直線コネクタ 467"/>
        <xdr:cNvCxnSpPr/>
      </xdr:nvCxnSpPr>
      <xdr:spPr>
        <a:xfrm>
          <a:off x="7861300" y="16694259"/>
          <a:ext cx="889000" cy="3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23506</xdr:rowOff>
    </xdr:from>
    <xdr:to>
      <xdr:col>41</xdr:col>
      <xdr:colOff>50800</xdr:colOff>
      <xdr:row>97</xdr:row>
      <xdr:rowOff>63609</xdr:rowOff>
    </xdr:to>
    <xdr:cxnSp macro="">
      <xdr:nvCxnSpPr>
        <xdr:cNvPr id="471" name="直線コネクタ 470"/>
        <xdr:cNvCxnSpPr/>
      </xdr:nvCxnSpPr>
      <xdr:spPr>
        <a:xfrm>
          <a:off x="6972300" y="16654156"/>
          <a:ext cx="889000" cy="4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72" name="フローチャート: 判断 471"/>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65034</xdr:rowOff>
    </xdr:from>
    <xdr:ext cx="534377" cy="259045"/>
    <xdr:sp macro="" textlink="">
      <xdr:nvSpPr>
        <xdr:cNvPr id="473" name="テキスト ボックス 472"/>
        <xdr:cNvSpPr txBox="1"/>
      </xdr:nvSpPr>
      <xdr:spPr>
        <a:xfrm>
          <a:off x="7594111" y="163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134375</xdr:rowOff>
    </xdr:from>
    <xdr:to>
      <xdr:col>55</xdr:col>
      <xdr:colOff>50800</xdr:colOff>
      <xdr:row>97</xdr:row>
      <xdr:rowOff>64525</xdr:rowOff>
    </xdr:to>
    <xdr:sp macro="" textlink="">
      <xdr:nvSpPr>
        <xdr:cNvPr id="481" name="楕円 480"/>
        <xdr:cNvSpPr/>
      </xdr:nvSpPr>
      <xdr:spPr>
        <a:xfrm>
          <a:off x="10426700" y="1659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157252</xdr:rowOff>
    </xdr:from>
    <xdr:ext cx="534377" cy="259045"/>
    <xdr:sp macro="" textlink="">
      <xdr:nvSpPr>
        <xdr:cNvPr id="482" name="普通建設事業費 （ うち更新整備　）該当値テキスト"/>
        <xdr:cNvSpPr txBox="1"/>
      </xdr:nvSpPr>
      <xdr:spPr>
        <a:xfrm>
          <a:off x="10528300" y="1644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44110</xdr:rowOff>
    </xdr:from>
    <xdr:to>
      <xdr:col>50</xdr:col>
      <xdr:colOff>165100</xdr:colOff>
      <xdr:row>97</xdr:row>
      <xdr:rowOff>145710</xdr:rowOff>
    </xdr:to>
    <xdr:sp macro="" textlink="">
      <xdr:nvSpPr>
        <xdr:cNvPr id="483" name="楕円 482"/>
        <xdr:cNvSpPr/>
      </xdr:nvSpPr>
      <xdr:spPr>
        <a:xfrm>
          <a:off x="9588500" y="1667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136837</xdr:rowOff>
    </xdr:from>
    <xdr:ext cx="534377" cy="259045"/>
    <xdr:sp macro="" textlink="">
      <xdr:nvSpPr>
        <xdr:cNvPr id="484" name="テキスト ボックス 483"/>
        <xdr:cNvSpPr txBox="1"/>
      </xdr:nvSpPr>
      <xdr:spPr>
        <a:xfrm>
          <a:off x="9372111" y="167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48535</xdr:rowOff>
    </xdr:from>
    <xdr:to>
      <xdr:col>46</xdr:col>
      <xdr:colOff>38100</xdr:colOff>
      <xdr:row>97</xdr:row>
      <xdr:rowOff>150135</xdr:rowOff>
    </xdr:to>
    <xdr:sp macro="" textlink="">
      <xdr:nvSpPr>
        <xdr:cNvPr id="485" name="楕円 484"/>
        <xdr:cNvSpPr/>
      </xdr:nvSpPr>
      <xdr:spPr>
        <a:xfrm>
          <a:off x="8699500" y="166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141262</xdr:rowOff>
    </xdr:from>
    <xdr:ext cx="534377" cy="259045"/>
    <xdr:sp macro="" textlink="">
      <xdr:nvSpPr>
        <xdr:cNvPr id="486" name="テキスト ボックス 485"/>
        <xdr:cNvSpPr txBox="1"/>
      </xdr:nvSpPr>
      <xdr:spPr>
        <a:xfrm>
          <a:off x="8483111" y="167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12809</xdr:rowOff>
    </xdr:from>
    <xdr:to>
      <xdr:col>41</xdr:col>
      <xdr:colOff>101600</xdr:colOff>
      <xdr:row>97</xdr:row>
      <xdr:rowOff>114409</xdr:rowOff>
    </xdr:to>
    <xdr:sp macro="" textlink="">
      <xdr:nvSpPr>
        <xdr:cNvPr id="487" name="楕円 486"/>
        <xdr:cNvSpPr/>
      </xdr:nvSpPr>
      <xdr:spPr>
        <a:xfrm>
          <a:off x="7810500" y="1664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105536</xdr:rowOff>
    </xdr:from>
    <xdr:ext cx="534377" cy="259045"/>
    <xdr:sp macro="" textlink="">
      <xdr:nvSpPr>
        <xdr:cNvPr id="488" name="テキスト ボックス 487"/>
        <xdr:cNvSpPr txBox="1"/>
      </xdr:nvSpPr>
      <xdr:spPr>
        <a:xfrm>
          <a:off x="7594111" y="1673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144156</xdr:rowOff>
    </xdr:from>
    <xdr:to>
      <xdr:col>36</xdr:col>
      <xdr:colOff>165100</xdr:colOff>
      <xdr:row>97</xdr:row>
      <xdr:rowOff>74306</xdr:rowOff>
    </xdr:to>
    <xdr:sp macro="" textlink="">
      <xdr:nvSpPr>
        <xdr:cNvPr id="489" name="楕円 488"/>
        <xdr:cNvSpPr/>
      </xdr:nvSpPr>
      <xdr:spPr>
        <a:xfrm>
          <a:off x="6921500" y="1660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65433</xdr:rowOff>
    </xdr:from>
    <xdr:ext cx="534377" cy="259045"/>
    <xdr:sp macro="" textlink="">
      <xdr:nvSpPr>
        <xdr:cNvPr id="490" name="テキスト ボックス 489"/>
        <xdr:cNvSpPr txBox="1"/>
      </xdr:nvSpPr>
      <xdr:spPr>
        <a:xfrm>
          <a:off x="6705111" y="1669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35192</xdr:rowOff>
    </xdr:from>
    <xdr:to>
      <xdr:col>85</xdr:col>
      <xdr:colOff>127000</xdr:colOff>
      <xdr:row>39</xdr:row>
      <xdr:rowOff>44450</xdr:rowOff>
    </xdr:to>
    <xdr:cxnSp macro="">
      <xdr:nvCxnSpPr>
        <xdr:cNvPr id="519" name="直線コネクタ 518"/>
        <xdr:cNvCxnSpPr/>
      </xdr:nvCxnSpPr>
      <xdr:spPr>
        <a:xfrm flipV="1">
          <a:off x="15481300" y="6721742"/>
          <a:ext cx="8382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102007</xdr:rowOff>
    </xdr:from>
    <xdr:to>
      <xdr:col>72</xdr:col>
      <xdr:colOff>38100</xdr:colOff>
      <xdr:row>38</xdr:row>
      <xdr:rowOff>32156</xdr:rowOff>
    </xdr:to>
    <xdr:sp macro="" textlink="">
      <xdr:nvSpPr>
        <xdr:cNvPr id="529" name="フローチャート: 判断 528"/>
        <xdr:cNvSpPr/>
      </xdr:nvSpPr>
      <xdr:spPr>
        <a:xfrm>
          <a:off x="13652500" y="64456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48684</xdr:rowOff>
    </xdr:from>
    <xdr:ext cx="469744" cy="259045"/>
    <xdr:sp macro="" textlink="">
      <xdr:nvSpPr>
        <xdr:cNvPr id="530" name="テキスト ボックス 529"/>
        <xdr:cNvSpPr txBox="1"/>
      </xdr:nvSpPr>
      <xdr:spPr>
        <a:xfrm>
          <a:off x="13468428" y="62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155842</xdr:rowOff>
    </xdr:from>
    <xdr:to>
      <xdr:col>85</xdr:col>
      <xdr:colOff>177800</xdr:colOff>
      <xdr:row>39</xdr:row>
      <xdr:rowOff>85992</xdr:rowOff>
    </xdr:to>
    <xdr:sp macro="" textlink="">
      <xdr:nvSpPr>
        <xdr:cNvPr id="538" name="楕円 537"/>
        <xdr:cNvSpPr/>
      </xdr:nvSpPr>
      <xdr:spPr>
        <a:xfrm>
          <a:off x="16268700" y="66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80396</xdr:rowOff>
    </xdr:from>
    <xdr:ext cx="378565" cy="259045"/>
    <xdr:sp macro="" textlink="">
      <xdr:nvSpPr>
        <xdr:cNvPr id="539" name="災害復旧事業費該当値テキスト"/>
        <xdr:cNvSpPr txBox="1"/>
      </xdr:nvSpPr>
      <xdr:spPr>
        <a:xfrm>
          <a:off x="16370300" y="6595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149115</xdr:rowOff>
    </xdr:from>
    <xdr:to>
      <xdr:col>85</xdr:col>
      <xdr:colOff>127000</xdr:colOff>
      <xdr:row>78</xdr:row>
      <xdr:rowOff>13912</xdr:rowOff>
    </xdr:to>
    <xdr:cxnSp macro="">
      <xdr:nvCxnSpPr>
        <xdr:cNvPr id="629" name="直線コネクタ 628"/>
        <xdr:cNvCxnSpPr/>
      </xdr:nvCxnSpPr>
      <xdr:spPr>
        <a:xfrm>
          <a:off x="15481300" y="13350765"/>
          <a:ext cx="838200" cy="3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0" name="公債費平均値テキスト"/>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149115</xdr:rowOff>
    </xdr:from>
    <xdr:to>
      <xdr:col>81</xdr:col>
      <xdr:colOff>50800</xdr:colOff>
      <xdr:row>78</xdr:row>
      <xdr:rowOff>17084</xdr:rowOff>
    </xdr:to>
    <xdr:cxnSp macro="">
      <xdr:nvCxnSpPr>
        <xdr:cNvPr id="632" name="直線コネクタ 631"/>
        <xdr:cNvCxnSpPr/>
      </xdr:nvCxnSpPr>
      <xdr:spPr>
        <a:xfrm flipV="1">
          <a:off x="14592300" y="13350765"/>
          <a:ext cx="889000" cy="3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4" name="テキスト ボックス 633"/>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17084</xdr:rowOff>
    </xdr:from>
    <xdr:to>
      <xdr:col>76</xdr:col>
      <xdr:colOff>114300</xdr:colOff>
      <xdr:row>78</xdr:row>
      <xdr:rowOff>44602</xdr:rowOff>
    </xdr:to>
    <xdr:cxnSp macro="">
      <xdr:nvCxnSpPr>
        <xdr:cNvPr id="635" name="直線コネクタ 634"/>
        <xdr:cNvCxnSpPr/>
      </xdr:nvCxnSpPr>
      <xdr:spPr>
        <a:xfrm flipV="1">
          <a:off x="13703300" y="13390184"/>
          <a:ext cx="889000" cy="2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7" name="テキスト ボックス 636"/>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15013</xdr:rowOff>
    </xdr:from>
    <xdr:to>
      <xdr:col>71</xdr:col>
      <xdr:colOff>177800</xdr:colOff>
      <xdr:row>78</xdr:row>
      <xdr:rowOff>44602</xdr:rowOff>
    </xdr:to>
    <xdr:cxnSp macro="">
      <xdr:nvCxnSpPr>
        <xdr:cNvPr id="638" name="直線コネクタ 637"/>
        <xdr:cNvCxnSpPr/>
      </xdr:nvCxnSpPr>
      <xdr:spPr>
        <a:xfrm>
          <a:off x="12814300" y="13388113"/>
          <a:ext cx="889000" cy="2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26492</xdr:rowOff>
    </xdr:from>
    <xdr:to>
      <xdr:col>72</xdr:col>
      <xdr:colOff>38100</xdr:colOff>
      <xdr:row>75</xdr:row>
      <xdr:rowOff>128092</xdr:rowOff>
    </xdr:to>
    <xdr:sp macro="" textlink="">
      <xdr:nvSpPr>
        <xdr:cNvPr id="639" name="フローチャート: 判断 638"/>
        <xdr:cNvSpPr/>
      </xdr:nvSpPr>
      <xdr:spPr>
        <a:xfrm>
          <a:off x="13652500" y="1288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144619</xdr:rowOff>
    </xdr:from>
    <xdr:ext cx="534377" cy="259045"/>
    <xdr:sp macro="" textlink="">
      <xdr:nvSpPr>
        <xdr:cNvPr id="640" name="テキスト ボックス 639"/>
        <xdr:cNvSpPr txBox="1"/>
      </xdr:nvSpPr>
      <xdr:spPr>
        <a:xfrm>
          <a:off x="13436111" y="1266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134562</xdr:rowOff>
    </xdr:from>
    <xdr:to>
      <xdr:col>85</xdr:col>
      <xdr:colOff>177800</xdr:colOff>
      <xdr:row>78</xdr:row>
      <xdr:rowOff>64712</xdr:rowOff>
    </xdr:to>
    <xdr:sp macro="" textlink="">
      <xdr:nvSpPr>
        <xdr:cNvPr id="648" name="楕円 647"/>
        <xdr:cNvSpPr/>
      </xdr:nvSpPr>
      <xdr:spPr>
        <a:xfrm>
          <a:off x="16268700" y="1333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112989</xdr:rowOff>
    </xdr:from>
    <xdr:ext cx="534377" cy="259045"/>
    <xdr:sp macro="" textlink="">
      <xdr:nvSpPr>
        <xdr:cNvPr id="649" name="公債費該当値テキスト"/>
        <xdr:cNvSpPr txBox="1"/>
      </xdr:nvSpPr>
      <xdr:spPr>
        <a:xfrm>
          <a:off x="16370300" y="1331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98315</xdr:rowOff>
    </xdr:from>
    <xdr:to>
      <xdr:col>81</xdr:col>
      <xdr:colOff>101600</xdr:colOff>
      <xdr:row>78</xdr:row>
      <xdr:rowOff>28465</xdr:rowOff>
    </xdr:to>
    <xdr:sp macro="" textlink="">
      <xdr:nvSpPr>
        <xdr:cNvPr id="650" name="楕円 649"/>
        <xdr:cNvSpPr/>
      </xdr:nvSpPr>
      <xdr:spPr>
        <a:xfrm>
          <a:off x="15430500" y="1329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19592</xdr:rowOff>
    </xdr:from>
    <xdr:ext cx="534377" cy="259045"/>
    <xdr:sp macro="" textlink="">
      <xdr:nvSpPr>
        <xdr:cNvPr id="651" name="テキスト ボックス 650"/>
        <xdr:cNvSpPr txBox="1"/>
      </xdr:nvSpPr>
      <xdr:spPr>
        <a:xfrm>
          <a:off x="15214111" y="1339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137734</xdr:rowOff>
    </xdr:from>
    <xdr:to>
      <xdr:col>76</xdr:col>
      <xdr:colOff>165100</xdr:colOff>
      <xdr:row>78</xdr:row>
      <xdr:rowOff>67884</xdr:rowOff>
    </xdr:to>
    <xdr:sp macro="" textlink="">
      <xdr:nvSpPr>
        <xdr:cNvPr id="652" name="楕円 651"/>
        <xdr:cNvSpPr/>
      </xdr:nvSpPr>
      <xdr:spPr>
        <a:xfrm>
          <a:off x="14541500" y="1333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59011</xdr:rowOff>
    </xdr:from>
    <xdr:ext cx="534377" cy="259045"/>
    <xdr:sp macro="" textlink="">
      <xdr:nvSpPr>
        <xdr:cNvPr id="653" name="テキスト ボックス 652"/>
        <xdr:cNvSpPr txBox="1"/>
      </xdr:nvSpPr>
      <xdr:spPr>
        <a:xfrm>
          <a:off x="14325111" y="1343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165252</xdr:rowOff>
    </xdr:from>
    <xdr:to>
      <xdr:col>72</xdr:col>
      <xdr:colOff>38100</xdr:colOff>
      <xdr:row>78</xdr:row>
      <xdr:rowOff>95402</xdr:rowOff>
    </xdr:to>
    <xdr:sp macro="" textlink="">
      <xdr:nvSpPr>
        <xdr:cNvPr id="654" name="楕円 653"/>
        <xdr:cNvSpPr/>
      </xdr:nvSpPr>
      <xdr:spPr>
        <a:xfrm>
          <a:off x="13652500" y="1336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86529</xdr:rowOff>
    </xdr:from>
    <xdr:ext cx="534377" cy="259045"/>
    <xdr:sp macro="" textlink="">
      <xdr:nvSpPr>
        <xdr:cNvPr id="655" name="テキスト ボックス 654"/>
        <xdr:cNvSpPr txBox="1"/>
      </xdr:nvSpPr>
      <xdr:spPr>
        <a:xfrm>
          <a:off x="13436111" y="1345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135663</xdr:rowOff>
    </xdr:from>
    <xdr:to>
      <xdr:col>67</xdr:col>
      <xdr:colOff>101600</xdr:colOff>
      <xdr:row>78</xdr:row>
      <xdr:rowOff>65813</xdr:rowOff>
    </xdr:to>
    <xdr:sp macro="" textlink="">
      <xdr:nvSpPr>
        <xdr:cNvPr id="656" name="楕円 655"/>
        <xdr:cNvSpPr/>
      </xdr:nvSpPr>
      <xdr:spPr>
        <a:xfrm>
          <a:off x="12763500" y="1333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56940</xdr:rowOff>
    </xdr:from>
    <xdr:ext cx="534377" cy="259045"/>
    <xdr:sp macro="" textlink="">
      <xdr:nvSpPr>
        <xdr:cNvPr id="657" name="テキスト ボックス 656"/>
        <xdr:cNvSpPr txBox="1"/>
      </xdr:nvSpPr>
      <xdr:spPr>
        <a:xfrm>
          <a:off x="12547111" y="1343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131966</xdr:rowOff>
    </xdr:from>
    <xdr:to>
      <xdr:col>85</xdr:col>
      <xdr:colOff>127000</xdr:colOff>
      <xdr:row>98</xdr:row>
      <xdr:rowOff>40087</xdr:rowOff>
    </xdr:to>
    <xdr:cxnSp macro="">
      <xdr:nvCxnSpPr>
        <xdr:cNvPr id="686" name="直線コネクタ 685"/>
        <xdr:cNvCxnSpPr/>
      </xdr:nvCxnSpPr>
      <xdr:spPr>
        <a:xfrm flipV="1">
          <a:off x="15481300" y="16762616"/>
          <a:ext cx="838200" cy="7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109751</xdr:rowOff>
    </xdr:from>
    <xdr:ext cx="534377" cy="259045"/>
    <xdr:sp macro="" textlink="">
      <xdr:nvSpPr>
        <xdr:cNvPr id="687" name="積立金平均値テキスト"/>
        <xdr:cNvSpPr txBox="1"/>
      </xdr:nvSpPr>
      <xdr:spPr>
        <a:xfrm>
          <a:off x="16370300" y="16740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40087</xdr:rowOff>
    </xdr:from>
    <xdr:to>
      <xdr:col>81</xdr:col>
      <xdr:colOff>50800</xdr:colOff>
      <xdr:row>98</xdr:row>
      <xdr:rowOff>53023</xdr:rowOff>
    </xdr:to>
    <xdr:cxnSp macro="">
      <xdr:nvCxnSpPr>
        <xdr:cNvPr id="689" name="直線コネクタ 688"/>
        <xdr:cNvCxnSpPr/>
      </xdr:nvCxnSpPr>
      <xdr:spPr>
        <a:xfrm flipV="1">
          <a:off x="14592300" y="16842187"/>
          <a:ext cx="889000" cy="1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1" name="テキスト ボックス 690"/>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154939</xdr:rowOff>
    </xdr:from>
    <xdr:to>
      <xdr:col>76</xdr:col>
      <xdr:colOff>114300</xdr:colOff>
      <xdr:row>98</xdr:row>
      <xdr:rowOff>53023</xdr:rowOff>
    </xdr:to>
    <xdr:cxnSp macro="">
      <xdr:nvCxnSpPr>
        <xdr:cNvPr id="692" name="直線コネクタ 691"/>
        <xdr:cNvCxnSpPr/>
      </xdr:nvCxnSpPr>
      <xdr:spPr>
        <a:xfrm>
          <a:off x="13703300" y="16785589"/>
          <a:ext cx="889000" cy="6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110844</xdr:rowOff>
    </xdr:from>
    <xdr:ext cx="469744" cy="259045"/>
    <xdr:sp macro="" textlink="">
      <xdr:nvSpPr>
        <xdr:cNvPr id="694" name="テキスト ボックス 693"/>
        <xdr:cNvSpPr txBox="1"/>
      </xdr:nvSpPr>
      <xdr:spPr>
        <a:xfrm>
          <a:off x="14357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154939</xdr:rowOff>
    </xdr:from>
    <xdr:to>
      <xdr:col>71</xdr:col>
      <xdr:colOff>177800</xdr:colOff>
      <xdr:row>98</xdr:row>
      <xdr:rowOff>74873</xdr:rowOff>
    </xdr:to>
    <xdr:cxnSp macro="">
      <xdr:nvCxnSpPr>
        <xdr:cNvPr id="695" name="直線コネクタ 694"/>
        <xdr:cNvCxnSpPr/>
      </xdr:nvCxnSpPr>
      <xdr:spPr>
        <a:xfrm flipV="1">
          <a:off x="12814300" y="16785589"/>
          <a:ext cx="889000" cy="9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79451</xdr:rowOff>
    </xdr:from>
    <xdr:to>
      <xdr:col>72</xdr:col>
      <xdr:colOff>38100</xdr:colOff>
      <xdr:row>97</xdr:row>
      <xdr:rowOff>9601</xdr:rowOff>
    </xdr:to>
    <xdr:sp macro="" textlink="">
      <xdr:nvSpPr>
        <xdr:cNvPr id="696" name="フローチャート: 判断 695"/>
        <xdr:cNvSpPr/>
      </xdr:nvSpPr>
      <xdr:spPr>
        <a:xfrm>
          <a:off x="13652500" y="1653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26128</xdr:rowOff>
    </xdr:from>
    <xdr:ext cx="534377" cy="259045"/>
    <xdr:sp macro="" textlink="">
      <xdr:nvSpPr>
        <xdr:cNvPr id="697" name="テキスト ボックス 696"/>
        <xdr:cNvSpPr txBox="1"/>
      </xdr:nvSpPr>
      <xdr:spPr>
        <a:xfrm>
          <a:off x="13436111" y="1631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81166</xdr:rowOff>
    </xdr:from>
    <xdr:to>
      <xdr:col>85</xdr:col>
      <xdr:colOff>177800</xdr:colOff>
      <xdr:row>98</xdr:row>
      <xdr:rowOff>11316</xdr:rowOff>
    </xdr:to>
    <xdr:sp macro="" textlink="">
      <xdr:nvSpPr>
        <xdr:cNvPr id="705" name="楕円 704"/>
        <xdr:cNvSpPr/>
      </xdr:nvSpPr>
      <xdr:spPr>
        <a:xfrm>
          <a:off x="16268700" y="167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104043</xdr:rowOff>
    </xdr:from>
    <xdr:ext cx="534377" cy="259045"/>
    <xdr:sp macro="" textlink="">
      <xdr:nvSpPr>
        <xdr:cNvPr id="706" name="積立金該当値テキスト"/>
        <xdr:cNvSpPr txBox="1"/>
      </xdr:nvSpPr>
      <xdr:spPr>
        <a:xfrm>
          <a:off x="16370300" y="1656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160737</xdr:rowOff>
    </xdr:from>
    <xdr:to>
      <xdr:col>81</xdr:col>
      <xdr:colOff>101600</xdr:colOff>
      <xdr:row>98</xdr:row>
      <xdr:rowOff>90887</xdr:rowOff>
    </xdr:to>
    <xdr:sp macro="" textlink="">
      <xdr:nvSpPr>
        <xdr:cNvPr id="707" name="楕円 706"/>
        <xdr:cNvSpPr/>
      </xdr:nvSpPr>
      <xdr:spPr>
        <a:xfrm>
          <a:off x="15430500" y="167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82014</xdr:rowOff>
    </xdr:from>
    <xdr:ext cx="469744" cy="259045"/>
    <xdr:sp macro="" textlink="">
      <xdr:nvSpPr>
        <xdr:cNvPr id="708" name="テキスト ボックス 707"/>
        <xdr:cNvSpPr txBox="1"/>
      </xdr:nvSpPr>
      <xdr:spPr>
        <a:xfrm>
          <a:off x="15246428" y="1688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2223</xdr:rowOff>
    </xdr:from>
    <xdr:to>
      <xdr:col>76</xdr:col>
      <xdr:colOff>165100</xdr:colOff>
      <xdr:row>98</xdr:row>
      <xdr:rowOff>103823</xdr:rowOff>
    </xdr:to>
    <xdr:sp macro="" textlink="">
      <xdr:nvSpPr>
        <xdr:cNvPr id="709" name="楕円 708"/>
        <xdr:cNvSpPr/>
      </xdr:nvSpPr>
      <xdr:spPr>
        <a:xfrm>
          <a:off x="14541500" y="1680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94950</xdr:rowOff>
    </xdr:from>
    <xdr:ext cx="469744" cy="259045"/>
    <xdr:sp macro="" textlink="">
      <xdr:nvSpPr>
        <xdr:cNvPr id="710" name="テキスト ボックス 709"/>
        <xdr:cNvSpPr txBox="1"/>
      </xdr:nvSpPr>
      <xdr:spPr>
        <a:xfrm>
          <a:off x="14357428" y="16897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104139</xdr:rowOff>
    </xdr:from>
    <xdr:to>
      <xdr:col>72</xdr:col>
      <xdr:colOff>38100</xdr:colOff>
      <xdr:row>98</xdr:row>
      <xdr:rowOff>34289</xdr:rowOff>
    </xdr:to>
    <xdr:sp macro="" textlink="">
      <xdr:nvSpPr>
        <xdr:cNvPr id="711" name="楕円 710"/>
        <xdr:cNvSpPr/>
      </xdr:nvSpPr>
      <xdr:spPr>
        <a:xfrm>
          <a:off x="13652500" y="1673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25416</xdr:rowOff>
    </xdr:from>
    <xdr:ext cx="534377" cy="259045"/>
    <xdr:sp macro="" textlink="">
      <xdr:nvSpPr>
        <xdr:cNvPr id="712" name="テキスト ボックス 711"/>
        <xdr:cNvSpPr txBox="1"/>
      </xdr:nvSpPr>
      <xdr:spPr>
        <a:xfrm>
          <a:off x="13436111" y="1682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24073</xdr:rowOff>
    </xdr:from>
    <xdr:to>
      <xdr:col>67</xdr:col>
      <xdr:colOff>101600</xdr:colOff>
      <xdr:row>98</xdr:row>
      <xdr:rowOff>125673</xdr:rowOff>
    </xdr:to>
    <xdr:sp macro="" textlink="">
      <xdr:nvSpPr>
        <xdr:cNvPr id="713" name="楕円 712"/>
        <xdr:cNvSpPr/>
      </xdr:nvSpPr>
      <xdr:spPr>
        <a:xfrm>
          <a:off x="12763500" y="1682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116800</xdr:rowOff>
    </xdr:from>
    <xdr:ext cx="469744" cy="259045"/>
    <xdr:sp macro="" textlink="">
      <xdr:nvSpPr>
        <xdr:cNvPr id="714" name="テキスト ボックス 713"/>
        <xdr:cNvSpPr txBox="1"/>
      </xdr:nvSpPr>
      <xdr:spPr>
        <a:xfrm>
          <a:off x="12579428" y="1691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6" name="投資及び出資金平均値テキスト"/>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0" name="テキスト ボックス 749"/>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19558</xdr:rowOff>
    </xdr:from>
    <xdr:to>
      <xdr:col>102</xdr:col>
      <xdr:colOff>165100</xdr:colOff>
      <xdr:row>38</xdr:row>
      <xdr:rowOff>121158</xdr:rowOff>
    </xdr:to>
    <xdr:sp macro="" textlink="">
      <xdr:nvSpPr>
        <xdr:cNvPr id="755" name="フローチャート: 判断 754"/>
        <xdr:cNvSpPr/>
      </xdr:nvSpPr>
      <xdr:spPr>
        <a:xfrm>
          <a:off x="19494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137685</xdr:rowOff>
    </xdr:from>
    <xdr:ext cx="469744" cy="259045"/>
    <xdr:sp macro="" textlink="">
      <xdr:nvSpPr>
        <xdr:cNvPr id="756" name="テキスト ボックス 755"/>
        <xdr:cNvSpPr txBox="1"/>
      </xdr:nvSpPr>
      <xdr:spPr>
        <a:xfrm>
          <a:off x="19310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31877</xdr:rowOff>
    </xdr:from>
    <xdr:to>
      <xdr:col>116</xdr:col>
      <xdr:colOff>63500</xdr:colOff>
      <xdr:row>59</xdr:row>
      <xdr:rowOff>31915</xdr:rowOff>
    </xdr:to>
    <xdr:cxnSp macro="">
      <xdr:nvCxnSpPr>
        <xdr:cNvPr id="802" name="直線コネクタ 801"/>
        <xdr:cNvCxnSpPr/>
      </xdr:nvCxnSpPr>
      <xdr:spPr>
        <a:xfrm>
          <a:off x="21323300" y="10147427"/>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31839</xdr:rowOff>
    </xdr:from>
    <xdr:to>
      <xdr:col>111</xdr:col>
      <xdr:colOff>177800</xdr:colOff>
      <xdr:row>59</xdr:row>
      <xdr:rowOff>31877</xdr:rowOff>
    </xdr:to>
    <xdr:cxnSp macro="">
      <xdr:nvCxnSpPr>
        <xdr:cNvPr id="805" name="直線コネクタ 804"/>
        <xdr:cNvCxnSpPr/>
      </xdr:nvCxnSpPr>
      <xdr:spPr>
        <a:xfrm>
          <a:off x="20434300" y="1014738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31762</xdr:rowOff>
    </xdr:from>
    <xdr:to>
      <xdr:col>107</xdr:col>
      <xdr:colOff>50800</xdr:colOff>
      <xdr:row>59</xdr:row>
      <xdr:rowOff>31839</xdr:rowOff>
    </xdr:to>
    <xdr:cxnSp macro="">
      <xdr:nvCxnSpPr>
        <xdr:cNvPr id="808" name="直線コネクタ 807"/>
        <xdr:cNvCxnSpPr/>
      </xdr:nvCxnSpPr>
      <xdr:spPr>
        <a:xfrm>
          <a:off x="19545300" y="10147312"/>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31686</xdr:rowOff>
    </xdr:from>
    <xdr:to>
      <xdr:col>102</xdr:col>
      <xdr:colOff>114300</xdr:colOff>
      <xdr:row>59</xdr:row>
      <xdr:rowOff>31762</xdr:rowOff>
    </xdr:to>
    <xdr:cxnSp macro="">
      <xdr:nvCxnSpPr>
        <xdr:cNvPr id="811" name="直線コネクタ 810"/>
        <xdr:cNvCxnSpPr/>
      </xdr:nvCxnSpPr>
      <xdr:spPr>
        <a:xfrm>
          <a:off x="18656300" y="10147236"/>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2" name="フローチャート: 判断 811"/>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3" name="テキスト ボックス 812"/>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152565</xdr:rowOff>
    </xdr:from>
    <xdr:to>
      <xdr:col>116</xdr:col>
      <xdr:colOff>114300</xdr:colOff>
      <xdr:row>59</xdr:row>
      <xdr:rowOff>82715</xdr:rowOff>
    </xdr:to>
    <xdr:sp macro="" textlink="">
      <xdr:nvSpPr>
        <xdr:cNvPr id="821" name="楕円 820"/>
        <xdr:cNvSpPr/>
      </xdr:nvSpPr>
      <xdr:spPr>
        <a:xfrm>
          <a:off x="22110700" y="1009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67492</xdr:rowOff>
    </xdr:from>
    <xdr:ext cx="378565" cy="259045"/>
    <xdr:sp macro="" textlink="">
      <xdr:nvSpPr>
        <xdr:cNvPr id="822" name="貸付金該当値テキスト"/>
        <xdr:cNvSpPr txBox="1"/>
      </xdr:nvSpPr>
      <xdr:spPr>
        <a:xfrm>
          <a:off x="22212300" y="10011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152527</xdr:rowOff>
    </xdr:from>
    <xdr:to>
      <xdr:col>112</xdr:col>
      <xdr:colOff>38100</xdr:colOff>
      <xdr:row>59</xdr:row>
      <xdr:rowOff>82677</xdr:rowOff>
    </xdr:to>
    <xdr:sp macro="" textlink="">
      <xdr:nvSpPr>
        <xdr:cNvPr id="823" name="楕円 822"/>
        <xdr:cNvSpPr/>
      </xdr:nvSpPr>
      <xdr:spPr>
        <a:xfrm>
          <a:off x="21272500" y="100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73804</xdr:rowOff>
    </xdr:from>
    <xdr:ext cx="378565" cy="259045"/>
    <xdr:sp macro="" textlink="">
      <xdr:nvSpPr>
        <xdr:cNvPr id="824" name="テキスト ボックス 823"/>
        <xdr:cNvSpPr txBox="1"/>
      </xdr:nvSpPr>
      <xdr:spPr>
        <a:xfrm>
          <a:off x="21134017" y="10189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152489</xdr:rowOff>
    </xdr:from>
    <xdr:to>
      <xdr:col>107</xdr:col>
      <xdr:colOff>101600</xdr:colOff>
      <xdr:row>59</xdr:row>
      <xdr:rowOff>82639</xdr:rowOff>
    </xdr:to>
    <xdr:sp macro="" textlink="">
      <xdr:nvSpPr>
        <xdr:cNvPr id="825" name="楕円 824"/>
        <xdr:cNvSpPr/>
      </xdr:nvSpPr>
      <xdr:spPr>
        <a:xfrm>
          <a:off x="20383500" y="1009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73766</xdr:rowOff>
    </xdr:from>
    <xdr:ext cx="378565" cy="259045"/>
    <xdr:sp macro="" textlink="">
      <xdr:nvSpPr>
        <xdr:cNvPr id="826" name="テキスト ボックス 825"/>
        <xdr:cNvSpPr txBox="1"/>
      </xdr:nvSpPr>
      <xdr:spPr>
        <a:xfrm>
          <a:off x="20245017" y="10189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152412</xdr:rowOff>
    </xdr:from>
    <xdr:to>
      <xdr:col>102</xdr:col>
      <xdr:colOff>165100</xdr:colOff>
      <xdr:row>59</xdr:row>
      <xdr:rowOff>82562</xdr:rowOff>
    </xdr:to>
    <xdr:sp macro="" textlink="">
      <xdr:nvSpPr>
        <xdr:cNvPr id="827" name="楕円 826"/>
        <xdr:cNvSpPr/>
      </xdr:nvSpPr>
      <xdr:spPr>
        <a:xfrm>
          <a:off x="19494500" y="1009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73689</xdr:rowOff>
    </xdr:from>
    <xdr:ext cx="378565" cy="259045"/>
    <xdr:sp macro="" textlink="">
      <xdr:nvSpPr>
        <xdr:cNvPr id="828" name="テキスト ボックス 827"/>
        <xdr:cNvSpPr txBox="1"/>
      </xdr:nvSpPr>
      <xdr:spPr>
        <a:xfrm>
          <a:off x="19356017" y="10189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152336</xdr:rowOff>
    </xdr:from>
    <xdr:to>
      <xdr:col>98</xdr:col>
      <xdr:colOff>38100</xdr:colOff>
      <xdr:row>59</xdr:row>
      <xdr:rowOff>82486</xdr:rowOff>
    </xdr:to>
    <xdr:sp macro="" textlink="">
      <xdr:nvSpPr>
        <xdr:cNvPr id="829" name="楕円 828"/>
        <xdr:cNvSpPr/>
      </xdr:nvSpPr>
      <xdr:spPr>
        <a:xfrm>
          <a:off x="18605500" y="1009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73613</xdr:rowOff>
    </xdr:from>
    <xdr:ext cx="378565" cy="259045"/>
    <xdr:sp macro="" textlink="">
      <xdr:nvSpPr>
        <xdr:cNvPr id="830" name="テキスト ボックス 829"/>
        <xdr:cNvSpPr txBox="1"/>
      </xdr:nvSpPr>
      <xdr:spPr>
        <a:xfrm>
          <a:off x="18467017" y="10189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23320</xdr:rowOff>
    </xdr:from>
    <xdr:to>
      <xdr:col>116</xdr:col>
      <xdr:colOff>63500</xdr:colOff>
      <xdr:row>75</xdr:row>
      <xdr:rowOff>46203</xdr:rowOff>
    </xdr:to>
    <xdr:cxnSp macro="">
      <xdr:nvCxnSpPr>
        <xdr:cNvPr id="858" name="直線コネクタ 857"/>
        <xdr:cNvCxnSpPr/>
      </xdr:nvCxnSpPr>
      <xdr:spPr>
        <a:xfrm flipV="1">
          <a:off x="21323300" y="12882070"/>
          <a:ext cx="838200" cy="2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142</xdr:rowOff>
    </xdr:from>
    <xdr:ext cx="534377" cy="259045"/>
    <xdr:sp macro="" textlink="">
      <xdr:nvSpPr>
        <xdr:cNvPr id="859" name="繰出金平均値テキスト"/>
        <xdr:cNvSpPr txBox="1"/>
      </xdr:nvSpPr>
      <xdr:spPr>
        <a:xfrm>
          <a:off x="22212300" y="1303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11364</xdr:rowOff>
    </xdr:from>
    <xdr:to>
      <xdr:col>111</xdr:col>
      <xdr:colOff>177800</xdr:colOff>
      <xdr:row>75</xdr:row>
      <xdr:rowOff>46203</xdr:rowOff>
    </xdr:to>
    <xdr:cxnSp macro="">
      <xdr:nvCxnSpPr>
        <xdr:cNvPr id="861" name="直線コネクタ 860"/>
        <xdr:cNvCxnSpPr/>
      </xdr:nvCxnSpPr>
      <xdr:spPr>
        <a:xfrm>
          <a:off x="20434300" y="12870114"/>
          <a:ext cx="889000" cy="3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98440</xdr:rowOff>
    </xdr:from>
    <xdr:ext cx="534377" cy="259045"/>
    <xdr:sp macro="" textlink="">
      <xdr:nvSpPr>
        <xdr:cNvPr id="863" name="テキスト ボックス 862"/>
        <xdr:cNvSpPr txBox="1"/>
      </xdr:nvSpPr>
      <xdr:spPr>
        <a:xfrm>
          <a:off x="21056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83648</xdr:rowOff>
    </xdr:from>
    <xdr:to>
      <xdr:col>107</xdr:col>
      <xdr:colOff>50800</xdr:colOff>
      <xdr:row>75</xdr:row>
      <xdr:rowOff>11364</xdr:rowOff>
    </xdr:to>
    <xdr:cxnSp macro="">
      <xdr:nvCxnSpPr>
        <xdr:cNvPr id="864" name="直線コネクタ 863"/>
        <xdr:cNvCxnSpPr/>
      </xdr:nvCxnSpPr>
      <xdr:spPr>
        <a:xfrm>
          <a:off x="19545300" y="12770948"/>
          <a:ext cx="889000" cy="9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90484</xdr:rowOff>
    </xdr:from>
    <xdr:ext cx="534377" cy="259045"/>
    <xdr:sp macro="" textlink="">
      <xdr:nvSpPr>
        <xdr:cNvPr id="866" name="テキスト ボックス 865"/>
        <xdr:cNvSpPr txBox="1"/>
      </xdr:nvSpPr>
      <xdr:spPr>
        <a:xfrm>
          <a:off x="20167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83648</xdr:rowOff>
    </xdr:from>
    <xdr:to>
      <xdr:col>102</xdr:col>
      <xdr:colOff>114300</xdr:colOff>
      <xdr:row>75</xdr:row>
      <xdr:rowOff>11799</xdr:rowOff>
    </xdr:to>
    <xdr:cxnSp macro="">
      <xdr:nvCxnSpPr>
        <xdr:cNvPr id="867" name="直線コネクタ 866"/>
        <xdr:cNvCxnSpPr/>
      </xdr:nvCxnSpPr>
      <xdr:spPr>
        <a:xfrm flipV="1">
          <a:off x="18656300" y="12770948"/>
          <a:ext cx="889000" cy="9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53307</xdr:rowOff>
    </xdr:from>
    <xdr:to>
      <xdr:col>102</xdr:col>
      <xdr:colOff>165100</xdr:colOff>
      <xdr:row>74</xdr:row>
      <xdr:rowOff>154907</xdr:rowOff>
    </xdr:to>
    <xdr:sp macro="" textlink="">
      <xdr:nvSpPr>
        <xdr:cNvPr id="868" name="フローチャート: 判断 867"/>
        <xdr:cNvSpPr/>
      </xdr:nvSpPr>
      <xdr:spPr>
        <a:xfrm>
          <a:off x="19494500" y="127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146034</xdr:rowOff>
    </xdr:from>
    <xdr:ext cx="534377" cy="259045"/>
    <xdr:sp macro="" textlink="">
      <xdr:nvSpPr>
        <xdr:cNvPr id="869" name="テキスト ボックス 868"/>
        <xdr:cNvSpPr txBox="1"/>
      </xdr:nvSpPr>
      <xdr:spPr>
        <a:xfrm>
          <a:off x="19278111" y="128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5033</xdr:rowOff>
    </xdr:from>
    <xdr:ext cx="534377" cy="259045"/>
    <xdr:sp macro="" textlink="">
      <xdr:nvSpPr>
        <xdr:cNvPr id="871" name="テキスト ボックス 870"/>
        <xdr:cNvSpPr txBox="1"/>
      </xdr:nvSpPr>
      <xdr:spPr>
        <a:xfrm>
          <a:off x="18389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143970</xdr:rowOff>
    </xdr:from>
    <xdr:to>
      <xdr:col>116</xdr:col>
      <xdr:colOff>114300</xdr:colOff>
      <xdr:row>75</xdr:row>
      <xdr:rowOff>74120</xdr:rowOff>
    </xdr:to>
    <xdr:sp macro="" textlink="">
      <xdr:nvSpPr>
        <xdr:cNvPr id="877" name="楕円 876"/>
        <xdr:cNvSpPr/>
      </xdr:nvSpPr>
      <xdr:spPr>
        <a:xfrm>
          <a:off x="22110700" y="1283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166847</xdr:rowOff>
    </xdr:from>
    <xdr:ext cx="534377" cy="259045"/>
    <xdr:sp macro="" textlink="">
      <xdr:nvSpPr>
        <xdr:cNvPr id="878" name="繰出金該当値テキスト"/>
        <xdr:cNvSpPr txBox="1"/>
      </xdr:nvSpPr>
      <xdr:spPr>
        <a:xfrm>
          <a:off x="22212300" y="126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166853</xdr:rowOff>
    </xdr:from>
    <xdr:to>
      <xdr:col>112</xdr:col>
      <xdr:colOff>38100</xdr:colOff>
      <xdr:row>75</xdr:row>
      <xdr:rowOff>97003</xdr:rowOff>
    </xdr:to>
    <xdr:sp macro="" textlink="">
      <xdr:nvSpPr>
        <xdr:cNvPr id="879" name="楕円 878"/>
        <xdr:cNvSpPr/>
      </xdr:nvSpPr>
      <xdr:spPr>
        <a:xfrm>
          <a:off x="21272500" y="128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113530</xdr:rowOff>
    </xdr:from>
    <xdr:ext cx="534377" cy="259045"/>
    <xdr:sp macro="" textlink="">
      <xdr:nvSpPr>
        <xdr:cNvPr id="880" name="テキスト ボックス 879"/>
        <xdr:cNvSpPr txBox="1"/>
      </xdr:nvSpPr>
      <xdr:spPr>
        <a:xfrm>
          <a:off x="21056111" y="1262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132014</xdr:rowOff>
    </xdr:from>
    <xdr:to>
      <xdr:col>107</xdr:col>
      <xdr:colOff>101600</xdr:colOff>
      <xdr:row>75</xdr:row>
      <xdr:rowOff>62164</xdr:rowOff>
    </xdr:to>
    <xdr:sp macro="" textlink="">
      <xdr:nvSpPr>
        <xdr:cNvPr id="881" name="楕円 880"/>
        <xdr:cNvSpPr/>
      </xdr:nvSpPr>
      <xdr:spPr>
        <a:xfrm>
          <a:off x="20383500" y="1281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78691</xdr:rowOff>
    </xdr:from>
    <xdr:ext cx="534377" cy="259045"/>
    <xdr:sp macro="" textlink="">
      <xdr:nvSpPr>
        <xdr:cNvPr id="882" name="テキスト ボックス 881"/>
        <xdr:cNvSpPr txBox="1"/>
      </xdr:nvSpPr>
      <xdr:spPr>
        <a:xfrm>
          <a:off x="20167111" y="1259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32848</xdr:rowOff>
    </xdr:from>
    <xdr:to>
      <xdr:col>102</xdr:col>
      <xdr:colOff>165100</xdr:colOff>
      <xdr:row>74</xdr:row>
      <xdr:rowOff>134448</xdr:rowOff>
    </xdr:to>
    <xdr:sp macro="" textlink="">
      <xdr:nvSpPr>
        <xdr:cNvPr id="883" name="楕円 882"/>
        <xdr:cNvSpPr/>
      </xdr:nvSpPr>
      <xdr:spPr>
        <a:xfrm>
          <a:off x="19494500" y="127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150975</xdr:rowOff>
    </xdr:from>
    <xdr:ext cx="534377" cy="259045"/>
    <xdr:sp macro="" textlink="">
      <xdr:nvSpPr>
        <xdr:cNvPr id="884" name="テキスト ボックス 883"/>
        <xdr:cNvSpPr txBox="1"/>
      </xdr:nvSpPr>
      <xdr:spPr>
        <a:xfrm>
          <a:off x="19278111" y="1249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132449</xdr:rowOff>
    </xdr:from>
    <xdr:to>
      <xdr:col>98</xdr:col>
      <xdr:colOff>38100</xdr:colOff>
      <xdr:row>75</xdr:row>
      <xdr:rowOff>62599</xdr:rowOff>
    </xdr:to>
    <xdr:sp macro="" textlink="">
      <xdr:nvSpPr>
        <xdr:cNvPr id="885" name="楕円 884"/>
        <xdr:cNvSpPr/>
      </xdr:nvSpPr>
      <xdr:spPr>
        <a:xfrm>
          <a:off x="18605500" y="1281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79126</xdr:rowOff>
    </xdr:from>
    <xdr:ext cx="534377" cy="259045"/>
    <xdr:sp macro="" textlink="">
      <xdr:nvSpPr>
        <xdr:cNvPr id="886" name="テキスト ボックス 885"/>
        <xdr:cNvSpPr txBox="1"/>
      </xdr:nvSpPr>
      <xdr:spPr>
        <a:xfrm>
          <a:off x="18389111" y="1259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・歳出決算総額は、住民一人当たり４０７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３５７円となっている。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・主な構成項目である扶助費は、住民一人当たり１２０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４８０円となっており、年々右肩上がりで推移してきており、類似団体平均と比べて高い水準にある。主な要因として、生活保護費や児童福祉費の伸びに加えて国立市は、身体しょうがい者のうち、全国的に見ても重度者が多い自治体であり、障害者自立支援給付費の中では、訪問系サービスが最も大きな割合を占めており、そのうち重度者に対する訪問介護サービスである、重度訪問介護の額が大きな割合を占めている。人口に対する重度訪問介護支給決定者数は、多摩</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市の中でもトップレベルに位置している。 </a:t>
          </a:r>
        </a:p>
        <a:p>
          <a:r>
            <a:rPr kumimoji="1" lang="ja-JP" altLang="en-US" sz="1300">
              <a:latin typeface="ＭＳ Ｐゴシック" panose="020B0600070205080204" pitchFamily="50" charset="-128"/>
              <a:ea typeface="ＭＳ Ｐゴシック" panose="020B0600070205080204" pitchFamily="50" charset="-128"/>
            </a:rPr>
            <a:t>・繰出金は住民一人当たり４７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５９１円となっており、類似団体及び東京都平均と比較して一人当たりコストが高い状況となっている。このうち、特に大きな要因である国民健康保険特別会計繰出金については、国民健康保険特別会計において、税率改定を行ったことにより税収増となった一方で、他保険へ移行による国民健康保険の被保険者の減少により医療給付費が減少し、結果として繰出金の大幅な削減につながったが、依然としてその水準は高いまま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76,038
74,332
8.15
31,626,938
30,974,634
603,360
15,359,752
13,601,162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63805</xdr:rowOff>
    </xdr:from>
    <xdr:to>
      <xdr:col>24</xdr:col>
      <xdr:colOff>63500</xdr:colOff>
      <xdr:row>33</xdr:row>
      <xdr:rowOff>102667</xdr:rowOff>
    </xdr:to>
    <xdr:cxnSp macro="">
      <xdr:nvCxnSpPr>
        <xdr:cNvPr id="59" name="直線コネクタ 58"/>
        <xdr:cNvCxnSpPr/>
      </xdr:nvCxnSpPr>
      <xdr:spPr>
        <a:xfrm>
          <a:off x="3797300" y="5721655"/>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150995</xdr:rowOff>
    </xdr:from>
    <xdr:ext cx="469744" cy="259045"/>
    <xdr:sp macro="" textlink="">
      <xdr:nvSpPr>
        <xdr:cNvPr id="60" name="議会費平均値テキスト"/>
        <xdr:cNvSpPr txBox="1"/>
      </xdr:nvSpPr>
      <xdr:spPr>
        <a:xfrm>
          <a:off x="4686300" y="598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17628</xdr:rowOff>
    </xdr:from>
    <xdr:to>
      <xdr:col>19</xdr:col>
      <xdr:colOff>177800</xdr:colOff>
      <xdr:row>33</xdr:row>
      <xdr:rowOff>63805</xdr:rowOff>
    </xdr:to>
    <xdr:cxnSp macro="">
      <xdr:nvCxnSpPr>
        <xdr:cNvPr id="62" name="直線コネクタ 61"/>
        <xdr:cNvCxnSpPr/>
      </xdr:nvCxnSpPr>
      <xdr:spPr>
        <a:xfrm>
          <a:off x="2908300" y="5675478"/>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87444</xdr:rowOff>
    </xdr:from>
    <xdr:ext cx="469744" cy="259045"/>
    <xdr:sp macro="" textlink="">
      <xdr:nvSpPr>
        <xdr:cNvPr id="64" name="テキスト ボックス 63"/>
        <xdr:cNvSpPr txBox="1"/>
      </xdr:nvSpPr>
      <xdr:spPr>
        <a:xfrm>
          <a:off x="3562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164846</xdr:rowOff>
    </xdr:from>
    <xdr:to>
      <xdr:col>15</xdr:col>
      <xdr:colOff>50800</xdr:colOff>
      <xdr:row>33</xdr:row>
      <xdr:rowOff>17628</xdr:rowOff>
    </xdr:to>
    <xdr:cxnSp macro="">
      <xdr:nvCxnSpPr>
        <xdr:cNvPr id="65" name="直線コネクタ 64"/>
        <xdr:cNvCxnSpPr/>
      </xdr:nvCxnSpPr>
      <xdr:spPr>
        <a:xfrm>
          <a:off x="2019300" y="5479796"/>
          <a:ext cx="889000" cy="19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67" name="テキスト ボックス 66"/>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164846</xdr:rowOff>
    </xdr:from>
    <xdr:to>
      <xdr:col>10</xdr:col>
      <xdr:colOff>114300</xdr:colOff>
      <xdr:row>32</xdr:row>
      <xdr:rowOff>104038</xdr:rowOff>
    </xdr:to>
    <xdr:cxnSp macro="">
      <xdr:nvCxnSpPr>
        <xdr:cNvPr id="68" name="直線コネクタ 67"/>
        <xdr:cNvCxnSpPr/>
      </xdr:nvCxnSpPr>
      <xdr:spPr>
        <a:xfrm flipV="1">
          <a:off x="1130300" y="5479796"/>
          <a:ext cx="889000" cy="1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14292</xdr:rowOff>
    </xdr:from>
    <xdr:ext cx="469744" cy="259045"/>
    <xdr:sp macro="" textlink="">
      <xdr:nvSpPr>
        <xdr:cNvPr id="70" name="テキスト ボックス 69"/>
        <xdr:cNvSpPr txBox="1"/>
      </xdr:nvSpPr>
      <xdr:spPr>
        <a:xfrm>
          <a:off x="1784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51867</xdr:rowOff>
    </xdr:from>
    <xdr:to>
      <xdr:col>24</xdr:col>
      <xdr:colOff>114300</xdr:colOff>
      <xdr:row>33</xdr:row>
      <xdr:rowOff>153467</xdr:rowOff>
    </xdr:to>
    <xdr:sp macro="" textlink="">
      <xdr:nvSpPr>
        <xdr:cNvPr id="78" name="楕円 77"/>
        <xdr:cNvSpPr/>
      </xdr:nvSpPr>
      <xdr:spPr>
        <a:xfrm>
          <a:off x="4584700" y="570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74744</xdr:rowOff>
    </xdr:from>
    <xdr:ext cx="469744" cy="259045"/>
    <xdr:sp macro="" textlink="">
      <xdr:nvSpPr>
        <xdr:cNvPr id="79" name="議会費該当値テキスト"/>
        <xdr:cNvSpPr txBox="1"/>
      </xdr:nvSpPr>
      <xdr:spPr>
        <a:xfrm>
          <a:off x="4686300" y="556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13005</xdr:rowOff>
    </xdr:from>
    <xdr:to>
      <xdr:col>20</xdr:col>
      <xdr:colOff>38100</xdr:colOff>
      <xdr:row>33</xdr:row>
      <xdr:rowOff>114605</xdr:rowOff>
    </xdr:to>
    <xdr:sp macro="" textlink="">
      <xdr:nvSpPr>
        <xdr:cNvPr id="80" name="楕円 79"/>
        <xdr:cNvSpPr/>
      </xdr:nvSpPr>
      <xdr:spPr>
        <a:xfrm>
          <a:off x="3746500" y="56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131132</xdr:rowOff>
    </xdr:from>
    <xdr:ext cx="469744" cy="259045"/>
    <xdr:sp macro="" textlink="">
      <xdr:nvSpPr>
        <xdr:cNvPr id="81" name="テキスト ボックス 80"/>
        <xdr:cNvSpPr txBox="1"/>
      </xdr:nvSpPr>
      <xdr:spPr>
        <a:xfrm>
          <a:off x="3562428" y="54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138278</xdr:rowOff>
    </xdr:from>
    <xdr:to>
      <xdr:col>15</xdr:col>
      <xdr:colOff>101600</xdr:colOff>
      <xdr:row>33</xdr:row>
      <xdr:rowOff>68428</xdr:rowOff>
    </xdr:to>
    <xdr:sp macro="" textlink="">
      <xdr:nvSpPr>
        <xdr:cNvPr id="82" name="楕円 81"/>
        <xdr:cNvSpPr/>
      </xdr:nvSpPr>
      <xdr:spPr>
        <a:xfrm>
          <a:off x="2857500" y="562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84955</xdr:rowOff>
    </xdr:from>
    <xdr:ext cx="469744" cy="259045"/>
    <xdr:sp macro="" textlink="">
      <xdr:nvSpPr>
        <xdr:cNvPr id="83" name="テキスト ボックス 82"/>
        <xdr:cNvSpPr txBox="1"/>
      </xdr:nvSpPr>
      <xdr:spPr>
        <a:xfrm>
          <a:off x="2673428" y="539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114046</xdr:rowOff>
    </xdr:from>
    <xdr:to>
      <xdr:col>10</xdr:col>
      <xdr:colOff>165100</xdr:colOff>
      <xdr:row>32</xdr:row>
      <xdr:rowOff>44196</xdr:rowOff>
    </xdr:to>
    <xdr:sp macro="" textlink="">
      <xdr:nvSpPr>
        <xdr:cNvPr id="84" name="楕円 83"/>
        <xdr:cNvSpPr/>
      </xdr:nvSpPr>
      <xdr:spPr>
        <a:xfrm>
          <a:off x="1968500" y="542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60723</xdr:rowOff>
    </xdr:from>
    <xdr:ext cx="469744" cy="259045"/>
    <xdr:sp macro="" textlink="">
      <xdr:nvSpPr>
        <xdr:cNvPr id="85" name="テキスト ボックス 84"/>
        <xdr:cNvSpPr txBox="1"/>
      </xdr:nvSpPr>
      <xdr:spPr>
        <a:xfrm>
          <a:off x="1784428" y="520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53238</xdr:rowOff>
    </xdr:from>
    <xdr:to>
      <xdr:col>6</xdr:col>
      <xdr:colOff>38100</xdr:colOff>
      <xdr:row>32</xdr:row>
      <xdr:rowOff>154838</xdr:rowOff>
    </xdr:to>
    <xdr:sp macro="" textlink="">
      <xdr:nvSpPr>
        <xdr:cNvPr id="86" name="楕円 85"/>
        <xdr:cNvSpPr/>
      </xdr:nvSpPr>
      <xdr:spPr>
        <a:xfrm>
          <a:off x="1079500" y="553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171365</xdr:rowOff>
    </xdr:from>
    <xdr:ext cx="469744" cy="259045"/>
    <xdr:sp macro="" textlink="">
      <xdr:nvSpPr>
        <xdr:cNvPr id="87" name="テキスト ボックス 86"/>
        <xdr:cNvSpPr txBox="1"/>
      </xdr:nvSpPr>
      <xdr:spPr>
        <a:xfrm>
          <a:off x="895428" y="531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12354</xdr:rowOff>
    </xdr:from>
    <xdr:to>
      <xdr:col>24</xdr:col>
      <xdr:colOff>63500</xdr:colOff>
      <xdr:row>58</xdr:row>
      <xdr:rowOff>11357</xdr:rowOff>
    </xdr:to>
    <xdr:cxnSp macro="">
      <xdr:nvCxnSpPr>
        <xdr:cNvPr id="119" name="直線コネクタ 118"/>
        <xdr:cNvCxnSpPr/>
      </xdr:nvCxnSpPr>
      <xdr:spPr>
        <a:xfrm>
          <a:off x="3797300" y="9785004"/>
          <a:ext cx="838200" cy="17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12354</xdr:rowOff>
    </xdr:from>
    <xdr:to>
      <xdr:col>19</xdr:col>
      <xdr:colOff>177800</xdr:colOff>
      <xdr:row>58</xdr:row>
      <xdr:rowOff>20518</xdr:rowOff>
    </xdr:to>
    <xdr:cxnSp macro="">
      <xdr:nvCxnSpPr>
        <xdr:cNvPr id="122" name="直線コネクタ 121"/>
        <xdr:cNvCxnSpPr/>
      </xdr:nvCxnSpPr>
      <xdr:spPr>
        <a:xfrm flipV="1">
          <a:off x="2908300" y="9785004"/>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12696</xdr:rowOff>
    </xdr:from>
    <xdr:to>
      <xdr:col>15</xdr:col>
      <xdr:colOff>50800</xdr:colOff>
      <xdr:row>58</xdr:row>
      <xdr:rowOff>20518</xdr:rowOff>
    </xdr:to>
    <xdr:cxnSp macro="">
      <xdr:nvCxnSpPr>
        <xdr:cNvPr id="125" name="直線コネクタ 124"/>
        <xdr:cNvCxnSpPr/>
      </xdr:nvCxnSpPr>
      <xdr:spPr>
        <a:xfrm>
          <a:off x="2019300" y="9613896"/>
          <a:ext cx="889000" cy="35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12696</xdr:rowOff>
    </xdr:from>
    <xdr:to>
      <xdr:col>10</xdr:col>
      <xdr:colOff>114300</xdr:colOff>
      <xdr:row>57</xdr:row>
      <xdr:rowOff>85668</xdr:rowOff>
    </xdr:to>
    <xdr:cxnSp macro="">
      <xdr:nvCxnSpPr>
        <xdr:cNvPr id="128" name="直線コネクタ 127"/>
        <xdr:cNvCxnSpPr/>
      </xdr:nvCxnSpPr>
      <xdr:spPr>
        <a:xfrm flipV="1">
          <a:off x="1130300" y="9613896"/>
          <a:ext cx="889000" cy="24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43474</xdr:rowOff>
    </xdr:from>
    <xdr:to>
      <xdr:col>10</xdr:col>
      <xdr:colOff>165100</xdr:colOff>
      <xdr:row>54</xdr:row>
      <xdr:rowOff>145074</xdr:rowOff>
    </xdr:to>
    <xdr:sp macro="" textlink="">
      <xdr:nvSpPr>
        <xdr:cNvPr id="129" name="フローチャート: 判断 128"/>
        <xdr:cNvSpPr/>
      </xdr:nvSpPr>
      <xdr:spPr>
        <a:xfrm>
          <a:off x="1968500" y="9301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161601</xdr:rowOff>
    </xdr:from>
    <xdr:ext cx="534377" cy="259045"/>
    <xdr:sp macro="" textlink="">
      <xdr:nvSpPr>
        <xdr:cNvPr id="130" name="テキスト ボックス 129"/>
        <xdr:cNvSpPr txBox="1"/>
      </xdr:nvSpPr>
      <xdr:spPr>
        <a:xfrm>
          <a:off x="1752111" y="90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132007</xdr:rowOff>
    </xdr:from>
    <xdr:to>
      <xdr:col>24</xdr:col>
      <xdr:colOff>114300</xdr:colOff>
      <xdr:row>58</xdr:row>
      <xdr:rowOff>62157</xdr:rowOff>
    </xdr:to>
    <xdr:sp macro="" textlink="">
      <xdr:nvSpPr>
        <xdr:cNvPr id="138" name="楕円 137"/>
        <xdr:cNvSpPr/>
      </xdr:nvSpPr>
      <xdr:spPr>
        <a:xfrm>
          <a:off x="4584700" y="990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110434</xdr:rowOff>
    </xdr:from>
    <xdr:ext cx="534377" cy="259045"/>
    <xdr:sp macro="" textlink="">
      <xdr:nvSpPr>
        <xdr:cNvPr id="139" name="総務費該当値テキスト"/>
        <xdr:cNvSpPr txBox="1"/>
      </xdr:nvSpPr>
      <xdr:spPr>
        <a:xfrm>
          <a:off x="4686300" y="988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133004</xdr:rowOff>
    </xdr:from>
    <xdr:to>
      <xdr:col>20</xdr:col>
      <xdr:colOff>38100</xdr:colOff>
      <xdr:row>57</xdr:row>
      <xdr:rowOff>63154</xdr:rowOff>
    </xdr:to>
    <xdr:sp macro="" textlink="">
      <xdr:nvSpPr>
        <xdr:cNvPr id="140" name="楕円 139"/>
        <xdr:cNvSpPr/>
      </xdr:nvSpPr>
      <xdr:spPr>
        <a:xfrm>
          <a:off x="3746500" y="973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54281</xdr:rowOff>
    </xdr:from>
    <xdr:ext cx="534377" cy="259045"/>
    <xdr:sp macro="" textlink="">
      <xdr:nvSpPr>
        <xdr:cNvPr id="141" name="テキスト ボックス 140"/>
        <xdr:cNvSpPr txBox="1"/>
      </xdr:nvSpPr>
      <xdr:spPr>
        <a:xfrm>
          <a:off x="3530111" y="982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141168</xdr:rowOff>
    </xdr:from>
    <xdr:to>
      <xdr:col>15</xdr:col>
      <xdr:colOff>101600</xdr:colOff>
      <xdr:row>58</xdr:row>
      <xdr:rowOff>71318</xdr:rowOff>
    </xdr:to>
    <xdr:sp macro="" textlink="">
      <xdr:nvSpPr>
        <xdr:cNvPr id="142" name="楕円 141"/>
        <xdr:cNvSpPr/>
      </xdr:nvSpPr>
      <xdr:spPr>
        <a:xfrm>
          <a:off x="2857500" y="99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62445</xdr:rowOff>
    </xdr:from>
    <xdr:ext cx="534377" cy="259045"/>
    <xdr:sp macro="" textlink="">
      <xdr:nvSpPr>
        <xdr:cNvPr id="143" name="テキスト ボックス 142"/>
        <xdr:cNvSpPr txBox="1"/>
      </xdr:nvSpPr>
      <xdr:spPr>
        <a:xfrm>
          <a:off x="2641111" y="1000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133346</xdr:rowOff>
    </xdr:from>
    <xdr:to>
      <xdr:col>10</xdr:col>
      <xdr:colOff>165100</xdr:colOff>
      <xdr:row>56</xdr:row>
      <xdr:rowOff>63496</xdr:rowOff>
    </xdr:to>
    <xdr:sp macro="" textlink="">
      <xdr:nvSpPr>
        <xdr:cNvPr id="144" name="楕円 143"/>
        <xdr:cNvSpPr/>
      </xdr:nvSpPr>
      <xdr:spPr>
        <a:xfrm>
          <a:off x="1968500" y="956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54623</xdr:rowOff>
    </xdr:from>
    <xdr:ext cx="534377" cy="259045"/>
    <xdr:sp macro="" textlink="">
      <xdr:nvSpPr>
        <xdr:cNvPr id="145" name="テキスト ボックス 144"/>
        <xdr:cNvSpPr txBox="1"/>
      </xdr:nvSpPr>
      <xdr:spPr>
        <a:xfrm>
          <a:off x="1752111" y="96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34868</xdr:rowOff>
    </xdr:from>
    <xdr:to>
      <xdr:col>6</xdr:col>
      <xdr:colOff>38100</xdr:colOff>
      <xdr:row>57</xdr:row>
      <xdr:rowOff>136468</xdr:rowOff>
    </xdr:to>
    <xdr:sp macro="" textlink="">
      <xdr:nvSpPr>
        <xdr:cNvPr id="146" name="楕円 145"/>
        <xdr:cNvSpPr/>
      </xdr:nvSpPr>
      <xdr:spPr>
        <a:xfrm>
          <a:off x="1079500" y="9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127595</xdr:rowOff>
    </xdr:from>
    <xdr:ext cx="534377" cy="259045"/>
    <xdr:sp macro="" textlink="">
      <xdr:nvSpPr>
        <xdr:cNvPr id="147" name="テキスト ボックス 146"/>
        <xdr:cNvSpPr txBox="1"/>
      </xdr:nvSpPr>
      <xdr:spPr>
        <a:xfrm>
          <a:off x="863111" y="990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109492</xdr:rowOff>
    </xdr:from>
    <xdr:to>
      <xdr:col>24</xdr:col>
      <xdr:colOff>63500</xdr:colOff>
      <xdr:row>73</xdr:row>
      <xdr:rowOff>21677</xdr:rowOff>
    </xdr:to>
    <xdr:cxnSp macro="">
      <xdr:nvCxnSpPr>
        <xdr:cNvPr id="179" name="直線コネクタ 178"/>
        <xdr:cNvCxnSpPr/>
      </xdr:nvCxnSpPr>
      <xdr:spPr>
        <a:xfrm flipV="1">
          <a:off x="3797300" y="12453892"/>
          <a:ext cx="838200" cy="8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88685</xdr:rowOff>
    </xdr:from>
    <xdr:ext cx="599010" cy="259045"/>
    <xdr:sp macro="" textlink="">
      <xdr:nvSpPr>
        <xdr:cNvPr id="180" name="民生費平均値テキスト"/>
        <xdr:cNvSpPr txBox="1"/>
      </xdr:nvSpPr>
      <xdr:spPr>
        <a:xfrm>
          <a:off x="4686300" y="12947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21677</xdr:rowOff>
    </xdr:from>
    <xdr:to>
      <xdr:col>19</xdr:col>
      <xdr:colOff>177800</xdr:colOff>
      <xdr:row>73</xdr:row>
      <xdr:rowOff>88788</xdr:rowOff>
    </xdr:to>
    <xdr:cxnSp macro="">
      <xdr:nvCxnSpPr>
        <xdr:cNvPr id="182" name="直線コネクタ 181"/>
        <xdr:cNvCxnSpPr/>
      </xdr:nvCxnSpPr>
      <xdr:spPr>
        <a:xfrm flipV="1">
          <a:off x="2908300" y="12537527"/>
          <a:ext cx="889000" cy="6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36118</xdr:rowOff>
    </xdr:from>
    <xdr:ext cx="599010" cy="259045"/>
    <xdr:sp macro="" textlink="">
      <xdr:nvSpPr>
        <xdr:cNvPr id="184" name="テキスト ボックス 183"/>
        <xdr:cNvSpPr txBox="1"/>
      </xdr:nvSpPr>
      <xdr:spPr>
        <a:xfrm>
          <a:off x="3497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88788</xdr:rowOff>
    </xdr:from>
    <xdr:to>
      <xdr:col>15</xdr:col>
      <xdr:colOff>50800</xdr:colOff>
      <xdr:row>73</xdr:row>
      <xdr:rowOff>102384</xdr:rowOff>
    </xdr:to>
    <xdr:cxnSp macro="">
      <xdr:nvCxnSpPr>
        <xdr:cNvPr id="185" name="直線コネクタ 184"/>
        <xdr:cNvCxnSpPr/>
      </xdr:nvCxnSpPr>
      <xdr:spPr>
        <a:xfrm flipV="1">
          <a:off x="2019300" y="12604638"/>
          <a:ext cx="889000" cy="1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70440</xdr:rowOff>
    </xdr:from>
    <xdr:ext cx="599010" cy="259045"/>
    <xdr:sp macro="" textlink="">
      <xdr:nvSpPr>
        <xdr:cNvPr id="187" name="テキスト ボックス 186"/>
        <xdr:cNvSpPr txBox="1"/>
      </xdr:nvSpPr>
      <xdr:spPr>
        <a:xfrm>
          <a:off x="2608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102384</xdr:rowOff>
    </xdr:from>
    <xdr:to>
      <xdr:col>10</xdr:col>
      <xdr:colOff>114300</xdr:colOff>
      <xdr:row>74</xdr:row>
      <xdr:rowOff>54487</xdr:rowOff>
    </xdr:to>
    <xdr:cxnSp macro="">
      <xdr:nvCxnSpPr>
        <xdr:cNvPr id="188" name="直線コネクタ 187"/>
        <xdr:cNvCxnSpPr/>
      </xdr:nvCxnSpPr>
      <xdr:spPr>
        <a:xfrm flipV="1">
          <a:off x="1130300" y="12618234"/>
          <a:ext cx="889000" cy="12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55687</xdr:rowOff>
    </xdr:from>
    <xdr:to>
      <xdr:col>10</xdr:col>
      <xdr:colOff>165100</xdr:colOff>
      <xdr:row>74</xdr:row>
      <xdr:rowOff>157287</xdr:rowOff>
    </xdr:to>
    <xdr:sp macro="" textlink="">
      <xdr:nvSpPr>
        <xdr:cNvPr id="189" name="フローチャート: 判断 188"/>
        <xdr:cNvSpPr/>
      </xdr:nvSpPr>
      <xdr:spPr>
        <a:xfrm>
          <a:off x="1968500" y="127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148414</xdr:rowOff>
    </xdr:from>
    <xdr:ext cx="599010" cy="259045"/>
    <xdr:sp macro="" textlink="">
      <xdr:nvSpPr>
        <xdr:cNvPr id="190" name="テキスト ボックス 189"/>
        <xdr:cNvSpPr txBox="1"/>
      </xdr:nvSpPr>
      <xdr:spPr>
        <a:xfrm>
          <a:off x="1719795" y="12835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64910</xdr:rowOff>
    </xdr:from>
    <xdr:ext cx="599010" cy="259045"/>
    <xdr:sp macro="" textlink="">
      <xdr:nvSpPr>
        <xdr:cNvPr id="192" name="テキスト ボックス 191"/>
        <xdr:cNvSpPr txBox="1"/>
      </xdr:nvSpPr>
      <xdr:spPr>
        <a:xfrm>
          <a:off x="830795" y="1309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58692</xdr:rowOff>
    </xdr:from>
    <xdr:to>
      <xdr:col>24</xdr:col>
      <xdr:colOff>114300</xdr:colOff>
      <xdr:row>72</xdr:row>
      <xdr:rowOff>160292</xdr:rowOff>
    </xdr:to>
    <xdr:sp macro="" textlink="">
      <xdr:nvSpPr>
        <xdr:cNvPr id="198" name="楕円 197"/>
        <xdr:cNvSpPr/>
      </xdr:nvSpPr>
      <xdr:spPr>
        <a:xfrm>
          <a:off x="4584700" y="1240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81569</xdr:rowOff>
    </xdr:from>
    <xdr:ext cx="599010" cy="259045"/>
    <xdr:sp macro="" textlink="">
      <xdr:nvSpPr>
        <xdr:cNvPr id="199" name="民生費該当値テキスト"/>
        <xdr:cNvSpPr txBox="1"/>
      </xdr:nvSpPr>
      <xdr:spPr>
        <a:xfrm>
          <a:off x="4686300" y="1225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142327</xdr:rowOff>
    </xdr:from>
    <xdr:to>
      <xdr:col>20</xdr:col>
      <xdr:colOff>38100</xdr:colOff>
      <xdr:row>73</xdr:row>
      <xdr:rowOff>72477</xdr:rowOff>
    </xdr:to>
    <xdr:sp macro="" textlink="">
      <xdr:nvSpPr>
        <xdr:cNvPr id="200" name="楕円 199"/>
        <xdr:cNvSpPr/>
      </xdr:nvSpPr>
      <xdr:spPr>
        <a:xfrm>
          <a:off x="3746500" y="1248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89004</xdr:rowOff>
    </xdr:from>
    <xdr:ext cx="599010" cy="259045"/>
    <xdr:sp macro="" textlink="">
      <xdr:nvSpPr>
        <xdr:cNvPr id="201" name="テキスト ボックス 200"/>
        <xdr:cNvSpPr txBox="1"/>
      </xdr:nvSpPr>
      <xdr:spPr>
        <a:xfrm>
          <a:off x="3497795" y="1226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37988</xdr:rowOff>
    </xdr:from>
    <xdr:to>
      <xdr:col>15</xdr:col>
      <xdr:colOff>101600</xdr:colOff>
      <xdr:row>73</xdr:row>
      <xdr:rowOff>139588</xdr:rowOff>
    </xdr:to>
    <xdr:sp macro="" textlink="">
      <xdr:nvSpPr>
        <xdr:cNvPr id="202" name="楕円 201"/>
        <xdr:cNvSpPr/>
      </xdr:nvSpPr>
      <xdr:spPr>
        <a:xfrm>
          <a:off x="2857500" y="1255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156115</xdr:rowOff>
    </xdr:from>
    <xdr:ext cx="599010" cy="259045"/>
    <xdr:sp macro="" textlink="">
      <xdr:nvSpPr>
        <xdr:cNvPr id="203" name="テキスト ボックス 202"/>
        <xdr:cNvSpPr txBox="1"/>
      </xdr:nvSpPr>
      <xdr:spPr>
        <a:xfrm>
          <a:off x="2608795" y="1232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51584</xdr:rowOff>
    </xdr:from>
    <xdr:to>
      <xdr:col>10</xdr:col>
      <xdr:colOff>165100</xdr:colOff>
      <xdr:row>73</xdr:row>
      <xdr:rowOff>153184</xdr:rowOff>
    </xdr:to>
    <xdr:sp macro="" textlink="">
      <xdr:nvSpPr>
        <xdr:cNvPr id="204" name="楕円 203"/>
        <xdr:cNvSpPr/>
      </xdr:nvSpPr>
      <xdr:spPr>
        <a:xfrm>
          <a:off x="1968500" y="1256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169711</xdr:rowOff>
    </xdr:from>
    <xdr:ext cx="599010" cy="259045"/>
    <xdr:sp macro="" textlink="">
      <xdr:nvSpPr>
        <xdr:cNvPr id="205" name="テキスト ボックス 204"/>
        <xdr:cNvSpPr txBox="1"/>
      </xdr:nvSpPr>
      <xdr:spPr>
        <a:xfrm>
          <a:off x="1719795" y="1234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3687</xdr:rowOff>
    </xdr:from>
    <xdr:to>
      <xdr:col>6</xdr:col>
      <xdr:colOff>38100</xdr:colOff>
      <xdr:row>74</xdr:row>
      <xdr:rowOff>105287</xdr:rowOff>
    </xdr:to>
    <xdr:sp macro="" textlink="">
      <xdr:nvSpPr>
        <xdr:cNvPr id="206" name="楕円 205"/>
        <xdr:cNvSpPr/>
      </xdr:nvSpPr>
      <xdr:spPr>
        <a:xfrm>
          <a:off x="1079500" y="1269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121814</xdr:rowOff>
    </xdr:from>
    <xdr:ext cx="599010" cy="259045"/>
    <xdr:sp macro="" textlink="">
      <xdr:nvSpPr>
        <xdr:cNvPr id="207" name="テキスト ボックス 206"/>
        <xdr:cNvSpPr txBox="1"/>
      </xdr:nvSpPr>
      <xdr:spPr>
        <a:xfrm>
          <a:off x="830795" y="12466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12060</xdr:rowOff>
    </xdr:from>
    <xdr:to>
      <xdr:col>24</xdr:col>
      <xdr:colOff>63500</xdr:colOff>
      <xdr:row>99</xdr:row>
      <xdr:rowOff>25922</xdr:rowOff>
    </xdr:to>
    <xdr:cxnSp macro="">
      <xdr:nvCxnSpPr>
        <xdr:cNvPr id="239" name="直線コネクタ 238"/>
        <xdr:cNvCxnSpPr/>
      </xdr:nvCxnSpPr>
      <xdr:spPr>
        <a:xfrm>
          <a:off x="3797300" y="16985610"/>
          <a:ext cx="838200" cy="1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40" name="衛生費平均値テキスト"/>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12060</xdr:rowOff>
    </xdr:from>
    <xdr:to>
      <xdr:col>19</xdr:col>
      <xdr:colOff>177800</xdr:colOff>
      <xdr:row>99</xdr:row>
      <xdr:rowOff>40618</xdr:rowOff>
    </xdr:to>
    <xdr:cxnSp macro="">
      <xdr:nvCxnSpPr>
        <xdr:cNvPr id="242" name="直線コネクタ 241"/>
        <xdr:cNvCxnSpPr/>
      </xdr:nvCxnSpPr>
      <xdr:spPr>
        <a:xfrm flipV="1">
          <a:off x="2908300" y="16985610"/>
          <a:ext cx="889000" cy="2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26250</xdr:rowOff>
    </xdr:from>
    <xdr:to>
      <xdr:col>15</xdr:col>
      <xdr:colOff>50800</xdr:colOff>
      <xdr:row>99</xdr:row>
      <xdr:rowOff>40618</xdr:rowOff>
    </xdr:to>
    <xdr:cxnSp macro="">
      <xdr:nvCxnSpPr>
        <xdr:cNvPr id="245" name="直線コネクタ 244"/>
        <xdr:cNvCxnSpPr/>
      </xdr:nvCxnSpPr>
      <xdr:spPr>
        <a:xfrm>
          <a:off x="2019300" y="16999800"/>
          <a:ext cx="8890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25090</xdr:rowOff>
    </xdr:from>
    <xdr:to>
      <xdr:col>10</xdr:col>
      <xdr:colOff>114300</xdr:colOff>
      <xdr:row>99</xdr:row>
      <xdr:rowOff>26250</xdr:rowOff>
    </xdr:to>
    <xdr:cxnSp macro="">
      <xdr:nvCxnSpPr>
        <xdr:cNvPr id="248" name="直線コネクタ 247"/>
        <xdr:cNvCxnSpPr/>
      </xdr:nvCxnSpPr>
      <xdr:spPr>
        <a:xfrm>
          <a:off x="1130300" y="16998640"/>
          <a:ext cx="889000" cy="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29008</xdr:rowOff>
    </xdr:from>
    <xdr:to>
      <xdr:col>10</xdr:col>
      <xdr:colOff>165100</xdr:colOff>
      <xdr:row>97</xdr:row>
      <xdr:rowOff>130608</xdr:rowOff>
    </xdr:to>
    <xdr:sp macro="" textlink="">
      <xdr:nvSpPr>
        <xdr:cNvPr id="249" name="フローチャート: 判断 248"/>
        <xdr:cNvSpPr/>
      </xdr:nvSpPr>
      <xdr:spPr>
        <a:xfrm>
          <a:off x="1968500" y="166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147135</xdr:rowOff>
    </xdr:from>
    <xdr:ext cx="534377" cy="259045"/>
    <xdr:sp macro="" textlink="">
      <xdr:nvSpPr>
        <xdr:cNvPr id="250" name="テキスト ボックス 249"/>
        <xdr:cNvSpPr txBox="1"/>
      </xdr:nvSpPr>
      <xdr:spPr>
        <a:xfrm>
          <a:off x="1752111" y="1643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146572</xdr:rowOff>
    </xdr:from>
    <xdr:to>
      <xdr:col>24</xdr:col>
      <xdr:colOff>114300</xdr:colOff>
      <xdr:row>99</xdr:row>
      <xdr:rowOff>76722</xdr:rowOff>
    </xdr:to>
    <xdr:sp macro="" textlink="">
      <xdr:nvSpPr>
        <xdr:cNvPr id="258" name="楕円 257"/>
        <xdr:cNvSpPr/>
      </xdr:nvSpPr>
      <xdr:spPr>
        <a:xfrm>
          <a:off x="4584700" y="1694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61499</xdr:rowOff>
    </xdr:from>
    <xdr:ext cx="534377" cy="259045"/>
    <xdr:sp macro="" textlink="">
      <xdr:nvSpPr>
        <xdr:cNvPr id="259" name="衛生費該当値テキスト"/>
        <xdr:cNvSpPr txBox="1"/>
      </xdr:nvSpPr>
      <xdr:spPr>
        <a:xfrm>
          <a:off x="4686300" y="1686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132710</xdr:rowOff>
    </xdr:from>
    <xdr:to>
      <xdr:col>20</xdr:col>
      <xdr:colOff>38100</xdr:colOff>
      <xdr:row>99</xdr:row>
      <xdr:rowOff>62860</xdr:rowOff>
    </xdr:to>
    <xdr:sp macro="" textlink="">
      <xdr:nvSpPr>
        <xdr:cNvPr id="260" name="楕円 259"/>
        <xdr:cNvSpPr/>
      </xdr:nvSpPr>
      <xdr:spPr>
        <a:xfrm>
          <a:off x="3746500" y="169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53987</xdr:rowOff>
    </xdr:from>
    <xdr:ext cx="534377" cy="259045"/>
    <xdr:sp macro="" textlink="">
      <xdr:nvSpPr>
        <xdr:cNvPr id="261" name="テキスト ボックス 260"/>
        <xdr:cNvSpPr txBox="1"/>
      </xdr:nvSpPr>
      <xdr:spPr>
        <a:xfrm>
          <a:off x="3530111" y="1702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161268</xdr:rowOff>
    </xdr:from>
    <xdr:to>
      <xdr:col>15</xdr:col>
      <xdr:colOff>101600</xdr:colOff>
      <xdr:row>99</xdr:row>
      <xdr:rowOff>91418</xdr:rowOff>
    </xdr:to>
    <xdr:sp macro="" textlink="">
      <xdr:nvSpPr>
        <xdr:cNvPr id="262" name="楕円 261"/>
        <xdr:cNvSpPr/>
      </xdr:nvSpPr>
      <xdr:spPr>
        <a:xfrm>
          <a:off x="2857500" y="169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82545</xdr:rowOff>
    </xdr:from>
    <xdr:ext cx="534377" cy="259045"/>
    <xdr:sp macro="" textlink="">
      <xdr:nvSpPr>
        <xdr:cNvPr id="263" name="テキスト ボックス 262"/>
        <xdr:cNvSpPr txBox="1"/>
      </xdr:nvSpPr>
      <xdr:spPr>
        <a:xfrm>
          <a:off x="2641111" y="1705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146900</xdr:rowOff>
    </xdr:from>
    <xdr:to>
      <xdr:col>10</xdr:col>
      <xdr:colOff>165100</xdr:colOff>
      <xdr:row>99</xdr:row>
      <xdr:rowOff>77050</xdr:rowOff>
    </xdr:to>
    <xdr:sp macro="" textlink="">
      <xdr:nvSpPr>
        <xdr:cNvPr id="264" name="楕円 263"/>
        <xdr:cNvSpPr/>
      </xdr:nvSpPr>
      <xdr:spPr>
        <a:xfrm>
          <a:off x="1968500" y="1694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68177</xdr:rowOff>
    </xdr:from>
    <xdr:ext cx="534377" cy="259045"/>
    <xdr:sp macro="" textlink="">
      <xdr:nvSpPr>
        <xdr:cNvPr id="265" name="テキスト ボックス 264"/>
        <xdr:cNvSpPr txBox="1"/>
      </xdr:nvSpPr>
      <xdr:spPr>
        <a:xfrm>
          <a:off x="1752111" y="1704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145740</xdr:rowOff>
    </xdr:from>
    <xdr:to>
      <xdr:col>6</xdr:col>
      <xdr:colOff>38100</xdr:colOff>
      <xdr:row>99</xdr:row>
      <xdr:rowOff>75890</xdr:rowOff>
    </xdr:to>
    <xdr:sp macro="" textlink="">
      <xdr:nvSpPr>
        <xdr:cNvPr id="266" name="楕円 265"/>
        <xdr:cNvSpPr/>
      </xdr:nvSpPr>
      <xdr:spPr>
        <a:xfrm>
          <a:off x="1079500" y="1694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67017</xdr:rowOff>
    </xdr:from>
    <xdr:ext cx="534377" cy="259045"/>
    <xdr:sp macro="" textlink="">
      <xdr:nvSpPr>
        <xdr:cNvPr id="267" name="テキスト ボックス 266"/>
        <xdr:cNvSpPr txBox="1"/>
      </xdr:nvSpPr>
      <xdr:spPr>
        <a:xfrm>
          <a:off x="863111" y="1704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85217</xdr:rowOff>
    </xdr:from>
    <xdr:to>
      <xdr:col>55</xdr:col>
      <xdr:colOff>0</xdr:colOff>
      <xdr:row>34</xdr:row>
      <xdr:rowOff>101981</xdr:rowOff>
    </xdr:to>
    <xdr:cxnSp macro="">
      <xdr:nvCxnSpPr>
        <xdr:cNvPr id="296" name="直線コネクタ 295"/>
        <xdr:cNvCxnSpPr/>
      </xdr:nvCxnSpPr>
      <xdr:spPr>
        <a:xfrm flipV="1">
          <a:off x="9639300" y="5914517"/>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75328</xdr:rowOff>
    </xdr:from>
    <xdr:ext cx="378565" cy="259045"/>
    <xdr:sp macro="" textlink="">
      <xdr:nvSpPr>
        <xdr:cNvPr id="297" name="労働費平均値テキスト"/>
        <xdr:cNvSpPr txBox="1"/>
      </xdr:nvSpPr>
      <xdr:spPr>
        <a:xfrm>
          <a:off x="10528300" y="6418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99314</xdr:rowOff>
    </xdr:from>
    <xdr:to>
      <xdr:col>50</xdr:col>
      <xdr:colOff>114300</xdr:colOff>
      <xdr:row>34</xdr:row>
      <xdr:rowOff>101981</xdr:rowOff>
    </xdr:to>
    <xdr:cxnSp macro="">
      <xdr:nvCxnSpPr>
        <xdr:cNvPr id="299" name="直線コネクタ 298"/>
        <xdr:cNvCxnSpPr/>
      </xdr:nvCxnSpPr>
      <xdr:spPr>
        <a:xfrm>
          <a:off x="8750300" y="5928614"/>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151528</xdr:rowOff>
    </xdr:from>
    <xdr:ext cx="378565" cy="259045"/>
    <xdr:sp macro="" textlink="">
      <xdr:nvSpPr>
        <xdr:cNvPr id="301" name="テキスト ボックス 300"/>
        <xdr:cNvSpPr txBox="1"/>
      </xdr:nvSpPr>
      <xdr:spPr>
        <a:xfrm>
          <a:off x="9450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92837</xdr:rowOff>
    </xdr:from>
    <xdr:to>
      <xdr:col>45</xdr:col>
      <xdr:colOff>177800</xdr:colOff>
      <xdr:row>34</xdr:row>
      <xdr:rowOff>99314</xdr:rowOff>
    </xdr:to>
    <xdr:cxnSp macro="">
      <xdr:nvCxnSpPr>
        <xdr:cNvPr id="302" name="直線コネクタ 301"/>
        <xdr:cNvCxnSpPr/>
      </xdr:nvCxnSpPr>
      <xdr:spPr>
        <a:xfrm>
          <a:off x="7861300" y="592213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165244</xdr:rowOff>
    </xdr:from>
    <xdr:ext cx="378565" cy="259045"/>
    <xdr:sp macro="" textlink="">
      <xdr:nvSpPr>
        <xdr:cNvPr id="304" name="テキスト ボックス 303"/>
        <xdr:cNvSpPr txBox="1"/>
      </xdr:nvSpPr>
      <xdr:spPr>
        <a:xfrm>
          <a:off x="8561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84455</xdr:rowOff>
    </xdr:from>
    <xdr:to>
      <xdr:col>41</xdr:col>
      <xdr:colOff>50800</xdr:colOff>
      <xdr:row>34</xdr:row>
      <xdr:rowOff>92837</xdr:rowOff>
    </xdr:to>
    <xdr:cxnSp macro="">
      <xdr:nvCxnSpPr>
        <xdr:cNvPr id="305" name="直線コネクタ 304"/>
        <xdr:cNvCxnSpPr/>
      </xdr:nvCxnSpPr>
      <xdr:spPr>
        <a:xfrm>
          <a:off x="6972300" y="5742305"/>
          <a:ext cx="889000" cy="17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6" name="フローチャート: 判断 305"/>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132859</xdr:rowOff>
    </xdr:from>
    <xdr:ext cx="469744" cy="259045"/>
    <xdr:sp macro="" textlink="">
      <xdr:nvSpPr>
        <xdr:cNvPr id="307" name="テキスト ボックス 306"/>
        <xdr:cNvSpPr txBox="1"/>
      </xdr:nvSpPr>
      <xdr:spPr>
        <a:xfrm>
          <a:off x="7626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129049</xdr:rowOff>
    </xdr:from>
    <xdr:ext cx="469744" cy="259045"/>
    <xdr:sp macro="" textlink="">
      <xdr:nvSpPr>
        <xdr:cNvPr id="309" name="テキスト ボックス 308"/>
        <xdr:cNvSpPr txBox="1"/>
      </xdr:nvSpPr>
      <xdr:spPr>
        <a:xfrm>
          <a:off x="6737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34417</xdr:rowOff>
    </xdr:from>
    <xdr:to>
      <xdr:col>55</xdr:col>
      <xdr:colOff>50800</xdr:colOff>
      <xdr:row>34</xdr:row>
      <xdr:rowOff>136017</xdr:rowOff>
    </xdr:to>
    <xdr:sp macro="" textlink="">
      <xdr:nvSpPr>
        <xdr:cNvPr id="315" name="楕円 314"/>
        <xdr:cNvSpPr/>
      </xdr:nvSpPr>
      <xdr:spPr>
        <a:xfrm>
          <a:off x="10426700" y="586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57294</xdr:rowOff>
    </xdr:from>
    <xdr:ext cx="469744" cy="259045"/>
    <xdr:sp macro="" textlink="">
      <xdr:nvSpPr>
        <xdr:cNvPr id="316" name="労働費該当値テキスト"/>
        <xdr:cNvSpPr txBox="1"/>
      </xdr:nvSpPr>
      <xdr:spPr>
        <a:xfrm>
          <a:off x="10528300" y="571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51181</xdr:rowOff>
    </xdr:from>
    <xdr:to>
      <xdr:col>50</xdr:col>
      <xdr:colOff>165100</xdr:colOff>
      <xdr:row>34</xdr:row>
      <xdr:rowOff>152781</xdr:rowOff>
    </xdr:to>
    <xdr:sp macro="" textlink="">
      <xdr:nvSpPr>
        <xdr:cNvPr id="317" name="楕円 316"/>
        <xdr:cNvSpPr/>
      </xdr:nvSpPr>
      <xdr:spPr>
        <a:xfrm>
          <a:off x="9588500" y="588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169308</xdr:rowOff>
    </xdr:from>
    <xdr:ext cx="469744" cy="259045"/>
    <xdr:sp macro="" textlink="">
      <xdr:nvSpPr>
        <xdr:cNvPr id="318" name="テキスト ボックス 317"/>
        <xdr:cNvSpPr txBox="1"/>
      </xdr:nvSpPr>
      <xdr:spPr>
        <a:xfrm>
          <a:off x="9404428" y="565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48514</xdr:rowOff>
    </xdr:from>
    <xdr:to>
      <xdr:col>46</xdr:col>
      <xdr:colOff>38100</xdr:colOff>
      <xdr:row>34</xdr:row>
      <xdr:rowOff>150114</xdr:rowOff>
    </xdr:to>
    <xdr:sp macro="" textlink="">
      <xdr:nvSpPr>
        <xdr:cNvPr id="319" name="楕円 318"/>
        <xdr:cNvSpPr/>
      </xdr:nvSpPr>
      <xdr:spPr>
        <a:xfrm>
          <a:off x="8699500" y="587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166641</xdr:rowOff>
    </xdr:from>
    <xdr:ext cx="469744" cy="259045"/>
    <xdr:sp macro="" textlink="">
      <xdr:nvSpPr>
        <xdr:cNvPr id="320" name="テキスト ボックス 319"/>
        <xdr:cNvSpPr txBox="1"/>
      </xdr:nvSpPr>
      <xdr:spPr>
        <a:xfrm>
          <a:off x="8515428" y="565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42037</xdr:rowOff>
    </xdr:from>
    <xdr:to>
      <xdr:col>41</xdr:col>
      <xdr:colOff>101600</xdr:colOff>
      <xdr:row>34</xdr:row>
      <xdr:rowOff>143637</xdr:rowOff>
    </xdr:to>
    <xdr:sp macro="" textlink="">
      <xdr:nvSpPr>
        <xdr:cNvPr id="321" name="楕円 320"/>
        <xdr:cNvSpPr/>
      </xdr:nvSpPr>
      <xdr:spPr>
        <a:xfrm>
          <a:off x="7810500" y="587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160164</xdr:rowOff>
    </xdr:from>
    <xdr:ext cx="469744" cy="259045"/>
    <xdr:sp macro="" textlink="">
      <xdr:nvSpPr>
        <xdr:cNvPr id="322" name="テキスト ボックス 321"/>
        <xdr:cNvSpPr txBox="1"/>
      </xdr:nvSpPr>
      <xdr:spPr>
        <a:xfrm>
          <a:off x="7626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33655</xdr:rowOff>
    </xdr:from>
    <xdr:to>
      <xdr:col>36</xdr:col>
      <xdr:colOff>165100</xdr:colOff>
      <xdr:row>33</xdr:row>
      <xdr:rowOff>135255</xdr:rowOff>
    </xdr:to>
    <xdr:sp macro="" textlink="">
      <xdr:nvSpPr>
        <xdr:cNvPr id="323" name="楕円 322"/>
        <xdr:cNvSpPr/>
      </xdr:nvSpPr>
      <xdr:spPr>
        <a:xfrm>
          <a:off x="6921500" y="56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151782</xdr:rowOff>
    </xdr:from>
    <xdr:ext cx="469744" cy="259045"/>
    <xdr:sp macro="" textlink="">
      <xdr:nvSpPr>
        <xdr:cNvPr id="324" name="テキスト ボックス 323"/>
        <xdr:cNvSpPr txBox="1"/>
      </xdr:nvSpPr>
      <xdr:spPr>
        <a:xfrm>
          <a:off x="6737428" y="546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26638</xdr:rowOff>
    </xdr:from>
    <xdr:to>
      <xdr:col>55</xdr:col>
      <xdr:colOff>0</xdr:colOff>
      <xdr:row>59</xdr:row>
      <xdr:rowOff>31191</xdr:rowOff>
    </xdr:to>
    <xdr:cxnSp macro="">
      <xdr:nvCxnSpPr>
        <xdr:cNvPr id="353" name="直線コネクタ 352"/>
        <xdr:cNvCxnSpPr/>
      </xdr:nvCxnSpPr>
      <xdr:spPr>
        <a:xfrm flipV="1">
          <a:off x="9639300" y="10142188"/>
          <a:ext cx="8382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31191</xdr:rowOff>
    </xdr:from>
    <xdr:to>
      <xdr:col>50</xdr:col>
      <xdr:colOff>114300</xdr:colOff>
      <xdr:row>59</xdr:row>
      <xdr:rowOff>33134</xdr:rowOff>
    </xdr:to>
    <xdr:cxnSp macro="">
      <xdr:nvCxnSpPr>
        <xdr:cNvPr id="356" name="直線コネクタ 355"/>
        <xdr:cNvCxnSpPr/>
      </xdr:nvCxnSpPr>
      <xdr:spPr>
        <a:xfrm flipV="1">
          <a:off x="8750300" y="10146741"/>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33134</xdr:rowOff>
    </xdr:from>
    <xdr:to>
      <xdr:col>45</xdr:col>
      <xdr:colOff>177800</xdr:colOff>
      <xdr:row>59</xdr:row>
      <xdr:rowOff>34049</xdr:rowOff>
    </xdr:to>
    <xdr:cxnSp macro="">
      <xdr:nvCxnSpPr>
        <xdr:cNvPr id="359" name="直線コネクタ 358"/>
        <xdr:cNvCxnSpPr/>
      </xdr:nvCxnSpPr>
      <xdr:spPr>
        <a:xfrm flipV="1">
          <a:off x="7861300" y="1014868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17666</xdr:rowOff>
    </xdr:from>
    <xdr:to>
      <xdr:col>41</xdr:col>
      <xdr:colOff>50800</xdr:colOff>
      <xdr:row>59</xdr:row>
      <xdr:rowOff>34049</xdr:rowOff>
    </xdr:to>
    <xdr:cxnSp macro="">
      <xdr:nvCxnSpPr>
        <xdr:cNvPr id="362" name="直線コネクタ 361"/>
        <xdr:cNvCxnSpPr/>
      </xdr:nvCxnSpPr>
      <xdr:spPr>
        <a:xfrm>
          <a:off x="6972300" y="10133216"/>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63" name="フローチャート: 判断 362"/>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64" name="テキスト ボックス 363"/>
        <xdr:cNvSpPr txBox="1"/>
      </xdr:nvSpPr>
      <xdr:spPr>
        <a:xfrm>
          <a:off x="7594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147288</xdr:rowOff>
    </xdr:from>
    <xdr:to>
      <xdr:col>55</xdr:col>
      <xdr:colOff>50800</xdr:colOff>
      <xdr:row>59</xdr:row>
      <xdr:rowOff>77438</xdr:rowOff>
    </xdr:to>
    <xdr:sp macro="" textlink="">
      <xdr:nvSpPr>
        <xdr:cNvPr id="372" name="楕円 371"/>
        <xdr:cNvSpPr/>
      </xdr:nvSpPr>
      <xdr:spPr>
        <a:xfrm>
          <a:off x="10426700" y="1009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62215</xdr:rowOff>
    </xdr:from>
    <xdr:ext cx="378565" cy="259045"/>
    <xdr:sp macro="" textlink="">
      <xdr:nvSpPr>
        <xdr:cNvPr id="373" name="農林水産業費該当値テキスト"/>
        <xdr:cNvSpPr txBox="1"/>
      </xdr:nvSpPr>
      <xdr:spPr>
        <a:xfrm>
          <a:off x="10528300" y="10006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151841</xdr:rowOff>
    </xdr:from>
    <xdr:to>
      <xdr:col>50</xdr:col>
      <xdr:colOff>165100</xdr:colOff>
      <xdr:row>59</xdr:row>
      <xdr:rowOff>81991</xdr:rowOff>
    </xdr:to>
    <xdr:sp macro="" textlink="">
      <xdr:nvSpPr>
        <xdr:cNvPr id="374" name="楕円 373"/>
        <xdr:cNvSpPr/>
      </xdr:nvSpPr>
      <xdr:spPr>
        <a:xfrm>
          <a:off x="9588500" y="1009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73118</xdr:rowOff>
    </xdr:from>
    <xdr:ext cx="378565" cy="259045"/>
    <xdr:sp macro="" textlink="">
      <xdr:nvSpPr>
        <xdr:cNvPr id="375" name="テキスト ボックス 374"/>
        <xdr:cNvSpPr txBox="1"/>
      </xdr:nvSpPr>
      <xdr:spPr>
        <a:xfrm>
          <a:off x="9450017" y="10188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153784</xdr:rowOff>
    </xdr:from>
    <xdr:to>
      <xdr:col>46</xdr:col>
      <xdr:colOff>38100</xdr:colOff>
      <xdr:row>59</xdr:row>
      <xdr:rowOff>83934</xdr:rowOff>
    </xdr:to>
    <xdr:sp macro="" textlink="">
      <xdr:nvSpPr>
        <xdr:cNvPr id="376" name="楕円 375"/>
        <xdr:cNvSpPr/>
      </xdr:nvSpPr>
      <xdr:spPr>
        <a:xfrm>
          <a:off x="8699500" y="1009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75061</xdr:rowOff>
    </xdr:from>
    <xdr:ext cx="378565" cy="259045"/>
    <xdr:sp macro="" textlink="">
      <xdr:nvSpPr>
        <xdr:cNvPr id="377" name="テキスト ボックス 376"/>
        <xdr:cNvSpPr txBox="1"/>
      </xdr:nvSpPr>
      <xdr:spPr>
        <a:xfrm>
          <a:off x="8561017" y="1019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154699</xdr:rowOff>
    </xdr:from>
    <xdr:to>
      <xdr:col>41</xdr:col>
      <xdr:colOff>101600</xdr:colOff>
      <xdr:row>59</xdr:row>
      <xdr:rowOff>84849</xdr:rowOff>
    </xdr:to>
    <xdr:sp macro="" textlink="">
      <xdr:nvSpPr>
        <xdr:cNvPr id="378" name="楕円 377"/>
        <xdr:cNvSpPr/>
      </xdr:nvSpPr>
      <xdr:spPr>
        <a:xfrm>
          <a:off x="7810500" y="1009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75976</xdr:rowOff>
    </xdr:from>
    <xdr:ext cx="378565" cy="259045"/>
    <xdr:sp macro="" textlink="">
      <xdr:nvSpPr>
        <xdr:cNvPr id="379" name="テキスト ボックス 378"/>
        <xdr:cNvSpPr txBox="1"/>
      </xdr:nvSpPr>
      <xdr:spPr>
        <a:xfrm>
          <a:off x="7672017" y="10191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138316</xdr:rowOff>
    </xdr:from>
    <xdr:to>
      <xdr:col>36</xdr:col>
      <xdr:colOff>165100</xdr:colOff>
      <xdr:row>59</xdr:row>
      <xdr:rowOff>68466</xdr:rowOff>
    </xdr:to>
    <xdr:sp macro="" textlink="">
      <xdr:nvSpPr>
        <xdr:cNvPr id="380" name="楕円 379"/>
        <xdr:cNvSpPr/>
      </xdr:nvSpPr>
      <xdr:spPr>
        <a:xfrm>
          <a:off x="6921500" y="1008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59593</xdr:rowOff>
    </xdr:from>
    <xdr:ext cx="469744" cy="259045"/>
    <xdr:sp macro="" textlink="">
      <xdr:nvSpPr>
        <xdr:cNvPr id="381" name="テキスト ボックス 380"/>
        <xdr:cNvSpPr txBox="1"/>
      </xdr:nvSpPr>
      <xdr:spPr>
        <a:xfrm>
          <a:off x="6737428" y="1017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97867</xdr:rowOff>
    </xdr:from>
    <xdr:to>
      <xdr:col>55</xdr:col>
      <xdr:colOff>0</xdr:colOff>
      <xdr:row>77</xdr:row>
      <xdr:rowOff>142946</xdr:rowOff>
    </xdr:to>
    <xdr:cxnSp macro="">
      <xdr:nvCxnSpPr>
        <xdr:cNvPr id="408" name="直線コネクタ 407"/>
        <xdr:cNvCxnSpPr/>
      </xdr:nvCxnSpPr>
      <xdr:spPr>
        <a:xfrm>
          <a:off x="9639300" y="13299517"/>
          <a:ext cx="838200" cy="4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77978</xdr:rowOff>
    </xdr:from>
    <xdr:to>
      <xdr:col>50</xdr:col>
      <xdr:colOff>114300</xdr:colOff>
      <xdr:row>77</xdr:row>
      <xdr:rowOff>97867</xdr:rowOff>
    </xdr:to>
    <xdr:cxnSp macro="">
      <xdr:nvCxnSpPr>
        <xdr:cNvPr id="411" name="直線コネクタ 410"/>
        <xdr:cNvCxnSpPr/>
      </xdr:nvCxnSpPr>
      <xdr:spPr>
        <a:xfrm>
          <a:off x="8750300" y="13279628"/>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77978</xdr:rowOff>
    </xdr:from>
    <xdr:to>
      <xdr:col>45</xdr:col>
      <xdr:colOff>177800</xdr:colOff>
      <xdr:row>77</xdr:row>
      <xdr:rowOff>111308</xdr:rowOff>
    </xdr:to>
    <xdr:cxnSp macro="">
      <xdr:nvCxnSpPr>
        <xdr:cNvPr id="414" name="直線コネクタ 413"/>
        <xdr:cNvCxnSpPr/>
      </xdr:nvCxnSpPr>
      <xdr:spPr>
        <a:xfrm flipV="1">
          <a:off x="7861300" y="13279628"/>
          <a:ext cx="889000" cy="3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111308</xdr:rowOff>
    </xdr:from>
    <xdr:to>
      <xdr:col>41</xdr:col>
      <xdr:colOff>50800</xdr:colOff>
      <xdr:row>77</xdr:row>
      <xdr:rowOff>169190</xdr:rowOff>
    </xdr:to>
    <xdr:cxnSp macro="">
      <xdr:nvCxnSpPr>
        <xdr:cNvPr id="417" name="直線コネクタ 416"/>
        <xdr:cNvCxnSpPr/>
      </xdr:nvCxnSpPr>
      <xdr:spPr>
        <a:xfrm flipV="1">
          <a:off x="6972300" y="13312958"/>
          <a:ext cx="889000" cy="5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145273</xdr:rowOff>
    </xdr:from>
    <xdr:to>
      <xdr:col>41</xdr:col>
      <xdr:colOff>101600</xdr:colOff>
      <xdr:row>75</xdr:row>
      <xdr:rowOff>75423</xdr:rowOff>
    </xdr:to>
    <xdr:sp macro="" textlink="">
      <xdr:nvSpPr>
        <xdr:cNvPr id="418" name="フローチャート: 判断 417"/>
        <xdr:cNvSpPr/>
      </xdr:nvSpPr>
      <xdr:spPr>
        <a:xfrm>
          <a:off x="7810500" y="1283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91950</xdr:rowOff>
    </xdr:from>
    <xdr:ext cx="534377" cy="259045"/>
    <xdr:sp macro="" textlink="">
      <xdr:nvSpPr>
        <xdr:cNvPr id="419" name="テキスト ボックス 418"/>
        <xdr:cNvSpPr txBox="1"/>
      </xdr:nvSpPr>
      <xdr:spPr>
        <a:xfrm>
          <a:off x="7594111" y="1260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92146</xdr:rowOff>
    </xdr:from>
    <xdr:to>
      <xdr:col>55</xdr:col>
      <xdr:colOff>50800</xdr:colOff>
      <xdr:row>78</xdr:row>
      <xdr:rowOff>22296</xdr:rowOff>
    </xdr:to>
    <xdr:sp macro="" textlink="">
      <xdr:nvSpPr>
        <xdr:cNvPr id="427" name="楕円 426"/>
        <xdr:cNvSpPr/>
      </xdr:nvSpPr>
      <xdr:spPr>
        <a:xfrm>
          <a:off x="10426700" y="132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70573</xdr:rowOff>
    </xdr:from>
    <xdr:ext cx="469744" cy="259045"/>
    <xdr:sp macro="" textlink="">
      <xdr:nvSpPr>
        <xdr:cNvPr id="428" name="商工費該当値テキスト"/>
        <xdr:cNvSpPr txBox="1"/>
      </xdr:nvSpPr>
      <xdr:spPr>
        <a:xfrm>
          <a:off x="10528300" y="1327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47067</xdr:rowOff>
    </xdr:from>
    <xdr:to>
      <xdr:col>50</xdr:col>
      <xdr:colOff>165100</xdr:colOff>
      <xdr:row>77</xdr:row>
      <xdr:rowOff>148667</xdr:rowOff>
    </xdr:to>
    <xdr:sp macro="" textlink="">
      <xdr:nvSpPr>
        <xdr:cNvPr id="429" name="楕円 428"/>
        <xdr:cNvSpPr/>
      </xdr:nvSpPr>
      <xdr:spPr>
        <a:xfrm>
          <a:off x="9588500" y="1324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139794</xdr:rowOff>
    </xdr:from>
    <xdr:ext cx="469744" cy="259045"/>
    <xdr:sp macro="" textlink="">
      <xdr:nvSpPr>
        <xdr:cNvPr id="430" name="テキスト ボックス 429"/>
        <xdr:cNvSpPr txBox="1"/>
      </xdr:nvSpPr>
      <xdr:spPr>
        <a:xfrm>
          <a:off x="9404428" y="1334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27178</xdr:rowOff>
    </xdr:from>
    <xdr:to>
      <xdr:col>46</xdr:col>
      <xdr:colOff>38100</xdr:colOff>
      <xdr:row>77</xdr:row>
      <xdr:rowOff>128778</xdr:rowOff>
    </xdr:to>
    <xdr:sp macro="" textlink="">
      <xdr:nvSpPr>
        <xdr:cNvPr id="431" name="楕円 430"/>
        <xdr:cNvSpPr/>
      </xdr:nvSpPr>
      <xdr:spPr>
        <a:xfrm>
          <a:off x="8699500" y="1322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119905</xdr:rowOff>
    </xdr:from>
    <xdr:ext cx="469744" cy="259045"/>
    <xdr:sp macro="" textlink="">
      <xdr:nvSpPr>
        <xdr:cNvPr id="432" name="テキスト ボックス 431"/>
        <xdr:cNvSpPr txBox="1"/>
      </xdr:nvSpPr>
      <xdr:spPr>
        <a:xfrm>
          <a:off x="8515428" y="1332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60508</xdr:rowOff>
    </xdr:from>
    <xdr:to>
      <xdr:col>41</xdr:col>
      <xdr:colOff>101600</xdr:colOff>
      <xdr:row>77</xdr:row>
      <xdr:rowOff>162108</xdr:rowOff>
    </xdr:to>
    <xdr:sp macro="" textlink="">
      <xdr:nvSpPr>
        <xdr:cNvPr id="433" name="楕円 432"/>
        <xdr:cNvSpPr/>
      </xdr:nvSpPr>
      <xdr:spPr>
        <a:xfrm>
          <a:off x="7810500" y="132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153235</xdr:rowOff>
    </xdr:from>
    <xdr:ext cx="469744" cy="259045"/>
    <xdr:sp macro="" textlink="">
      <xdr:nvSpPr>
        <xdr:cNvPr id="434" name="テキスト ボックス 433"/>
        <xdr:cNvSpPr txBox="1"/>
      </xdr:nvSpPr>
      <xdr:spPr>
        <a:xfrm>
          <a:off x="7626428" y="1335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118390</xdr:rowOff>
    </xdr:from>
    <xdr:to>
      <xdr:col>36</xdr:col>
      <xdr:colOff>165100</xdr:colOff>
      <xdr:row>78</xdr:row>
      <xdr:rowOff>48540</xdr:rowOff>
    </xdr:to>
    <xdr:sp macro="" textlink="">
      <xdr:nvSpPr>
        <xdr:cNvPr id="435" name="楕円 434"/>
        <xdr:cNvSpPr/>
      </xdr:nvSpPr>
      <xdr:spPr>
        <a:xfrm>
          <a:off x="6921500" y="1332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39667</xdr:rowOff>
    </xdr:from>
    <xdr:ext cx="469744" cy="259045"/>
    <xdr:sp macro="" textlink="">
      <xdr:nvSpPr>
        <xdr:cNvPr id="436" name="テキスト ボックス 435"/>
        <xdr:cNvSpPr txBox="1"/>
      </xdr:nvSpPr>
      <xdr:spPr>
        <a:xfrm>
          <a:off x="6737428" y="1341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37612</xdr:rowOff>
    </xdr:from>
    <xdr:to>
      <xdr:col>55</xdr:col>
      <xdr:colOff>0</xdr:colOff>
      <xdr:row>97</xdr:row>
      <xdr:rowOff>133707</xdr:rowOff>
    </xdr:to>
    <xdr:cxnSp macro="">
      <xdr:nvCxnSpPr>
        <xdr:cNvPr id="463" name="直線コネクタ 462"/>
        <xdr:cNvCxnSpPr/>
      </xdr:nvCxnSpPr>
      <xdr:spPr>
        <a:xfrm flipV="1">
          <a:off x="9639300" y="16668262"/>
          <a:ext cx="838200" cy="9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65471</xdr:rowOff>
    </xdr:from>
    <xdr:ext cx="534377" cy="259045"/>
    <xdr:sp macro="" textlink="">
      <xdr:nvSpPr>
        <xdr:cNvPr id="464" name="土木費平均値テキスト"/>
        <xdr:cNvSpPr txBox="1"/>
      </xdr:nvSpPr>
      <xdr:spPr>
        <a:xfrm>
          <a:off x="10528300" y="1669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40016</xdr:rowOff>
    </xdr:from>
    <xdr:to>
      <xdr:col>50</xdr:col>
      <xdr:colOff>114300</xdr:colOff>
      <xdr:row>97</xdr:row>
      <xdr:rowOff>133707</xdr:rowOff>
    </xdr:to>
    <xdr:cxnSp macro="">
      <xdr:nvCxnSpPr>
        <xdr:cNvPr id="466" name="直線コネクタ 465"/>
        <xdr:cNvCxnSpPr/>
      </xdr:nvCxnSpPr>
      <xdr:spPr>
        <a:xfrm>
          <a:off x="8750300" y="16670666"/>
          <a:ext cx="889000" cy="9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40016</xdr:rowOff>
    </xdr:from>
    <xdr:to>
      <xdr:col>45</xdr:col>
      <xdr:colOff>177800</xdr:colOff>
      <xdr:row>97</xdr:row>
      <xdr:rowOff>46115</xdr:rowOff>
    </xdr:to>
    <xdr:cxnSp macro="">
      <xdr:nvCxnSpPr>
        <xdr:cNvPr id="469" name="直線コネクタ 468"/>
        <xdr:cNvCxnSpPr/>
      </xdr:nvCxnSpPr>
      <xdr:spPr>
        <a:xfrm flipV="1">
          <a:off x="7861300" y="16670666"/>
          <a:ext cx="889000" cy="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6652</xdr:rowOff>
    </xdr:from>
    <xdr:ext cx="534377" cy="259045"/>
    <xdr:sp macro="" textlink="">
      <xdr:nvSpPr>
        <xdr:cNvPr id="471" name="テキスト ボックス 470"/>
        <xdr:cNvSpPr txBox="1"/>
      </xdr:nvSpPr>
      <xdr:spPr>
        <a:xfrm>
          <a:off x="8483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46115</xdr:rowOff>
    </xdr:from>
    <xdr:to>
      <xdr:col>41</xdr:col>
      <xdr:colOff>50800</xdr:colOff>
      <xdr:row>97</xdr:row>
      <xdr:rowOff>88640</xdr:rowOff>
    </xdr:to>
    <xdr:cxnSp macro="">
      <xdr:nvCxnSpPr>
        <xdr:cNvPr id="472" name="直線コネクタ 471"/>
        <xdr:cNvCxnSpPr/>
      </xdr:nvCxnSpPr>
      <xdr:spPr>
        <a:xfrm flipV="1">
          <a:off x="6972300" y="16676765"/>
          <a:ext cx="889000" cy="4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149658</xdr:rowOff>
    </xdr:from>
    <xdr:to>
      <xdr:col>41</xdr:col>
      <xdr:colOff>101600</xdr:colOff>
      <xdr:row>97</xdr:row>
      <xdr:rowOff>79808</xdr:rowOff>
    </xdr:to>
    <xdr:sp macro="" textlink="">
      <xdr:nvSpPr>
        <xdr:cNvPr id="473" name="フローチャート: 判断 472"/>
        <xdr:cNvSpPr/>
      </xdr:nvSpPr>
      <xdr:spPr>
        <a:xfrm>
          <a:off x="7810500" y="166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96335</xdr:rowOff>
    </xdr:from>
    <xdr:ext cx="534377" cy="259045"/>
    <xdr:sp macro="" textlink="">
      <xdr:nvSpPr>
        <xdr:cNvPr id="474" name="テキスト ボックス 473"/>
        <xdr:cNvSpPr txBox="1"/>
      </xdr:nvSpPr>
      <xdr:spPr>
        <a:xfrm>
          <a:off x="7594111" y="1638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138267</xdr:rowOff>
    </xdr:from>
    <xdr:ext cx="534377" cy="259045"/>
    <xdr:sp macro="" textlink="">
      <xdr:nvSpPr>
        <xdr:cNvPr id="476" name="テキスト ボックス 475"/>
        <xdr:cNvSpPr txBox="1"/>
      </xdr:nvSpPr>
      <xdr:spPr>
        <a:xfrm>
          <a:off x="6705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158262</xdr:rowOff>
    </xdr:from>
    <xdr:to>
      <xdr:col>55</xdr:col>
      <xdr:colOff>50800</xdr:colOff>
      <xdr:row>97</xdr:row>
      <xdr:rowOff>88412</xdr:rowOff>
    </xdr:to>
    <xdr:sp macro="" textlink="">
      <xdr:nvSpPr>
        <xdr:cNvPr id="482" name="楕円 481"/>
        <xdr:cNvSpPr/>
      </xdr:nvSpPr>
      <xdr:spPr>
        <a:xfrm>
          <a:off x="10426700" y="1661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9689</xdr:rowOff>
    </xdr:from>
    <xdr:ext cx="534377" cy="259045"/>
    <xdr:sp macro="" textlink="">
      <xdr:nvSpPr>
        <xdr:cNvPr id="483" name="土木費該当値テキスト"/>
        <xdr:cNvSpPr txBox="1"/>
      </xdr:nvSpPr>
      <xdr:spPr>
        <a:xfrm>
          <a:off x="10528300" y="164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82907</xdr:rowOff>
    </xdr:from>
    <xdr:to>
      <xdr:col>50</xdr:col>
      <xdr:colOff>165100</xdr:colOff>
      <xdr:row>98</xdr:row>
      <xdr:rowOff>13057</xdr:rowOff>
    </xdr:to>
    <xdr:sp macro="" textlink="">
      <xdr:nvSpPr>
        <xdr:cNvPr id="484" name="楕円 483"/>
        <xdr:cNvSpPr/>
      </xdr:nvSpPr>
      <xdr:spPr>
        <a:xfrm>
          <a:off x="9588500" y="1671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4184</xdr:rowOff>
    </xdr:from>
    <xdr:ext cx="534377" cy="259045"/>
    <xdr:sp macro="" textlink="">
      <xdr:nvSpPr>
        <xdr:cNvPr id="485" name="テキスト ボックス 484"/>
        <xdr:cNvSpPr txBox="1"/>
      </xdr:nvSpPr>
      <xdr:spPr>
        <a:xfrm>
          <a:off x="9372111" y="1680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160666</xdr:rowOff>
    </xdr:from>
    <xdr:to>
      <xdr:col>46</xdr:col>
      <xdr:colOff>38100</xdr:colOff>
      <xdr:row>97</xdr:row>
      <xdr:rowOff>90816</xdr:rowOff>
    </xdr:to>
    <xdr:sp macro="" textlink="">
      <xdr:nvSpPr>
        <xdr:cNvPr id="486" name="楕円 485"/>
        <xdr:cNvSpPr/>
      </xdr:nvSpPr>
      <xdr:spPr>
        <a:xfrm>
          <a:off x="8699500" y="1661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107343</xdr:rowOff>
    </xdr:from>
    <xdr:ext cx="534377" cy="259045"/>
    <xdr:sp macro="" textlink="">
      <xdr:nvSpPr>
        <xdr:cNvPr id="487" name="テキスト ボックス 486"/>
        <xdr:cNvSpPr txBox="1"/>
      </xdr:nvSpPr>
      <xdr:spPr>
        <a:xfrm>
          <a:off x="8483111" y="1639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166765</xdr:rowOff>
    </xdr:from>
    <xdr:to>
      <xdr:col>41</xdr:col>
      <xdr:colOff>101600</xdr:colOff>
      <xdr:row>97</xdr:row>
      <xdr:rowOff>96915</xdr:rowOff>
    </xdr:to>
    <xdr:sp macro="" textlink="">
      <xdr:nvSpPr>
        <xdr:cNvPr id="488" name="楕円 487"/>
        <xdr:cNvSpPr/>
      </xdr:nvSpPr>
      <xdr:spPr>
        <a:xfrm>
          <a:off x="7810500" y="166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88042</xdr:rowOff>
    </xdr:from>
    <xdr:ext cx="534377" cy="259045"/>
    <xdr:sp macro="" textlink="">
      <xdr:nvSpPr>
        <xdr:cNvPr id="489" name="テキスト ボックス 488"/>
        <xdr:cNvSpPr txBox="1"/>
      </xdr:nvSpPr>
      <xdr:spPr>
        <a:xfrm>
          <a:off x="7594111" y="1671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37840</xdr:rowOff>
    </xdr:from>
    <xdr:to>
      <xdr:col>36</xdr:col>
      <xdr:colOff>165100</xdr:colOff>
      <xdr:row>97</xdr:row>
      <xdr:rowOff>139440</xdr:rowOff>
    </xdr:to>
    <xdr:sp macro="" textlink="">
      <xdr:nvSpPr>
        <xdr:cNvPr id="490" name="楕円 489"/>
        <xdr:cNvSpPr/>
      </xdr:nvSpPr>
      <xdr:spPr>
        <a:xfrm>
          <a:off x="6921500" y="1666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155967</xdr:rowOff>
    </xdr:from>
    <xdr:ext cx="534377" cy="259045"/>
    <xdr:sp macro="" textlink="">
      <xdr:nvSpPr>
        <xdr:cNvPr id="491" name="テキスト ボックス 490"/>
        <xdr:cNvSpPr txBox="1"/>
      </xdr:nvSpPr>
      <xdr:spPr>
        <a:xfrm>
          <a:off x="6705111" y="1644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73635</xdr:rowOff>
    </xdr:from>
    <xdr:to>
      <xdr:col>85</xdr:col>
      <xdr:colOff>127000</xdr:colOff>
      <xdr:row>37</xdr:row>
      <xdr:rowOff>137277</xdr:rowOff>
    </xdr:to>
    <xdr:cxnSp macro="">
      <xdr:nvCxnSpPr>
        <xdr:cNvPr id="519" name="直線コネクタ 518"/>
        <xdr:cNvCxnSpPr/>
      </xdr:nvCxnSpPr>
      <xdr:spPr>
        <a:xfrm flipV="1">
          <a:off x="15481300" y="6417285"/>
          <a:ext cx="838200" cy="6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40809</xdr:rowOff>
    </xdr:from>
    <xdr:ext cx="534377" cy="259045"/>
    <xdr:sp macro="" textlink="">
      <xdr:nvSpPr>
        <xdr:cNvPr id="520" name="消防費平均値テキスト"/>
        <xdr:cNvSpPr txBox="1"/>
      </xdr:nvSpPr>
      <xdr:spPr>
        <a:xfrm>
          <a:off x="16370300" y="63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43048</xdr:rowOff>
    </xdr:from>
    <xdr:to>
      <xdr:col>81</xdr:col>
      <xdr:colOff>50800</xdr:colOff>
      <xdr:row>37</xdr:row>
      <xdr:rowOff>137277</xdr:rowOff>
    </xdr:to>
    <xdr:cxnSp macro="">
      <xdr:nvCxnSpPr>
        <xdr:cNvPr id="522" name="直線コネクタ 521"/>
        <xdr:cNvCxnSpPr/>
      </xdr:nvCxnSpPr>
      <xdr:spPr>
        <a:xfrm>
          <a:off x="14592300" y="6386698"/>
          <a:ext cx="889000" cy="9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24" name="テキスト ボックス 523"/>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24303</xdr:rowOff>
    </xdr:from>
    <xdr:to>
      <xdr:col>76</xdr:col>
      <xdr:colOff>114300</xdr:colOff>
      <xdr:row>37</xdr:row>
      <xdr:rowOff>43048</xdr:rowOff>
    </xdr:to>
    <xdr:cxnSp macro="">
      <xdr:nvCxnSpPr>
        <xdr:cNvPr id="525" name="直線コネクタ 524"/>
        <xdr:cNvCxnSpPr/>
      </xdr:nvCxnSpPr>
      <xdr:spPr>
        <a:xfrm>
          <a:off x="13703300" y="6367953"/>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148252</xdr:rowOff>
    </xdr:from>
    <xdr:ext cx="534377" cy="259045"/>
    <xdr:sp macro="" textlink="">
      <xdr:nvSpPr>
        <xdr:cNvPr id="527" name="テキスト ボックス 526"/>
        <xdr:cNvSpPr txBox="1"/>
      </xdr:nvSpPr>
      <xdr:spPr>
        <a:xfrm>
          <a:off x="14325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24303</xdr:rowOff>
    </xdr:from>
    <xdr:to>
      <xdr:col>71</xdr:col>
      <xdr:colOff>177800</xdr:colOff>
      <xdr:row>37</xdr:row>
      <xdr:rowOff>125435</xdr:rowOff>
    </xdr:to>
    <xdr:cxnSp macro="">
      <xdr:nvCxnSpPr>
        <xdr:cNvPr id="528" name="直線コネクタ 527"/>
        <xdr:cNvCxnSpPr/>
      </xdr:nvCxnSpPr>
      <xdr:spPr>
        <a:xfrm flipV="1">
          <a:off x="12814300" y="6367953"/>
          <a:ext cx="889000" cy="10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94464</xdr:rowOff>
    </xdr:from>
    <xdr:ext cx="534377" cy="259045"/>
    <xdr:sp macro="" textlink="">
      <xdr:nvSpPr>
        <xdr:cNvPr id="530" name="テキスト ボックス 529"/>
        <xdr:cNvSpPr txBox="1"/>
      </xdr:nvSpPr>
      <xdr:spPr>
        <a:xfrm>
          <a:off x="13436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22835</xdr:rowOff>
    </xdr:from>
    <xdr:to>
      <xdr:col>85</xdr:col>
      <xdr:colOff>177800</xdr:colOff>
      <xdr:row>37</xdr:row>
      <xdr:rowOff>124435</xdr:rowOff>
    </xdr:to>
    <xdr:sp macro="" textlink="">
      <xdr:nvSpPr>
        <xdr:cNvPr id="538" name="楕円 537"/>
        <xdr:cNvSpPr/>
      </xdr:nvSpPr>
      <xdr:spPr>
        <a:xfrm>
          <a:off x="16268700" y="63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45712</xdr:rowOff>
    </xdr:from>
    <xdr:ext cx="534377" cy="259045"/>
    <xdr:sp macro="" textlink="">
      <xdr:nvSpPr>
        <xdr:cNvPr id="539" name="消防費該当値テキスト"/>
        <xdr:cNvSpPr txBox="1"/>
      </xdr:nvSpPr>
      <xdr:spPr>
        <a:xfrm>
          <a:off x="16370300" y="621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86477</xdr:rowOff>
    </xdr:from>
    <xdr:to>
      <xdr:col>81</xdr:col>
      <xdr:colOff>101600</xdr:colOff>
      <xdr:row>38</xdr:row>
      <xdr:rowOff>16627</xdr:rowOff>
    </xdr:to>
    <xdr:sp macro="" textlink="">
      <xdr:nvSpPr>
        <xdr:cNvPr id="540" name="楕円 539"/>
        <xdr:cNvSpPr/>
      </xdr:nvSpPr>
      <xdr:spPr>
        <a:xfrm>
          <a:off x="15430500" y="643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7754</xdr:rowOff>
    </xdr:from>
    <xdr:ext cx="534377" cy="259045"/>
    <xdr:sp macro="" textlink="">
      <xdr:nvSpPr>
        <xdr:cNvPr id="541" name="テキスト ボックス 540"/>
        <xdr:cNvSpPr txBox="1"/>
      </xdr:nvSpPr>
      <xdr:spPr>
        <a:xfrm>
          <a:off x="15214111" y="652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163698</xdr:rowOff>
    </xdr:from>
    <xdr:to>
      <xdr:col>76</xdr:col>
      <xdr:colOff>165100</xdr:colOff>
      <xdr:row>37</xdr:row>
      <xdr:rowOff>93848</xdr:rowOff>
    </xdr:to>
    <xdr:sp macro="" textlink="">
      <xdr:nvSpPr>
        <xdr:cNvPr id="542" name="楕円 541"/>
        <xdr:cNvSpPr/>
      </xdr:nvSpPr>
      <xdr:spPr>
        <a:xfrm>
          <a:off x="14541500" y="633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110375</xdr:rowOff>
    </xdr:from>
    <xdr:ext cx="534377" cy="259045"/>
    <xdr:sp macro="" textlink="">
      <xdr:nvSpPr>
        <xdr:cNvPr id="543" name="テキスト ボックス 542"/>
        <xdr:cNvSpPr txBox="1"/>
      </xdr:nvSpPr>
      <xdr:spPr>
        <a:xfrm>
          <a:off x="14325111" y="61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144953</xdr:rowOff>
    </xdr:from>
    <xdr:to>
      <xdr:col>72</xdr:col>
      <xdr:colOff>38100</xdr:colOff>
      <xdr:row>37</xdr:row>
      <xdr:rowOff>75103</xdr:rowOff>
    </xdr:to>
    <xdr:sp macro="" textlink="">
      <xdr:nvSpPr>
        <xdr:cNvPr id="544" name="楕円 543"/>
        <xdr:cNvSpPr/>
      </xdr:nvSpPr>
      <xdr:spPr>
        <a:xfrm>
          <a:off x="13652500" y="631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66230</xdr:rowOff>
    </xdr:from>
    <xdr:ext cx="534377" cy="259045"/>
    <xdr:sp macro="" textlink="">
      <xdr:nvSpPr>
        <xdr:cNvPr id="545" name="テキスト ボックス 544"/>
        <xdr:cNvSpPr txBox="1"/>
      </xdr:nvSpPr>
      <xdr:spPr>
        <a:xfrm>
          <a:off x="13436111" y="640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74635</xdr:rowOff>
    </xdr:from>
    <xdr:to>
      <xdr:col>67</xdr:col>
      <xdr:colOff>101600</xdr:colOff>
      <xdr:row>38</xdr:row>
      <xdr:rowOff>4786</xdr:rowOff>
    </xdr:to>
    <xdr:sp macro="" textlink="">
      <xdr:nvSpPr>
        <xdr:cNvPr id="546" name="楕円 545"/>
        <xdr:cNvSpPr/>
      </xdr:nvSpPr>
      <xdr:spPr>
        <a:xfrm>
          <a:off x="12763500" y="6418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167362</xdr:rowOff>
    </xdr:from>
    <xdr:ext cx="534377" cy="259045"/>
    <xdr:sp macro="" textlink="">
      <xdr:nvSpPr>
        <xdr:cNvPr id="547" name="テキスト ボックス 546"/>
        <xdr:cNvSpPr txBox="1"/>
      </xdr:nvSpPr>
      <xdr:spPr>
        <a:xfrm>
          <a:off x="12547111" y="651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159341</xdr:rowOff>
    </xdr:from>
    <xdr:to>
      <xdr:col>85</xdr:col>
      <xdr:colOff>127000</xdr:colOff>
      <xdr:row>57</xdr:row>
      <xdr:rowOff>61214</xdr:rowOff>
    </xdr:to>
    <xdr:cxnSp macro="">
      <xdr:nvCxnSpPr>
        <xdr:cNvPr id="577" name="直線コネクタ 576"/>
        <xdr:cNvCxnSpPr/>
      </xdr:nvCxnSpPr>
      <xdr:spPr>
        <a:xfrm flipV="1">
          <a:off x="15481300" y="9760541"/>
          <a:ext cx="838200" cy="7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82554</xdr:rowOff>
    </xdr:from>
    <xdr:ext cx="534377" cy="259045"/>
    <xdr:sp macro="" textlink="">
      <xdr:nvSpPr>
        <xdr:cNvPr id="578" name="教育費平均値テキスト"/>
        <xdr:cNvSpPr txBox="1"/>
      </xdr:nvSpPr>
      <xdr:spPr>
        <a:xfrm>
          <a:off x="16370300" y="951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61214</xdr:rowOff>
    </xdr:from>
    <xdr:to>
      <xdr:col>81</xdr:col>
      <xdr:colOff>50800</xdr:colOff>
      <xdr:row>57</xdr:row>
      <xdr:rowOff>81902</xdr:rowOff>
    </xdr:to>
    <xdr:cxnSp macro="">
      <xdr:nvCxnSpPr>
        <xdr:cNvPr id="580" name="直線コネクタ 579"/>
        <xdr:cNvCxnSpPr/>
      </xdr:nvCxnSpPr>
      <xdr:spPr>
        <a:xfrm flipV="1">
          <a:off x="14592300" y="9833864"/>
          <a:ext cx="8890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82" name="テキスト ボックス 581"/>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49899</xdr:rowOff>
    </xdr:from>
    <xdr:to>
      <xdr:col>76</xdr:col>
      <xdr:colOff>114300</xdr:colOff>
      <xdr:row>57</xdr:row>
      <xdr:rowOff>81902</xdr:rowOff>
    </xdr:to>
    <xdr:cxnSp macro="">
      <xdr:nvCxnSpPr>
        <xdr:cNvPr id="583" name="直線コネクタ 582"/>
        <xdr:cNvCxnSpPr/>
      </xdr:nvCxnSpPr>
      <xdr:spPr>
        <a:xfrm>
          <a:off x="13703300" y="9822549"/>
          <a:ext cx="8890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56380</xdr:rowOff>
    </xdr:from>
    <xdr:ext cx="534377" cy="259045"/>
    <xdr:sp macro="" textlink="">
      <xdr:nvSpPr>
        <xdr:cNvPr id="585" name="テキスト ボックス 584"/>
        <xdr:cNvSpPr txBox="1"/>
      </xdr:nvSpPr>
      <xdr:spPr>
        <a:xfrm>
          <a:off x="14325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36106</xdr:rowOff>
    </xdr:from>
    <xdr:to>
      <xdr:col>71</xdr:col>
      <xdr:colOff>177800</xdr:colOff>
      <xdr:row>57</xdr:row>
      <xdr:rowOff>49899</xdr:rowOff>
    </xdr:to>
    <xdr:cxnSp macro="">
      <xdr:nvCxnSpPr>
        <xdr:cNvPr id="586" name="直線コネクタ 585"/>
        <xdr:cNvCxnSpPr/>
      </xdr:nvCxnSpPr>
      <xdr:spPr>
        <a:xfrm>
          <a:off x="12814300" y="9637306"/>
          <a:ext cx="889000" cy="18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36110</xdr:rowOff>
    </xdr:from>
    <xdr:ext cx="534377" cy="259045"/>
    <xdr:sp macro="" textlink="">
      <xdr:nvSpPr>
        <xdr:cNvPr id="588" name="テキスト ボックス 587"/>
        <xdr:cNvSpPr txBox="1"/>
      </xdr:nvSpPr>
      <xdr:spPr>
        <a:xfrm>
          <a:off x="13436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0" name="テキスト ボックス 589"/>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108541</xdr:rowOff>
    </xdr:from>
    <xdr:to>
      <xdr:col>85</xdr:col>
      <xdr:colOff>177800</xdr:colOff>
      <xdr:row>57</xdr:row>
      <xdr:rowOff>38691</xdr:rowOff>
    </xdr:to>
    <xdr:sp macro="" textlink="">
      <xdr:nvSpPr>
        <xdr:cNvPr id="596" name="楕円 595"/>
        <xdr:cNvSpPr/>
      </xdr:nvSpPr>
      <xdr:spPr>
        <a:xfrm>
          <a:off x="16268700" y="970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86968</xdr:rowOff>
    </xdr:from>
    <xdr:ext cx="534377" cy="259045"/>
    <xdr:sp macro="" textlink="">
      <xdr:nvSpPr>
        <xdr:cNvPr id="597" name="教育費該当値テキスト"/>
        <xdr:cNvSpPr txBox="1"/>
      </xdr:nvSpPr>
      <xdr:spPr>
        <a:xfrm>
          <a:off x="16370300" y="968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10414</xdr:rowOff>
    </xdr:from>
    <xdr:to>
      <xdr:col>81</xdr:col>
      <xdr:colOff>101600</xdr:colOff>
      <xdr:row>57</xdr:row>
      <xdr:rowOff>112014</xdr:rowOff>
    </xdr:to>
    <xdr:sp macro="" textlink="">
      <xdr:nvSpPr>
        <xdr:cNvPr id="598" name="楕円 597"/>
        <xdr:cNvSpPr/>
      </xdr:nvSpPr>
      <xdr:spPr>
        <a:xfrm>
          <a:off x="15430500" y="97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103141</xdr:rowOff>
    </xdr:from>
    <xdr:ext cx="534377" cy="259045"/>
    <xdr:sp macro="" textlink="">
      <xdr:nvSpPr>
        <xdr:cNvPr id="599" name="テキスト ボックス 598"/>
        <xdr:cNvSpPr txBox="1"/>
      </xdr:nvSpPr>
      <xdr:spPr>
        <a:xfrm>
          <a:off x="15214111" y="987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31102</xdr:rowOff>
    </xdr:from>
    <xdr:to>
      <xdr:col>76</xdr:col>
      <xdr:colOff>165100</xdr:colOff>
      <xdr:row>57</xdr:row>
      <xdr:rowOff>132702</xdr:rowOff>
    </xdr:to>
    <xdr:sp macro="" textlink="">
      <xdr:nvSpPr>
        <xdr:cNvPr id="600" name="楕円 599"/>
        <xdr:cNvSpPr/>
      </xdr:nvSpPr>
      <xdr:spPr>
        <a:xfrm>
          <a:off x="14541500" y="980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123829</xdr:rowOff>
    </xdr:from>
    <xdr:ext cx="534377" cy="259045"/>
    <xdr:sp macro="" textlink="">
      <xdr:nvSpPr>
        <xdr:cNvPr id="601" name="テキスト ボックス 600"/>
        <xdr:cNvSpPr txBox="1"/>
      </xdr:nvSpPr>
      <xdr:spPr>
        <a:xfrm>
          <a:off x="14325111" y="989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170549</xdr:rowOff>
    </xdr:from>
    <xdr:to>
      <xdr:col>72</xdr:col>
      <xdr:colOff>38100</xdr:colOff>
      <xdr:row>57</xdr:row>
      <xdr:rowOff>100699</xdr:rowOff>
    </xdr:to>
    <xdr:sp macro="" textlink="">
      <xdr:nvSpPr>
        <xdr:cNvPr id="602" name="楕円 601"/>
        <xdr:cNvSpPr/>
      </xdr:nvSpPr>
      <xdr:spPr>
        <a:xfrm>
          <a:off x="13652500" y="977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91826</xdr:rowOff>
    </xdr:from>
    <xdr:ext cx="534377" cy="259045"/>
    <xdr:sp macro="" textlink="">
      <xdr:nvSpPr>
        <xdr:cNvPr id="603" name="テキスト ボックス 602"/>
        <xdr:cNvSpPr txBox="1"/>
      </xdr:nvSpPr>
      <xdr:spPr>
        <a:xfrm>
          <a:off x="13436111" y="986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156756</xdr:rowOff>
    </xdr:from>
    <xdr:to>
      <xdr:col>67</xdr:col>
      <xdr:colOff>101600</xdr:colOff>
      <xdr:row>56</xdr:row>
      <xdr:rowOff>86906</xdr:rowOff>
    </xdr:to>
    <xdr:sp macro="" textlink="">
      <xdr:nvSpPr>
        <xdr:cNvPr id="604" name="楕円 603"/>
        <xdr:cNvSpPr/>
      </xdr:nvSpPr>
      <xdr:spPr>
        <a:xfrm>
          <a:off x="12763500" y="958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103433</xdr:rowOff>
    </xdr:from>
    <xdr:ext cx="534377" cy="259045"/>
    <xdr:sp macro="" textlink="">
      <xdr:nvSpPr>
        <xdr:cNvPr id="605" name="テキスト ボックス 604"/>
        <xdr:cNvSpPr txBox="1"/>
      </xdr:nvSpPr>
      <xdr:spPr>
        <a:xfrm>
          <a:off x="12547111" y="936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35192</xdr:rowOff>
    </xdr:from>
    <xdr:to>
      <xdr:col>85</xdr:col>
      <xdr:colOff>127000</xdr:colOff>
      <xdr:row>79</xdr:row>
      <xdr:rowOff>44450</xdr:rowOff>
    </xdr:to>
    <xdr:cxnSp macro="">
      <xdr:nvCxnSpPr>
        <xdr:cNvPr id="634" name="直線コネクタ 633"/>
        <xdr:cNvCxnSpPr/>
      </xdr:nvCxnSpPr>
      <xdr:spPr>
        <a:xfrm flipV="1">
          <a:off x="15481300" y="13579742"/>
          <a:ext cx="8382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102006</xdr:rowOff>
    </xdr:from>
    <xdr:to>
      <xdr:col>72</xdr:col>
      <xdr:colOff>38100</xdr:colOff>
      <xdr:row>78</xdr:row>
      <xdr:rowOff>32156</xdr:rowOff>
    </xdr:to>
    <xdr:sp macro="" textlink="">
      <xdr:nvSpPr>
        <xdr:cNvPr id="644" name="フローチャート: 判断 643"/>
        <xdr:cNvSpPr/>
      </xdr:nvSpPr>
      <xdr:spPr>
        <a:xfrm>
          <a:off x="13652500" y="133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48683</xdr:rowOff>
    </xdr:from>
    <xdr:ext cx="469744" cy="259045"/>
    <xdr:sp macro="" textlink="">
      <xdr:nvSpPr>
        <xdr:cNvPr id="645" name="テキスト ボックス 644"/>
        <xdr:cNvSpPr txBox="1"/>
      </xdr:nvSpPr>
      <xdr:spPr>
        <a:xfrm>
          <a:off x="13468428" y="1307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155842</xdr:rowOff>
    </xdr:from>
    <xdr:to>
      <xdr:col>85</xdr:col>
      <xdr:colOff>177800</xdr:colOff>
      <xdr:row>79</xdr:row>
      <xdr:rowOff>85992</xdr:rowOff>
    </xdr:to>
    <xdr:sp macro="" textlink="">
      <xdr:nvSpPr>
        <xdr:cNvPr id="653" name="楕円 652"/>
        <xdr:cNvSpPr/>
      </xdr:nvSpPr>
      <xdr:spPr>
        <a:xfrm>
          <a:off x="16268700" y="1352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378565" cy="259045"/>
    <xdr:sp macro="" textlink="">
      <xdr:nvSpPr>
        <xdr:cNvPr id="654" name="災害復旧費該当値テキスト"/>
        <xdr:cNvSpPr txBox="1"/>
      </xdr:nvSpPr>
      <xdr:spPr>
        <a:xfrm>
          <a:off x="16370300" y="13453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149115</xdr:rowOff>
    </xdr:from>
    <xdr:to>
      <xdr:col>85</xdr:col>
      <xdr:colOff>127000</xdr:colOff>
      <xdr:row>98</xdr:row>
      <xdr:rowOff>13912</xdr:rowOff>
    </xdr:to>
    <xdr:cxnSp macro="">
      <xdr:nvCxnSpPr>
        <xdr:cNvPr id="695" name="直線コネクタ 694"/>
        <xdr:cNvCxnSpPr/>
      </xdr:nvCxnSpPr>
      <xdr:spPr>
        <a:xfrm>
          <a:off x="15481300" y="16779765"/>
          <a:ext cx="838200" cy="3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6" name="公債費平均値テキスト"/>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149115</xdr:rowOff>
    </xdr:from>
    <xdr:to>
      <xdr:col>81</xdr:col>
      <xdr:colOff>50800</xdr:colOff>
      <xdr:row>98</xdr:row>
      <xdr:rowOff>17084</xdr:rowOff>
    </xdr:to>
    <xdr:cxnSp macro="">
      <xdr:nvCxnSpPr>
        <xdr:cNvPr id="698" name="直線コネクタ 697"/>
        <xdr:cNvCxnSpPr/>
      </xdr:nvCxnSpPr>
      <xdr:spPr>
        <a:xfrm flipV="1">
          <a:off x="14592300" y="16779765"/>
          <a:ext cx="889000" cy="3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0" name="テキスト ボックス 699"/>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17084</xdr:rowOff>
    </xdr:from>
    <xdr:to>
      <xdr:col>76</xdr:col>
      <xdr:colOff>114300</xdr:colOff>
      <xdr:row>98</xdr:row>
      <xdr:rowOff>44602</xdr:rowOff>
    </xdr:to>
    <xdr:cxnSp macro="">
      <xdr:nvCxnSpPr>
        <xdr:cNvPr id="701" name="直線コネクタ 700"/>
        <xdr:cNvCxnSpPr/>
      </xdr:nvCxnSpPr>
      <xdr:spPr>
        <a:xfrm flipV="1">
          <a:off x="13703300" y="16819184"/>
          <a:ext cx="889000" cy="2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15013</xdr:rowOff>
    </xdr:from>
    <xdr:to>
      <xdr:col>71</xdr:col>
      <xdr:colOff>177800</xdr:colOff>
      <xdr:row>98</xdr:row>
      <xdr:rowOff>44602</xdr:rowOff>
    </xdr:to>
    <xdr:cxnSp macro="">
      <xdr:nvCxnSpPr>
        <xdr:cNvPr id="704" name="直線コネクタ 703"/>
        <xdr:cNvCxnSpPr/>
      </xdr:nvCxnSpPr>
      <xdr:spPr>
        <a:xfrm>
          <a:off x="12814300" y="16817113"/>
          <a:ext cx="889000" cy="2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26464</xdr:rowOff>
    </xdr:from>
    <xdr:to>
      <xdr:col>72</xdr:col>
      <xdr:colOff>38100</xdr:colOff>
      <xdr:row>95</xdr:row>
      <xdr:rowOff>128064</xdr:rowOff>
    </xdr:to>
    <xdr:sp macro="" textlink="">
      <xdr:nvSpPr>
        <xdr:cNvPr id="705" name="フローチャート: 判断 704"/>
        <xdr:cNvSpPr/>
      </xdr:nvSpPr>
      <xdr:spPr>
        <a:xfrm>
          <a:off x="13652500" y="1631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144591</xdr:rowOff>
    </xdr:from>
    <xdr:ext cx="534377" cy="259045"/>
    <xdr:sp macro="" textlink="">
      <xdr:nvSpPr>
        <xdr:cNvPr id="706" name="テキスト ボックス 705"/>
        <xdr:cNvSpPr txBox="1"/>
      </xdr:nvSpPr>
      <xdr:spPr>
        <a:xfrm>
          <a:off x="13436111" y="160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134562</xdr:rowOff>
    </xdr:from>
    <xdr:to>
      <xdr:col>85</xdr:col>
      <xdr:colOff>177800</xdr:colOff>
      <xdr:row>98</xdr:row>
      <xdr:rowOff>64712</xdr:rowOff>
    </xdr:to>
    <xdr:sp macro="" textlink="">
      <xdr:nvSpPr>
        <xdr:cNvPr id="714" name="楕円 713"/>
        <xdr:cNvSpPr/>
      </xdr:nvSpPr>
      <xdr:spPr>
        <a:xfrm>
          <a:off x="16268700" y="1676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112989</xdr:rowOff>
    </xdr:from>
    <xdr:ext cx="534377" cy="259045"/>
    <xdr:sp macro="" textlink="">
      <xdr:nvSpPr>
        <xdr:cNvPr id="715" name="公債費該当値テキスト"/>
        <xdr:cNvSpPr txBox="1"/>
      </xdr:nvSpPr>
      <xdr:spPr>
        <a:xfrm>
          <a:off x="16370300" y="1674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98315</xdr:rowOff>
    </xdr:from>
    <xdr:to>
      <xdr:col>81</xdr:col>
      <xdr:colOff>101600</xdr:colOff>
      <xdr:row>98</xdr:row>
      <xdr:rowOff>28465</xdr:rowOff>
    </xdr:to>
    <xdr:sp macro="" textlink="">
      <xdr:nvSpPr>
        <xdr:cNvPr id="716" name="楕円 715"/>
        <xdr:cNvSpPr/>
      </xdr:nvSpPr>
      <xdr:spPr>
        <a:xfrm>
          <a:off x="15430500" y="1672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19592</xdr:rowOff>
    </xdr:from>
    <xdr:ext cx="534377" cy="259045"/>
    <xdr:sp macro="" textlink="">
      <xdr:nvSpPr>
        <xdr:cNvPr id="717" name="テキスト ボックス 716"/>
        <xdr:cNvSpPr txBox="1"/>
      </xdr:nvSpPr>
      <xdr:spPr>
        <a:xfrm>
          <a:off x="15214111" y="1682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137734</xdr:rowOff>
    </xdr:from>
    <xdr:to>
      <xdr:col>76</xdr:col>
      <xdr:colOff>165100</xdr:colOff>
      <xdr:row>98</xdr:row>
      <xdr:rowOff>67884</xdr:rowOff>
    </xdr:to>
    <xdr:sp macro="" textlink="">
      <xdr:nvSpPr>
        <xdr:cNvPr id="718" name="楕円 717"/>
        <xdr:cNvSpPr/>
      </xdr:nvSpPr>
      <xdr:spPr>
        <a:xfrm>
          <a:off x="14541500" y="1676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59011</xdr:rowOff>
    </xdr:from>
    <xdr:ext cx="534377" cy="259045"/>
    <xdr:sp macro="" textlink="">
      <xdr:nvSpPr>
        <xdr:cNvPr id="719" name="テキスト ボックス 718"/>
        <xdr:cNvSpPr txBox="1"/>
      </xdr:nvSpPr>
      <xdr:spPr>
        <a:xfrm>
          <a:off x="14325111" y="1686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165252</xdr:rowOff>
    </xdr:from>
    <xdr:to>
      <xdr:col>72</xdr:col>
      <xdr:colOff>38100</xdr:colOff>
      <xdr:row>98</xdr:row>
      <xdr:rowOff>95402</xdr:rowOff>
    </xdr:to>
    <xdr:sp macro="" textlink="">
      <xdr:nvSpPr>
        <xdr:cNvPr id="720" name="楕円 719"/>
        <xdr:cNvSpPr/>
      </xdr:nvSpPr>
      <xdr:spPr>
        <a:xfrm>
          <a:off x="13652500" y="1679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86529</xdr:rowOff>
    </xdr:from>
    <xdr:ext cx="534377" cy="259045"/>
    <xdr:sp macro="" textlink="">
      <xdr:nvSpPr>
        <xdr:cNvPr id="721" name="テキスト ボックス 720"/>
        <xdr:cNvSpPr txBox="1"/>
      </xdr:nvSpPr>
      <xdr:spPr>
        <a:xfrm>
          <a:off x="13436111" y="1688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135663</xdr:rowOff>
    </xdr:from>
    <xdr:to>
      <xdr:col>67</xdr:col>
      <xdr:colOff>101600</xdr:colOff>
      <xdr:row>98</xdr:row>
      <xdr:rowOff>65813</xdr:rowOff>
    </xdr:to>
    <xdr:sp macro="" textlink="">
      <xdr:nvSpPr>
        <xdr:cNvPr id="722" name="楕円 721"/>
        <xdr:cNvSpPr/>
      </xdr:nvSpPr>
      <xdr:spPr>
        <a:xfrm>
          <a:off x="12763500" y="1676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56940</xdr:rowOff>
    </xdr:from>
    <xdr:ext cx="534377" cy="259045"/>
    <xdr:sp macro="" textlink="">
      <xdr:nvSpPr>
        <xdr:cNvPr id="723" name="テキスト ボックス 722"/>
        <xdr:cNvSpPr txBox="1"/>
      </xdr:nvSpPr>
      <xdr:spPr>
        <a:xfrm>
          <a:off x="12547111" y="1685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84054</xdr:rowOff>
    </xdr:from>
    <xdr:to>
      <xdr:col>102</xdr:col>
      <xdr:colOff>165100</xdr:colOff>
      <xdr:row>39</xdr:row>
      <xdr:rowOff>14204</xdr:rowOff>
    </xdr:to>
    <xdr:sp macro="" textlink="">
      <xdr:nvSpPr>
        <xdr:cNvPr id="760" name="フローチャート: 判断 759"/>
        <xdr:cNvSpPr/>
      </xdr:nvSpPr>
      <xdr:spPr>
        <a:xfrm>
          <a:off x="19494500" y="659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30731</xdr:rowOff>
    </xdr:from>
    <xdr:ext cx="378565" cy="259045"/>
    <xdr:sp macro="" textlink="">
      <xdr:nvSpPr>
        <xdr:cNvPr id="761" name="テキスト ボックス 760"/>
        <xdr:cNvSpPr txBox="1"/>
      </xdr:nvSpPr>
      <xdr:spPr>
        <a:xfrm>
          <a:off x="19356017" y="6374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panose="020B0600070205080204" pitchFamily="50" charset="-128"/>
              <a:ea typeface="ＭＳ Ｐゴシック" panose="020B0600070205080204" pitchFamily="50" charset="-128"/>
            </a:rPr>
            <a:t>・議会費は、住民一人当たり３，９５６円となっており、類似団体平均、全国平均、東京都平均のいずれも上回っている。市議会が取り組んでいる議会改革のさらなる推進に期待したい。</a:t>
          </a:r>
        </a:p>
        <a:p>
          <a:r>
            <a:rPr kumimoji="1" lang="ja-JP" altLang="en-US" sz="1300" b="0">
              <a:latin typeface="ＭＳ Ｐゴシック" panose="020B0600070205080204" pitchFamily="50" charset="-128"/>
              <a:ea typeface="ＭＳ Ｐゴシック" panose="020B0600070205080204" pitchFamily="50" charset="-128"/>
            </a:rPr>
            <a:t>・民生費は、住民一人当たり１９９，２７５円となっており、類似団体平均に比べ高止まりしている。障害者福祉サービス費、生活保護費などの扶助費は依然として伸びている。これに加え、認可保育所の新設、認証保育所から認可保育園への移行による定員増といった待機児童解消のための事業費も増となったために、全体で増となった。</a:t>
          </a:r>
          <a:endParaRPr kumimoji="1" lang="en-US" altLang="ja-JP" sz="1300" b="0">
            <a:latin typeface="ＭＳ Ｐゴシック" panose="020B0600070205080204" pitchFamily="50" charset="-128"/>
            <a:ea typeface="ＭＳ Ｐゴシック" panose="020B0600070205080204" pitchFamily="50" charset="-128"/>
          </a:endParaRPr>
        </a:p>
        <a:p>
          <a:r>
            <a:rPr kumimoji="1" lang="ja-JP" altLang="en-US" sz="1300" b="0">
              <a:latin typeface="ＭＳ Ｐゴシック" panose="020B0600070205080204" pitchFamily="50" charset="-128"/>
              <a:ea typeface="ＭＳ Ｐゴシック" panose="020B0600070205080204" pitchFamily="50" charset="-128"/>
            </a:rPr>
            <a:t>・土木費は、住民一人当たり５９，８２９円となっており、事業の進捗に伴って都市計画道路</a:t>
          </a:r>
          <a:r>
            <a:rPr kumimoji="1" lang="en-US" altLang="ja-JP" sz="1300" b="0">
              <a:latin typeface="ＭＳ Ｐゴシック" panose="020B0600070205080204" pitchFamily="50" charset="-128"/>
              <a:ea typeface="ＭＳ Ｐゴシック" panose="020B0600070205080204" pitchFamily="50" charset="-128"/>
            </a:rPr>
            <a:t>3</a:t>
          </a:r>
          <a:r>
            <a:rPr kumimoji="1" lang="ja-JP" altLang="en-US" sz="1300" b="0">
              <a:latin typeface="ＭＳ Ｐゴシック" panose="020B0600070205080204" pitchFamily="50" charset="-128"/>
              <a:ea typeface="ＭＳ Ｐゴシック" panose="020B0600070205080204" pitchFamily="50" charset="-128"/>
            </a:rPr>
            <a:t>・</a:t>
          </a:r>
          <a:r>
            <a:rPr kumimoji="1" lang="en-US" altLang="ja-JP" sz="1300" b="0">
              <a:latin typeface="ＭＳ Ｐゴシック" panose="020B0600070205080204" pitchFamily="50" charset="-128"/>
              <a:ea typeface="ＭＳ Ｐゴシック" panose="020B0600070205080204" pitchFamily="50" charset="-128"/>
            </a:rPr>
            <a:t>4</a:t>
          </a:r>
          <a:r>
            <a:rPr kumimoji="1" lang="ja-JP" altLang="en-US" sz="1300" b="0">
              <a:latin typeface="ＭＳ Ｐゴシック" panose="020B0600070205080204" pitchFamily="50" charset="-128"/>
              <a:ea typeface="ＭＳ Ｐゴシック" panose="020B0600070205080204" pitchFamily="50" charset="-128"/>
            </a:rPr>
            <a:t>・</a:t>
          </a:r>
          <a:r>
            <a:rPr kumimoji="1" lang="en-US" altLang="ja-JP" sz="1300" b="0">
              <a:latin typeface="ＭＳ Ｐゴシック" panose="020B0600070205080204" pitchFamily="50" charset="-128"/>
              <a:ea typeface="ＭＳ Ｐゴシック" panose="020B0600070205080204" pitchFamily="50" charset="-128"/>
            </a:rPr>
            <a:t>10 </a:t>
          </a:r>
          <a:r>
            <a:rPr kumimoji="1" lang="ja-JP" altLang="en-US" sz="1300" b="0">
              <a:latin typeface="ＭＳ Ｐゴシック" panose="020B0600070205080204" pitchFamily="50" charset="-128"/>
              <a:ea typeface="ＭＳ Ｐゴシック" panose="020B0600070205080204" pitchFamily="50" charset="-128"/>
            </a:rPr>
            <a:t>号線用地買収費や道路及び水路の整備基金積立金が大幅に増額となったほか、旧国立駅舎再築工事費や国立駅周辺道路等整備業務委託料といった数億円規模の事業費が増となったことにより、全体で増となった。</a:t>
          </a:r>
        </a:p>
        <a:p>
          <a:r>
            <a:rPr kumimoji="1" lang="ja-JP" altLang="en-US" sz="1300" b="0">
              <a:latin typeface="ＭＳ Ｐゴシック" panose="020B0600070205080204" pitchFamily="50" charset="-128"/>
              <a:ea typeface="ＭＳ Ｐゴシック" panose="020B0600070205080204" pitchFamily="50" charset="-128"/>
            </a:rPr>
            <a:t>・教育費は、住民一人当たり４０，９６９円となっており、類似団体平均や東京都平均を下回っている。総合体育館外壁等改修工事、芸術小ホール外壁等改修工事、古民家萱葺屋根葺き替え工事などの普通建設事業費が増となったことにより、全体で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平成２０年度は実質単年度収支が赤字であったが、２１年度からは実質単年度収支が黒字となり、平成２２年度からは財政調整基金残高と実質収支額の合計が標準財政規模比で１０％を超える水準となった。平成２６年度は実質単年度収支が赤字となったが、これは臨時財政対策債の借入を行わず、財政調整基金を取り崩したことによるものである。 </a:t>
          </a:r>
        </a:p>
        <a:p>
          <a:r>
            <a:rPr kumimoji="1" lang="ja-JP" altLang="en-US" sz="1100">
              <a:latin typeface="ＭＳ ゴシック" pitchFamily="49" charset="-128"/>
              <a:ea typeface="ＭＳ ゴシック" pitchFamily="49" charset="-128"/>
            </a:rPr>
            <a:t>また、前年度に引き続いて平成３０年度は実質単年度収支が黒字となったが、財政調整基金の取り崩しを行ったことにより実質単年度収支額が大きく減少した。</a:t>
          </a:r>
        </a:p>
        <a:p>
          <a:r>
            <a:rPr kumimoji="1" lang="ja-JP" altLang="en-US" sz="1100">
              <a:latin typeface="ＭＳ ゴシック" pitchFamily="49" charset="-128"/>
              <a:ea typeface="ＭＳ ゴシック" pitchFamily="49" charset="-128"/>
            </a:rPr>
            <a:t>財政調整基金残高、実質収支額には常に留意した財政運営を行っていく必要がある。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３０年度はすべての特別会計が黒字であった。下水道事業特別会計と国民健康保険特別会計については、使用料・保険税で賄わなければならない部分を一般会計が赤字繰出しを行うことにより補てんしている状況にある。 </a:t>
          </a:r>
        </a:p>
        <a:p>
          <a:r>
            <a:rPr kumimoji="1" lang="ja-JP" altLang="en-US" sz="1400">
              <a:latin typeface="ＭＳ ゴシック" pitchFamily="49" charset="-128"/>
              <a:ea typeface="ＭＳ ゴシック" pitchFamily="49" charset="-128"/>
            </a:rPr>
            <a:t>　独立採算の原則からも使用料・保険税の適正化を実施し、税収を主な財源とする一般会計の負担を減らしていかなくてはならない。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
78</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
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
80</v>
      </c>
      <c r="C3" s="440"/>
      <c r="D3" s="440"/>
      <c r="E3" s="441"/>
      <c r="F3" s="441"/>
      <c r="G3" s="441"/>
      <c r="H3" s="441"/>
      <c r="I3" s="441"/>
      <c r="J3" s="441"/>
      <c r="K3" s="441"/>
      <c r="L3" s="441" t="s">
        <v>
81</v>
      </c>
      <c r="M3" s="441"/>
      <c r="N3" s="441"/>
      <c r="O3" s="441"/>
      <c r="P3" s="441"/>
      <c r="Q3" s="441"/>
      <c r="R3" s="448"/>
      <c r="S3" s="448"/>
      <c r="T3" s="448"/>
      <c r="U3" s="448"/>
      <c r="V3" s="449"/>
      <c r="W3" s="423" t="s">
        <v>
82</v>
      </c>
      <c r="X3" s="424"/>
      <c r="Y3" s="424"/>
      <c r="Z3" s="424"/>
      <c r="AA3" s="424"/>
      <c r="AB3" s="440"/>
      <c r="AC3" s="448" t="s">
        <v>
83</v>
      </c>
      <c r="AD3" s="424"/>
      <c r="AE3" s="424"/>
      <c r="AF3" s="424"/>
      <c r="AG3" s="424"/>
      <c r="AH3" s="424"/>
      <c r="AI3" s="424"/>
      <c r="AJ3" s="424"/>
      <c r="AK3" s="424"/>
      <c r="AL3" s="425"/>
      <c r="AM3" s="423" t="s">
        <v>
84</v>
      </c>
      <c r="AN3" s="424"/>
      <c r="AO3" s="424"/>
      <c r="AP3" s="424"/>
      <c r="AQ3" s="424"/>
      <c r="AR3" s="424"/>
      <c r="AS3" s="424"/>
      <c r="AT3" s="424"/>
      <c r="AU3" s="424"/>
      <c r="AV3" s="424"/>
      <c r="AW3" s="424"/>
      <c r="AX3" s="425"/>
      <c r="AY3" s="460" t="s">
        <v>
1</v>
      </c>
      <c r="AZ3" s="461"/>
      <c r="BA3" s="461"/>
      <c r="BB3" s="461"/>
      <c r="BC3" s="461"/>
      <c r="BD3" s="461"/>
      <c r="BE3" s="461"/>
      <c r="BF3" s="461"/>
      <c r="BG3" s="461"/>
      <c r="BH3" s="461"/>
      <c r="BI3" s="461"/>
      <c r="BJ3" s="461"/>
      <c r="BK3" s="461"/>
      <c r="BL3" s="461"/>
      <c r="BM3" s="462"/>
      <c r="BN3" s="423" t="s">
        <v>
85</v>
      </c>
      <c r="BO3" s="424"/>
      <c r="BP3" s="424"/>
      <c r="BQ3" s="424"/>
      <c r="BR3" s="424"/>
      <c r="BS3" s="424"/>
      <c r="BT3" s="424"/>
      <c r="BU3" s="425"/>
      <c r="BV3" s="423" t="s">
        <v>
86</v>
      </c>
      <c r="BW3" s="424"/>
      <c r="BX3" s="424"/>
      <c r="BY3" s="424"/>
      <c r="BZ3" s="424"/>
      <c r="CA3" s="424"/>
      <c r="CB3" s="424"/>
      <c r="CC3" s="425"/>
      <c r="CD3" s="460" t="s">
        <v>
1</v>
      </c>
      <c r="CE3" s="461"/>
      <c r="CF3" s="461"/>
      <c r="CG3" s="461"/>
      <c r="CH3" s="461"/>
      <c r="CI3" s="461"/>
      <c r="CJ3" s="461"/>
      <c r="CK3" s="461"/>
      <c r="CL3" s="461"/>
      <c r="CM3" s="461"/>
      <c r="CN3" s="461"/>
      <c r="CO3" s="461"/>
      <c r="CP3" s="461"/>
      <c r="CQ3" s="461"/>
      <c r="CR3" s="461"/>
      <c r="CS3" s="462"/>
      <c r="CT3" s="423" t="s">
        <v>
87</v>
      </c>
      <c r="CU3" s="424"/>
      <c r="CV3" s="424"/>
      <c r="CW3" s="424"/>
      <c r="CX3" s="424"/>
      <c r="CY3" s="424"/>
      <c r="CZ3" s="424"/>
      <c r="DA3" s="425"/>
      <c r="DB3" s="423" t="s">
        <v>
88</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
89</v>
      </c>
      <c r="AZ4" s="427"/>
      <c r="BA4" s="427"/>
      <c r="BB4" s="427"/>
      <c r="BC4" s="427"/>
      <c r="BD4" s="427"/>
      <c r="BE4" s="427"/>
      <c r="BF4" s="427"/>
      <c r="BG4" s="427"/>
      <c r="BH4" s="427"/>
      <c r="BI4" s="427"/>
      <c r="BJ4" s="427"/>
      <c r="BK4" s="427"/>
      <c r="BL4" s="427"/>
      <c r="BM4" s="428"/>
      <c r="BN4" s="429">
        <v>
31626938</v>
      </c>
      <c r="BO4" s="430"/>
      <c r="BP4" s="430"/>
      <c r="BQ4" s="430"/>
      <c r="BR4" s="430"/>
      <c r="BS4" s="430"/>
      <c r="BT4" s="430"/>
      <c r="BU4" s="431"/>
      <c r="BV4" s="429">
        <v>
29942974</v>
      </c>
      <c r="BW4" s="430"/>
      <c r="BX4" s="430"/>
      <c r="BY4" s="430"/>
      <c r="BZ4" s="430"/>
      <c r="CA4" s="430"/>
      <c r="CB4" s="430"/>
      <c r="CC4" s="431"/>
      <c r="CD4" s="432" t="s">
        <v>
90</v>
      </c>
      <c r="CE4" s="433"/>
      <c r="CF4" s="433"/>
      <c r="CG4" s="433"/>
      <c r="CH4" s="433"/>
      <c r="CI4" s="433"/>
      <c r="CJ4" s="433"/>
      <c r="CK4" s="433"/>
      <c r="CL4" s="433"/>
      <c r="CM4" s="433"/>
      <c r="CN4" s="433"/>
      <c r="CO4" s="433"/>
      <c r="CP4" s="433"/>
      <c r="CQ4" s="433"/>
      <c r="CR4" s="433"/>
      <c r="CS4" s="434"/>
      <c r="CT4" s="435">
        <v>
3.9</v>
      </c>
      <c r="CU4" s="436"/>
      <c r="CV4" s="436"/>
      <c r="CW4" s="436"/>
      <c r="CX4" s="436"/>
      <c r="CY4" s="436"/>
      <c r="CZ4" s="436"/>
      <c r="DA4" s="437"/>
      <c r="DB4" s="435">
        <v>
3.5</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
91</v>
      </c>
      <c r="AN5" s="496"/>
      <c r="AO5" s="496"/>
      <c r="AP5" s="496"/>
      <c r="AQ5" s="496"/>
      <c r="AR5" s="496"/>
      <c r="AS5" s="496"/>
      <c r="AT5" s="497"/>
      <c r="AU5" s="498" t="s">
        <v>
92</v>
      </c>
      <c r="AV5" s="499"/>
      <c r="AW5" s="499"/>
      <c r="AX5" s="499"/>
      <c r="AY5" s="500" t="s">
        <v>
93</v>
      </c>
      <c r="AZ5" s="501"/>
      <c r="BA5" s="501"/>
      <c r="BB5" s="501"/>
      <c r="BC5" s="501"/>
      <c r="BD5" s="501"/>
      <c r="BE5" s="501"/>
      <c r="BF5" s="501"/>
      <c r="BG5" s="501"/>
      <c r="BH5" s="501"/>
      <c r="BI5" s="501"/>
      <c r="BJ5" s="501"/>
      <c r="BK5" s="501"/>
      <c r="BL5" s="501"/>
      <c r="BM5" s="502"/>
      <c r="BN5" s="466">
        <v>
30974634</v>
      </c>
      <c r="BO5" s="467"/>
      <c r="BP5" s="467"/>
      <c r="BQ5" s="467"/>
      <c r="BR5" s="467"/>
      <c r="BS5" s="467"/>
      <c r="BT5" s="467"/>
      <c r="BU5" s="468"/>
      <c r="BV5" s="466">
        <v>
29364335</v>
      </c>
      <c r="BW5" s="467"/>
      <c r="BX5" s="467"/>
      <c r="BY5" s="467"/>
      <c r="BZ5" s="467"/>
      <c r="CA5" s="467"/>
      <c r="CB5" s="467"/>
      <c r="CC5" s="468"/>
      <c r="CD5" s="469" t="s">
        <v>
94</v>
      </c>
      <c r="CE5" s="470"/>
      <c r="CF5" s="470"/>
      <c r="CG5" s="470"/>
      <c r="CH5" s="470"/>
      <c r="CI5" s="470"/>
      <c r="CJ5" s="470"/>
      <c r="CK5" s="470"/>
      <c r="CL5" s="470"/>
      <c r="CM5" s="470"/>
      <c r="CN5" s="470"/>
      <c r="CO5" s="470"/>
      <c r="CP5" s="470"/>
      <c r="CQ5" s="470"/>
      <c r="CR5" s="470"/>
      <c r="CS5" s="471"/>
      <c r="CT5" s="463">
        <v>
96.2</v>
      </c>
      <c r="CU5" s="464"/>
      <c r="CV5" s="464"/>
      <c r="CW5" s="464"/>
      <c r="CX5" s="464"/>
      <c r="CY5" s="464"/>
      <c r="CZ5" s="464"/>
      <c r="DA5" s="465"/>
      <c r="DB5" s="463">
        <v>
95</v>
      </c>
      <c r="DC5" s="464"/>
      <c r="DD5" s="464"/>
      <c r="DE5" s="464"/>
      <c r="DF5" s="464"/>
      <c r="DG5" s="464"/>
      <c r="DH5" s="464"/>
      <c r="DI5" s="465"/>
      <c r="DJ5" s="185"/>
      <c r="DK5" s="185"/>
      <c r="DL5" s="185"/>
      <c r="DM5" s="185"/>
      <c r="DN5" s="185"/>
      <c r="DO5" s="185"/>
    </row>
    <row r="6" spans="1:119" ht="18.75" customHeight="1" x14ac:dyDescent="0.2">
      <c r="A6" s="186"/>
      <c r="B6" s="472" t="s">
        <v>
95</v>
      </c>
      <c r="C6" s="473"/>
      <c r="D6" s="473"/>
      <c r="E6" s="474"/>
      <c r="F6" s="474"/>
      <c r="G6" s="474"/>
      <c r="H6" s="474"/>
      <c r="I6" s="474"/>
      <c r="J6" s="474"/>
      <c r="K6" s="474"/>
      <c r="L6" s="474" t="s">
        <v>
96</v>
      </c>
      <c r="M6" s="474"/>
      <c r="N6" s="474"/>
      <c r="O6" s="474"/>
      <c r="P6" s="474"/>
      <c r="Q6" s="474"/>
      <c r="R6" s="478"/>
      <c r="S6" s="478"/>
      <c r="T6" s="478"/>
      <c r="U6" s="478"/>
      <c r="V6" s="479"/>
      <c r="W6" s="482" t="s">
        <v>
97</v>
      </c>
      <c r="X6" s="483"/>
      <c r="Y6" s="483"/>
      <c r="Z6" s="483"/>
      <c r="AA6" s="483"/>
      <c r="AB6" s="473"/>
      <c r="AC6" s="486" t="s">
        <v>
98</v>
      </c>
      <c r="AD6" s="487"/>
      <c r="AE6" s="487"/>
      <c r="AF6" s="487"/>
      <c r="AG6" s="487"/>
      <c r="AH6" s="487"/>
      <c r="AI6" s="487"/>
      <c r="AJ6" s="487"/>
      <c r="AK6" s="487"/>
      <c r="AL6" s="488"/>
      <c r="AM6" s="495" t="s">
        <v>
99</v>
      </c>
      <c r="AN6" s="496"/>
      <c r="AO6" s="496"/>
      <c r="AP6" s="496"/>
      <c r="AQ6" s="496"/>
      <c r="AR6" s="496"/>
      <c r="AS6" s="496"/>
      <c r="AT6" s="497"/>
      <c r="AU6" s="498" t="s">
        <v>
100</v>
      </c>
      <c r="AV6" s="499"/>
      <c r="AW6" s="499"/>
      <c r="AX6" s="499"/>
      <c r="AY6" s="500" t="s">
        <v>
101</v>
      </c>
      <c r="AZ6" s="501"/>
      <c r="BA6" s="501"/>
      <c r="BB6" s="501"/>
      <c r="BC6" s="501"/>
      <c r="BD6" s="501"/>
      <c r="BE6" s="501"/>
      <c r="BF6" s="501"/>
      <c r="BG6" s="501"/>
      <c r="BH6" s="501"/>
      <c r="BI6" s="501"/>
      <c r="BJ6" s="501"/>
      <c r="BK6" s="501"/>
      <c r="BL6" s="501"/>
      <c r="BM6" s="502"/>
      <c r="BN6" s="466">
        <v>
652304</v>
      </c>
      <c r="BO6" s="467"/>
      <c r="BP6" s="467"/>
      <c r="BQ6" s="467"/>
      <c r="BR6" s="467"/>
      <c r="BS6" s="467"/>
      <c r="BT6" s="467"/>
      <c r="BU6" s="468"/>
      <c r="BV6" s="466">
        <v>
578639</v>
      </c>
      <c r="BW6" s="467"/>
      <c r="BX6" s="467"/>
      <c r="BY6" s="467"/>
      <c r="BZ6" s="467"/>
      <c r="CA6" s="467"/>
      <c r="CB6" s="467"/>
      <c r="CC6" s="468"/>
      <c r="CD6" s="469" t="s">
        <v>
102</v>
      </c>
      <c r="CE6" s="470"/>
      <c r="CF6" s="470"/>
      <c r="CG6" s="470"/>
      <c r="CH6" s="470"/>
      <c r="CI6" s="470"/>
      <c r="CJ6" s="470"/>
      <c r="CK6" s="470"/>
      <c r="CL6" s="470"/>
      <c r="CM6" s="470"/>
      <c r="CN6" s="470"/>
      <c r="CO6" s="470"/>
      <c r="CP6" s="470"/>
      <c r="CQ6" s="470"/>
      <c r="CR6" s="470"/>
      <c r="CS6" s="471"/>
      <c r="CT6" s="503">
        <v>
96.2</v>
      </c>
      <c r="CU6" s="504"/>
      <c r="CV6" s="504"/>
      <c r="CW6" s="504"/>
      <c r="CX6" s="504"/>
      <c r="CY6" s="504"/>
      <c r="CZ6" s="504"/>
      <c r="DA6" s="505"/>
      <c r="DB6" s="503">
        <v>
95</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
103</v>
      </c>
      <c r="AN7" s="496"/>
      <c r="AO7" s="496"/>
      <c r="AP7" s="496"/>
      <c r="AQ7" s="496"/>
      <c r="AR7" s="496"/>
      <c r="AS7" s="496"/>
      <c r="AT7" s="497"/>
      <c r="AU7" s="498" t="s">
        <v>
104</v>
      </c>
      <c r="AV7" s="499"/>
      <c r="AW7" s="499"/>
      <c r="AX7" s="499"/>
      <c r="AY7" s="500" t="s">
        <v>
105</v>
      </c>
      <c r="AZ7" s="501"/>
      <c r="BA7" s="501"/>
      <c r="BB7" s="501"/>
      <c r="BC7" s="501"/>
      <c r="BD7" s="501"/>
      <c r="BE7" s="501"/>
      <c r="BF7" s="501"/>
      <c r="BG7" s="501"/>
      <c r="BH7" s="501"/>
      <c r="BI7" s="501"/>
      <c r="BJ7" s="501"/>
      <c r="BK7" s="501"/>
      <c r="BL7" s="501"/>
      <c r="BM7" s="502"/>
      <c r="BN7" s="466">
        <v>
48944</v>
      </c>
      <c r="BO7" s="467"/>
      <c r="BP7" s="467"/>
      <c r="BQ7" s="467"/>
      <c r="BR7" s="467"/>
      <c r="BS7" s="467"/>
      <c r="BT7" s="467"/>
      <c r="BU7" s="468"/>
      <c r="BV7" s="466">
        <v>
34052</v>
      </c>
      <c r="BW7" s="467"/>
      <c r="BX7" s="467"/>
      <c r="BY7" s="467"/>
      <c r="BZ7" s="467"/>
      <c r="CA7" s="467"/>
      <c r="CB7" s="467"/>
      <c r="CC7" s="468"/>
      <c r="CD7" s="469" t="s">
        <v>
106</v>
      </c>
      <c r="CE7" s="470"/>
      <c r="CF7" s="470"/>
      <c r="CG7" s="470"/>
      <c r="CH7" s="470"/>
      <c r="CI7" s="470"/>
      <c r="CJ7" s="470"/>
      <c r="CK7" s="470"/>
      <c r="CL7" s="470"/>
      <c r="CM7" s="470"/>
      <c r="CN7" s="470"/>
      <c r="CO7" s="470"/>
      <c r="CP7" s="470"/>
      <c r="CQ7" s="470"/>
      <c r="CR7" s="470"/>
      <c r="CS7" s="471"/>
      <c r="CT7" s="466">
        <v>
15359752</v>
      </c>
      <c r="CU7" s="467"/>
      <c r="CV7" s="467"/>
      <c r="CW7" s="467"/>
      <c r="CX7" s="467"/>
      <c r="CY7" s="467"/>
      <c r="CZ7" s="467"/>
      <c r="DA7" s="468"/>
      <c r="DB7" s="466">
        <v>
15706333</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
107</v>
      </c>
      <c r="AN8" s="496"/>
      <c r="AO8" s="496"/>
      <c r="AP8" s="496"/>
      <c r="AQ8" s="496"/>
      <c r="AR8" s="496"/>
      <c r="AS8" s="496"/>
      <c r="AT8" s="497"/>
      <c r="AU8" s="498" t="s">
        <v>
100</v>
      </c>
      <c r="AV8" s="499"/>
      <c r="AW8" s="499"/>
      <c r="AX8" s="499"/>
      <c r="AY8" s="500" t="s">
        <v>
108</v>
      </c>
      <c r="AZ8" s="501"/>
      <c r="BA8" s="501"/>
      <c r="BB8" s="501"/>
      <c r="BC8" s="501"/>
      <c r="BD8" s="501"/>
      <c r="BE8" s="501"/>
      <c r="BF8" s="501"/>
      <c r="BG8" s="501"/>
      <c r="BH8" s="501"/>
      <c r="BI8" s="501"/>
      <c r="BJ8" s="501"/>
      <c r="BK8" s="501"/>
      <c r="BL8" s="501"/>
      <c r="BM8" s="502"/>
      <c r="BN8" s="466">
        <v>
603360</v>
      </c>
      <c r="BO8" s="467"/>
      <c r="BP8" s="467"/>
      <c r="BQ8" s="467"/>
      <c r="BR8" s="467"/>
      <c r="BS8" s="467"/>
      <c r="BT8" s="467"/>
      <c r="BU8" s="468"/>
      <c r="BV8" s="466">
        <v>
544587</v>
      </c>
      <c r="BW8" s="467"/>
      <c r="BX8" s="467"/>
      <c r="BY8" s="467"/>
      <c r="BZ8" s="467"/>
      <c r="CA8" s="467"/>
      <c r="CB8" s="467"/>
      <c r="CC8" s="468"/>
      <c r="CD8" s="469" t="s">
        <v>
109</v>
      </c>
      <c r="CE8" s="470"/>
      <c r="CF8" s="470"/>
      <c r="CG8" s="470"/>
      <c r="CH8" s="470"/>
      <c r="CI8" s="470"/>
      <c r="CJ8" s="470"/>
      <c r="CK8" s="470"/>
      <c r="CL8" s="470"/>
      <c r="CM8" s="470"/>
      <c r="CN8" s="470"/>
      <c r="CO8" s="470"/>
      <c r="CP8" s="470"/>
      <c r="CQ8" s="470"/>
      <c r="CR8" s="470"/>
      <c r="CS8" s="471"/>
      <c r="CT8" s="506">
        <v>
1.03</v>
      </c>
      <c r="CU8" s="507"/>
      <c r="CV8" s="507"/>
      <c r="CW8" s="507"/>
      <c r="CX8" s="507"/>
      <c r="CY8" s="507"/>
      <c r="CZ8" s="507"/>
      <c r="DA8" s="508"/>
      <c r="DB8" s="506">
        <v>
1.03</v>
      </c>
      <c r="DC8" s="507"/>
      <c r="DD8" s="507"/>
      <c r="DE8" s="507"/>
      <c r="DF8" s="507"/>
      <c r="DG8" s="507"/>
      <c r="DH8" s="507"/>
      <c r="DI8" s="508"/>
      <c r="DJ8" s="185"/>
      <c r="DK8" s="185"/>
      <c r="DL8" s="185"/>
      <c r="DM8" s="185"/>
      <c r="DN8" s="185"/>
      <c r="DO8" s="185"/>
    </row>
    <row r="9" spans="1:119" ht="18.75" customHeight="1" thickBot="1" x14ac:dyDescent="0.25">
      <c r="A9" s="186"/>
      <c r="B9" s="460" t="s">
        <v>
110</v>
      </c>
      <c r="C9" s="461"/>
      <c r="D9" s="461"/>
      <c r="E9" s="461"/>
      <c r="F9" s="461"/>
      <c r="G9" s="461"/>
      <c r="H9" s="461"/>
      <c r="I9" s="461"/>
      <c r="J9" s="461"/>
      <c r="K9" s="509"/>
      <c r="L9" s="510" t="s">
        <v>
111</v>
      </c>
      <c r="M9" s="511"/>
      <c r="N9" s="511"/>
      <c r="O9" s="511"/>
      <c r="P9" s="511"/>
      <c r="Q9" s="512"/>
      <c r="R9" s="513">
        <v>
73655</v>
      </c>
      <c r="S9" s="514"/>
      <c r="T9" s="514"/>
      <c r="U9" s="514"/>
      <c r="V9" s="515"/>
      <c r="W9" s="423" t="s">
        <v>
112</v>
      </c>
      <c r="X9" s="424"/>
      <c r="Y9" s="424"/>
      <c r="Z9" s="424"/>
      <c r="AA9" s="424"/>
      <c r="AB9" s="424"/>
      <c r="AC9" s="424"/>
      <c r="AD9" s="424"/>
      <c r="AE9" s="424"/>
      <c r="AF9" s="424"/>
      <c r="AG9" s="424"/>
      <c r="AH9" s="424"/>
      <c r="AI9" s="424"/>
      <c r="AJ9" s="424"/>
      <c r="AK9" s="424"/>
      <c r="AL9" s="425"/>
      <c r="AM9" s="495" t="s">
        <v>
113</v>
      </c>
      <c r="AN9" s="496"/>
      <c r="AO9" s="496"/>
      <c r="AP9" s="496"/>
      <c r="AQ9" s="496"/>
      <c r="AR9" s="496"/>
      <c r="AS9" s="496"/>
      <c r="AT9" s="497"/>
      <c r="AU9" s="498" t="s">
        <v>
92</v>
      </c>
      <c r="AV9" s="499"/>
      <c r="AW9" s="499"/>
      <c r="AX9" s="499"/>
      <c r="AY9" s="500" t="s">
        <v>
114</v>
      </c>
      <c r="AZ9" s="501"/>
      <c r="BA9" s="501"/>
      <c r="BB9" s="501"/>
      <c r="BC9" s="501"/>
      <c r="BD9" s="501"/>
      <c r="BE9" s="501"/>
      <c r="BF9" s="501"/>
      <c r="BG9" s="501"/>
      <c r="BH9" s="501"/>
      <c r="BI9" s="501"/>
      <c r="BJ9" s="501"/>
      <c r="BK9" s="501"/>
      <c r="BL9" s="501"/>
      <c r="BM9" s="502"/>
      <c r="BN9" s="466">
        <v>
58773</v>
      </c>
      <c r="BO9" s="467"/>
      <c r="BP9" s="467"/>
      <c r="BQ9" s="467"/>
      <c r="BR9" s="467"/>
      <c r="BS9" s="467"/>
      <c r="BT9" s="467"/>
      <c r="BU9" s="468"/>
      <c r="BV9" s="466">
        <v>
-25095</v>
      </c>
      <c r="BW9" s="467"/>
      <c r="BX9" s="467"/>
      <c r="BY9" s="467"/>
      <c r="BZ9" s="467"/>
      <c r="CA9" s="467"/>
      <c r="CB9" s="467"/>
      <c r="CC9" s="468"/>
      <c r="CD9" s="469" t="s">
        <v>
115</v>
      </c>
      <c r="CE9" s="470"/>
      <c r="CF9" s="470"/>
      <c r="CG9" s="470"/>
      <c r="CH9" s="470"/>
      <c r="CI9" s="470"/>
      <c r="CJ9" s="470"/>
      <c r="CK9" s="470"/>
      <c r="CL9" s="470"/>
      <c r="CM9" s="470"/>
      <c r="CN9" s="470"/>
      <c r="CO9" s="470"/>
      <c r="CP9" s="470"/>
      <c r="CQ9" s="470"/>
      <c r="CR9" s="470"/>
      <c r="CS9" s="471"/>
      <c r="CT9" s="463">
        <v>
8.6</v>
      </c>
      <c r="CU9" s="464"/>
      <c r="CV9" s="464"/>
      <c r="CW9" s="464"/>
      <c r="CX9" s="464"/>
      <c r="CY9" s="464"/>
      <c r="CZ9" s="464"/>
      <c r="DA9" s="465"/>
      <c r="DB9" s="463">
        <v>
9.6</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
116</v>
      </c>
      <c r="M10" s="496"/>
      <c r="N10" s="496"/>
      <c r="O10" s="496"/>
      <c r="P10" s="496"/>
      <c r="Q10" s="497"/>
      <c r="R10" s="517">
        <v>
75510</v>
      </c>
      <c r="S10" s="518"/>
      <c r="T10" s="518"/>
      <c r="U10" s="518"/>
      <c r="V10" s="519"/>
      <c r="W10" s="454"/>
      <c r="X10" s="455"/>
      <c r="Y10" s="455"/>
      <c r="Z10" s="455"/>
      <c r="AA10" s="455"/>
      <c r="AB10" s="455"/>
      <c r="AC10" s="455"/>
      <c r="AD10" s="455"/>
      <c r="AE10" s="455"/>
      <c r="AF10" s="455"/>
      <c r="AG10" s="455"/>
      <c r="AH10" s="455"/>
      <c r="AI10" s="455"/>
      <c r="AJ10" s="455"/>
      <c r="AK10" s="455"/>
      <c r="AL10" s="458"/>
      <c r="AM10" s="495" t="s">
        <v>
117</v>
      </c>
      <c r="AN10" s="496"/>
      <c r="AO10" s="496"/>
      <c r="AP10" s="496"/>
      <c r="AQ10" s="496"/>
      <c r="AR10" s="496"/>
      <c r="AS10" s="496"/>
      <c r="AT10" s="497"/>
      <c r="AU10" s="498" t="s">
        <v>
92</v>
      </c>
      <c r="AV10" s="499"/>
      <c r="AW10" s="499"/>
      <c r="AX10" s="499"/>
      <c r="AY10" s="500" t="s">
        <v>
118</v>
      </c>
      <c r="AZ10" s="501"/>
      <c r="BA10" s="501"/>
      <c r="BB10" s="501"/>
      <c r="BC10" s="501"/>
      <c r="BD10" s="501"/>
      <c r="BE10" s="501"/>
      <c r="BF10" s="501"/>
      <c r="BG10" s="501"/>
      <c r="BH10" s="501"/>
      <c r="BI10" s="501"/>
      <c r="BJ10" s="501"/>
      <c r="BK10" s="501"/>
      <c r="BL10" s="501"/>
      <c r="BM10" s="502"/>
      <c r="BN10" s="466">
        <v>
279710</v>
      </c>
      <c r="BO10" s="467"/>
      <c r="BP10" s="467"/>
      <c r="BQ10" s="467"/>
      <c r="BR10" s="467"/>
      <c r="BS10" s="467"/>
      <c r="BT10" s="467"/>
      <c r="BU10" s="468"/>
      <c r="BV10" s="466">
        <v>
337825</v>
      </c>
      <c r="BW10" s="467"/>
      <c r="BX10" s="467"/>
      <c r="BY10" s="467"/>
      <c r="BZ10" s="467"/>
      <c r="CA10" s="467"/>
      <c r="CB10" s="467"/>
      <c r="CC10" s="468"/>
      <c r="CD10" s="190" t="s">
        <v>
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
120</v>
      </c>
      <c r="M11" s="521"/>
      <c r="N11" s="521"/>
      <c r="O11" s="521"/>
      <c r="P11" s="521"/>
      <c r="Q11" s="522"/>
      <c r="R11" s="523" t="s">
        <v>
121</v>
      </c>
      <c r="S11" s="524"/>
      <c r="T11" s="524"/>
      <c r="U11" s="524"/>
      <c r="V11" s="525"/>
      <c r="W11" s="454"/>
      <c r="X11" s="455"/>
      <c r="Y11" s="455"/>
      <c r="Z11" s="455"/>
      <c r="AA11" s="455"/>
      <c r="AB11" s="455"/>
      <c r="AC11" s="455"/>
      <c r="AD11" s="455"/>
      <c r="AE11" s="455"/>
      <c r="AF11" s="455"/>
      <c r="AG11" s="455"/>
      <c r="AH11" s="455"/>
      <c r="AI11" s="455"/>
      <c r="AJ11" s="455"/>
      <c r="AK11" s="455"/>
      <c r="AL11" s="458"/>
      <c r="AM11" s="495" t="s">
        <v>
122</v>
      </c>
      <c r="AN11" s="496"/>
      <c r="AO11" s="496"/>
      <c r="AP11" s="496"/>
      <c r="AQ11" s="496"/>
      <c r="AR11" s="496"/>
      <c r="AS11" s="496"/>
      <c r="AT11" s="497"/>
      <c r="AU11" s="498" t="s">
        <v>
123</v>
      </c>
      <c r="AV11" s="499"/>
      <c r="AW11" s="499"/>
      <c r="AX11" s="499"/>
      <c r="AY11" s="500" t="s">
        <v>
124</v>
      </c>
      <c r="AZ11" s="501"/>
      <c r="BA11" s="501"/>
      <c r="BB11" s="501"/>
      <c r="BC11" s="501"/>
      <c r="BD11" s="501"/>
      <c r="BE11" s="501"/>
      <c r="BF11" s="501"/>
      <c r="BG11" s="501"/>
      <c r="BH11" s="501"/>
      <c r="BI11" s="501"/>
      <c r="BJ11" s="501"/>
      <c r="BK11" s="501"/>
      <c r="BL11" s="501"/>
      <c r="BM11" s="502"/>
      <c r="BN11" s="466">
        <v>
0</v>
      </c>
      <c r="BO11" s="467"/>
      <c r="BP11" s="467"/>
      <c r="BQ11" s="467"/>
      <c r="BR11" s="467"/>
      <c r="BS11" s="467"/>
      <c r="BT11" s="467"/>
      <c r="BU11" s="468"/>
      <c r="BV11" s="466">
        <v>
135269</v>
      </c>
      <c r="BW11" s="467"/>
      <c r="BX11" s="467"/>
      <c r="BY11" s="467"/>
      <c r="BZ11" s="467"/>
      <c r="CA11" s="467"/>
      <c r="CB11" s="467"/>
      <c r="CC11" s="468"/>
      <c r="CD11" s="469" t="s">
        <v>
125</v>
      </c>
      <c r="CE11" s="470"/>
      <c r="CF11" s="470"/>
      <c r="CG11" s="470"/>
      <c r="CH11" s="470"/>
      <c r="CI11" s="470"/>
      <c r="CJ11" s="470"/>
      <c r="CK11" s="470"/>
      <c r="CL11" s="470"/>
      <c r="CM11" s="470"/>
      <c r="CN11" s="470"/>
      <c r="CO11" s="470"/>
      <c r="CP11" s="470"/>
      <c r="CQ11" s="470"/>
      <c r="CR11" s="470"/>
      <c r="CS11" s="471"/>
      <c r="CT11" s="506" t="s">
        <v>
126</v>
      </c>
      <c r="CU11" s="507"/>
      <c r="CV11" s="507"/>
      <c r="CW11" s="507"/>
      <c r="CX11" s="507"/>
      <c r="CY11" s="507"/>
      <c r="CZ11" s="507"/>
      <c r="DA11" s="508"/>
      <c r="DB11" s="506" t="s">
        <v>
126</v>
      </c>
      <c r="DC11" s="507"/>
      <c r="DD11" s="507"/>
      <c r="DE11" s="507"/>
      <c r="DF11" s="507"/>
      <c r="DG11" s="507"/>
      <c r="DH11" s="507"/>
      <c r="DI11" s="508"/>
      <c r="DJ11" s="185"/>
      <c r="DK11" s="185"/>
      <c r="DL11" s="185"/>
      <c r="DM11" s="185"/>
      <c r="DN11" s="185"/>
      <c r="DO11" s="185"/>
    </row>
    <row r="12" spans="1:119" ht="18.75" customHeight="1" x14ac:dyDescent="0.2">
      <c r="A12" s="186"/>
      <c r="B12" s="526" t="s">
        <v>
127</v>
      </c>
      <c r="C12" s="527"/>
      <c r="D12" s="527"/>
      <c r="E12" s="527"/>
      <c r="F12" s="527"/>
      <c r="G12" s="527"/>
      <c r="H12" s="527"/>
      <c r="I12" s="527"/>
      <c r="J12" s="527"/>
      <c r="K12" s="528"/>
      <c r="L12" s="535" t="s">
        <v>
128</v>
      </c>
      <c r="M12" s="536"/>
      <c r="N12" s="536"/>
      <c r="O12" s="536"/>
      <c r="P12" s="536"/>
      <c r="Q12" s="537"/>
      <c r="R12" s="538">
        <v>
76038</v>
      </c>
      <c r="S12" s="539"/>
      <c r="T12" s="539"/>
      <c r="U12" s="539"/>
      <c r="V12" s="540"/>
      <c r="W12" s="541" t="s">
        <v>
1</v>
      </c>
      <c r="X12" s="499"/>
      <c r="Y12" s="499"/>
      <c r="Z12" s="499"/>
      <c r="AA12" s="499"/>
      <c r="AB12" s="542"/>
      <c r="AC12" s="498" t="s">
        <v>
129</v>
      </c>
      <c r="AD12" s="499"/>
      <c r="AE12" s="499"/>
      <c r="AF12" s="499"/>
      <c r="AG12" s="542"/>
      <c r="AH12" s="498" t="s">
        <v>
130</v>
      </c>
      <c r="AI12" s="499"/>
      <c r="AJ12" s="499"/>
      <c r="AK12" s="499"/>
      <c r="AL12" s="543"/>
      <c r="AM12" s="495" t="s">
        <v>
131</v>
      </c>
      <c r="AN12" s="496"/>
      <c r="AO12" s="496"/>
      <c r="AP12" s="496"/>
      <c r="AQ12" s="496"/>
      <c r="AR12" s="496"/>
      <c r="AS12" s="496"/>
      <c r="AT12" s="497"/>
      <c r="AU12" s="498" t="s">
        <v>
123</v>
      </c>
      <c r="AV12" s="499"/>
      <c r="AW12" s="499"/>
      <c r="AX12" s="499"/>
      <c r="AY12" s="500" t="s">
        <v>
132</v>
      </c>
      <c r="AZ12" s="501"/>
      <c r="BA12" s="501"/>
      <c r="BB12" s="501"/>
      <c r="BC12" s="501"/>
      <c r="BD12" s="501"/>
      <c r="BE12" s="501"/>
      <c r="BF12" s="501"/>
      <c r="BG12" s="501"/>
      <c r="BH12" s="501"/>
      <c r="BI12" s="501"/>
      <c r="BJ12" s="501"/>
      <c r="BK12" s="501"/>
      <c r="BL12" s="501"/>
      <c r="BM12" s="502"/>
      <c r="BN12" s="466">
        <v>
280000</v>
      </c>
      <c r="BO12" s="467"/>
      <c r="BP12" s="467"/>
      <c r="BQ12" s="467"/>
      <c r="BR12" s="467"/>
      <c r="BS12" s="467"/>
      <c r="BT12" s="467"/>
      <c r="BU12" s="468"/>
      <c r="BV12" s="466">
        <v>
0</v>
      </c>
      <c r="BW12" s="467"/>
      <c r="BX12" s="467"/>
      <c r="BY12" s="467"/>
      <c r="BZ12" s="467"/>
      <c r="CA12" s="467"/>
      <c r="CB12" s="467"/>
      <c r="CC12" s="468"/>
      <c r="CD12" s="469" t="s">
        <v>
133</v>
      </c>
      <c r="CE12" s="470"/>
      <c r="CF12" s="470"/>
      <c r="CG12" s="470"/>
      <c r="CH12" s="470"/>
      <c r="CI12" s="470"/>
      <c r="CJ12" s="470"/>
      <c r="CK12" s="470"/>
      <c r="CL12" s="470"/>
      <c r="CM12" s="470"/>
      <c r="CN12" s="470"/>
      <c r="CO12" s="470"/>
      <c r="CP12" s="470"/>
      <c r="CQ12" s="470"/>
      <c r="CR12" s="470"/>
      <c r="CS12" s="471"/>
      <c r="CT12" s="506" t="s">
        <v>
134</v>
      </c>
      <c r="CU12" s="507"/>
      <c r="CV12" s="507"/>
      <c r="CW12" s="507"/>
      <c r="CX12" s="507"/>
      <c r="CY12" s="507"/>
      <c r="CZ12" s="507"/>
      <c r="DA12" s="508"/>
      <c r="DB12" s="506" t="s">
        <v>
135</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
136</v>
      </c>
      <c r="N13" s="555"/>
      <c r="O13" s="555"/>
      <c r="P13" s="555"/>
      <c r="Q13" s="556"/>
      <c r="R13" s="547">
        <v>
74332</v>
      </c>
      <c r="S13" s="548"/>
      <c r="T13" s="548"/>
      <c r="U13" s="548"/>
      <c r="V13" s="549"/>
      <c r="W13" s="482" t="s">
        <v>
137</v>
      </c>
      <c r="X13" s="483"/>
      <c r="Y13" s="483"/>
      <c r="Z13" s="483"/>
      <c r="AA13" s="483"/>
      <c r="AB13" s="473"/>
      <c r="AC13" s="517">
        <v>
217</v>
      </c>
      <c r="AD13" s="518"/>
      <c r="AE13" s="518"/>
      <c r="AF13" s="518"/>
      <c r="AG13" s="557"/>
      <c r="AH13" s="517">
        <v>
197</v>
      </c>
      <c r="AI13" s="518"/>
      <c r="AJ13" s="518"/>
      <c r="AK13" s="518"/>
      <c r="AL13" s="519"/>
      <c r="AM13" s="495" t="s">
        <v>
138</v>
      </c>
      <c r="AN13" s="496"/>
      <c r="AO13" s="496"/>
      <c r="AP13" s="496"/>
      <c r="AQ13" s="496"/>
      <c r="AR13" s="496"/>
      <c r="AS13" s="496"/>
      <c r="AT13" s="497"/>
      <c r="AU13" s="498" t="s">
        <v>
139</v>
      </c>
      <c r="AV13" s="499"/>
      <c r="AW13" s="499"/>
      <c r="AX13" s="499"/>
      <c r="AY13" s="500" t="s">
        <v>
140</v>
      </c>
      <c r="AZ13" s="501"/>
      <c r="BA13" s="501"/>
      <c r="BB13" s="501"/>
      <c r="BC13" s="501"/>
      <c r="BD13" s="501"/>
      <c r="BE13" s="501"/>
      <c r="BF13" s="501"/>
      <c r="BG13" s="501"/>
      <c r="BH13" s="501"/>
      <c r="BI13" s="501"/>
      <c r="BJ13" s="501"/>
      <c r="BK13" s="501"/>
      <c r="BL13" s="501"/>
      <c r="BM13" s="502"/>
      <c r="BN13" s="466">
        <v>
58483</v>
      </c>
      <c r="BO13" s="467"/>
      <c r="BP13" s="467"/>
      <c r="BQ13" s="467"/>
      <c r="BR13" s="467"/>
      <c r="BS13" s="467"/>
      <c r="BT13" s="467"/>
      <c r="BU13" s="468"/>
      <c r="BV13" s="466">
        <v>
447999</v>
      </c>
      <c r="BW13" s="467"/>
      <c r="BX13" s="467"/>
      <c r="BY13" s="467"/>
      <c r="BZ13" s="467"/>
      <c r="CA13" s="467"/>
      <c r="CB13" s="467"/>
      <c r="CC13" s="468"/>
      <c r="CD13" s="469" t="s">
        <v>
141</v>
      </c>
      <c r="CE13" s="470"/>
      <c r="CF13" s="470"/>
      <c r="CG13" s="470"/>
      <c r="CH13" s="470"/>
      <c r="CI13" s="470"/>
      <c r="CJ13" s="470"/>
      <c r="CK13" s="470"/>
      <c r="CL13" s="470"/>
      <c r="CM13" s="470"/>
      <c r="CN13" s="470"/>
      <c r="CO13" s="470"/>
      <c r="CP13" s="470"/>
      <c r="CQ13" s="470"/>
      <c r="CR13" s="470"/>
      <c r="CS13" s="471"/>
      <c r="CT13" s="463">
        <v>
-0.8</v>
      </c>
      <c r="CU13" s="464"/>
      <c r="CV13" s="464"/>
      <c r="CW13" s="464"/>
      <c r="CX13" s="464"/>
      <c r="CY13" s="464"/>
      <c r="CZ13" s="464"/>
      <c r="DA13" s="465"/>
      <c r="DB13" s="463">
        <v>
-1.4</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
142</v>
      </c>
      <c r="M14" s="545"/>
      <c r="N14" s="545"/>
      <c r="O14" s="545"/>
      <c r="P14" s="545"/>
      <c r="Q14" s="546"/>
      <c r="R14" s="547">
        <v>
75723</v>
      </c>
      <c r="S14" s="548"/>
      <c r="T14" s="548"/>
      <c r="U14" s="548"/>
      <c r="V14" s="549"/>
      <c r="W14" s="456"/>
      <c r="X14" s="457"/>
      <c r="Y14" s="457"/>
      <c r="Z14" s="457"/>
      <c r="AA14" s="457"/>
      <c r="AB14" s="446"/>
      <c r="AC14" s="550">
        <v>
0.7</v>
      </c>
      <c r="AD14" s="551"/>
      <c r="AE14" s="551"/>
      <c r="AF14" s="551"/>
      <c r="AG14" s="552"/>
      <c r="AH14" s="550">
        <v>
0.7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
143</v>
      </c>
      <c r="CE14" s="559"/>
      <c r="CF14" s="559"/>
      <c r="CG14" s="559"/>
      <c r="CH14" s="559"/>
      <c r="CI14" s="559"/>
      <c r="CJ14" s="559"/>
      <c r="CK14" s="559"/>
      <c r="CL14" s="559"/>
      <c r="CM14" s="559"/>
      <c r="CN14" s="559"/>
      <c r="CO14" s="559"/>
      <c r="CP14" s="559"/>
      <c r="CQ14" s="559"/>
      <c r="CR14" s="559"/>
      <c r="CS14" s="560"/>
      <c r="CT14" s="561" t="s">
        <v>
126</v>
      </c>
      <c r="CU14" s="562"/>
      <c r="CV14" s="562"/>
      <c r="CW14" s="562"/>
      <c r="CX14" s="562"/>
      <c r="CY14" s="562"/>
      <c r="CZ14" s="562"/>
      <c r="DA14" s="563"/>
      <c r="DB14" s="561" t="s">
        <v>
135</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
144</v>
      </c>
      <c r="N15" s="555"/>
      <c r="O15" s="555"/>
      <c r="P15" s="555"/>
      <c r="Q15" s="556"/>
      <c r="R15" s="547">
        <v>
74139</v>
      </c>
      <c r="S15" s="548"/>
      <c r="T15" s="548"/>
      <c r="U15" s="548"/>
      <c r="V15" s="549"/>
      <c r="W15" s="482" t="s">
        <v>
145</v>
      </c>
      <c r="X15" s="483"/>
      <c r="Y15" s="483"/>
      <c r="Z15" s="483"/>
      <c r="AA15" s="483"/>
      <c r="AB15" s="473"/>
      <c r="AC15" s="517">
        <v>
4840</v>
      </c>
      <c r="AD15" s="518"/>
      <c r="AE15" s="518"/>
      <c r="AF15" s="518"/>
      <c r="AG15" s="557"/>
      <c r="AH15" s="517">
        <v>
4639</v>
      </c>
      <c r="AI15" s="518"/>
      <c r="AJ15" s="518"/>
      <c r="AK15" s="518"/>
      <c r="AL15" s="519"/>
      <c r="AM15" s="495"/>
      <c r="AN15" s="496"/>
      <c r="AO15" s="496"/>
      <c r="AP15" s="496"/>
      <c r="AQ15" s="496"/>
      <c r="AR15" s="496"/>
      <c r="AS15" s="496"/>
      <c r="AT15" s="497"/>
      <c r="AU15" s="498"/>
      <c r="AV15" s="499"/>
      <c r="AW15" s="499"/>
      <c r="AX15" s="499"/>
      <c r="AY15" s="426" t="s">
        <v>
146</v>
      </c>
      <c r="AZ15" s="427"/>
      <c r="BA15" s="427"/>
      <c r="BB15" s="427"/>
      <c r="BC15" s="427"/>
      <c r="BD15" s="427"/>
      <c r="BE15" s="427"/>
      <c r="BF15" s="427"/>
      <c r="BG15" s="427"/>
      <c r="BH15" s="427"/>
      <c r="BI15" s="427"/>
      <c r="BJ15" s="427"/>
      <c r="BK15" s="427"/>
      <c r="BL15" s="427"/>
      <c r="BM15" s="428"/>
      <c r="BN15" s="429">
        <v>
11717664</v>
      </c>
      <c r="BO15" s="430"/>
      <c r="BP15" s="430"/>
      <c r="BQ15" s="430"/>
      <c r="BR15" s="430"/>
      <c r="BS15" s="430"/>
      <c r="BT15" s="430"/>
      <c r="BU15" s="431"/>
      <c r="BV15" s="429">
        <v>
12002810</v>
      </c>
      <c r="BW15" s="430"/>
      <c r="BX15" s="430"/>
      <c r="BY15" s="430"/>
      <c r="BZ15" s="430"/>
      <c r="CA15" s="430"/>
      <c r="CB15" s="430"/>
      <c r="CC15" s="431"/>
      <c r="CD15" s="564" t="s">
        <v>
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
148</v>
      </c>
      <c r="M16" s="575"/>
      <c r="N16" s="575"/>
      <c r="O16" s="575"/>
      <c r="P16" s="575"/>
      <c r="Q16" s="576"/>
      <c r="R16" s="567" t="s">
        <v>
149</v>
      </c>
      <c r="S16" s="568"/>
      <c r="T16" s="568"/>
      <c r="U16" s="568"/>
      <c r="V16" s="569"/>
      <c r="W16" s="456"/>
      <c r="X16" s="457"/>
      <c r="Y16" s="457"/>
      <c r="Z16" s="457"/>
      <c r="AA16" s="457"/>
      <c r="AB16" s="446"/>
      <c r="AC16" s="550">
        <v>
16.2</v>
      </c>
      <c r="AD16" s="551"/>
      <c r="AE16" s="551"/>
      <c r="AF16" s="551"/>
      <c r="AG16" s="552"/>
      <c r="AH16" s="550">
        <v>
15.9</v>
      </c>
      <c r="AI16" s="551"/>
      <c r="AJ16" s="551"/>
      <c r="AK16" s="551"/>
      <c r="AL16" s="553"/>
      <c r="AM16" s="495"/>
      <c r="AN16" s="496"/>
      <c r="AO16" s="496"/>
      <c r="AP16" s="496"/>
      <c r="AQ16" s="496"/>
      <c r="AR16" s="496"/>
      <c r="AS16" s="496"/>
      <c r="AT16" s="497"/>
      <c r="AU16" s="498"/>
      <c r="AV16" s="499"/>
      <c r="AW16" s="499"/>
      <c r="AX16" s="499"/>
      <c r="AY16" s="500" t="s">
        <v>
150</v>
      </c>
      <c r="AZ16" s="501"/>
      <c r="BA16" s="501"/>
      <c r="BB16" s="501"/>
      <c r="BC16" s="501"/>
      <c r="BD16" s="501"/>
      <c r="BE16" s="501"/>
      <c r="BF16" s="501"/>
      <c r="BG16" s="501"/>
      <c r="BH16" s="501"/>
      <c r="BI16" s="501"/>
      <c r="BJ16" s="501"/>
      <c r="BK16" s="501"/>
      <c r="BL16" s="501"/>
      <c r="BM16" s="502"/>
      <c r="BN16" s="466">
        <v>
11723212</v>
      </c>
      <c r="BO16" s="467"/>
      <c r="BP16" s="467"/>
      <c r="BQ16" s="467"/>
      <c r="BR16" s="467"/>
      <c r="BS16" s="467"/>
      <c r="BT16" s="467"/>
      <c r="BU16" s="468"/>
      <c r="BV16" s="466">
        <v>
11592973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
151</v>
      </c>
      <c r="N17" s="571"/>
      <c r="O17" s="571"/>
      <c r="P17" s="571"/>
      <c r="Q17" s="572"/>
      <c r="R17" s="567" t="s">
        <v>
152</v>
      </c>
      <c r="S17" s="568"/>
      <c r="T17" s="568"/>
      <c r="U17" s="568"/>
      <c r="V17" s="569"/>
      <c r="W17" s="482" t="s">
        <v>
153</v>
      </c>
      <c r="X17" s="483"/>
      <c r="Y17" s="483"/>
      <c r="Z17" s="483"/>
      <c r="AA17" s="483"/>
      <c r="AB17" s="473"/>
      <c r="AC17" s="517">
        <v>
24821</v>
      </c>
      <c r="AD17" s="518"/>
      <c r="AE17" s="518"/>
      <c r="AF17" s="518"/>
      <c r="AG17" s="557"/>
      <c r="AH17" s="517">
        <v>
24338</v>
      </c>
      <c r="AI17" s="518"/>
      <c r="AJ17" s="518"/>
      <c r="AK17" s="518"/>
      <c r="AL17" s="519"/>
      <c r="AM17" s="495"/>
      <c r="AN17" s="496"/>
      <c r="AO17" s="496"/>
      <c r="AP17" s="496"/>
      <c r="AQ17" s="496"/>
      <c r="AR17" s="496"/>
      <c r="AS17" s="496"/>
      <c r="AT17" s="497"/>
      <c r="AU17" s="498"/>
      <c r="AV17" s="499"/>
      <c r="AW17" s="499"/>
      <c r="AX17" s="499"/>
      <c r="AY17" s="500" t="s">
        <v>
154</v>
      </c>
      <c r="AZ17" s="501"/>
      <c r="BA17" s="501"/>
      <c r="BB17" s="501"/>
      <c r="BC17" s="501"/>
      <c r="BD17" s="501"/>
      <c r="BE17" s="501"/>
      <c r="BF17" s="501"/>
      <c r="BG17" s="501"/>
      <c r="BH17" s="501"/>
      <c r="BI17" s="501"/>
      <c r="BJ17" s="501"/>
      <c r="BK17" s="501"/>
      <c r="BL17" s="501"/>
      <c r="BM17" s="502"/>
      <c r="BN17" s="466">
        <v>
15334640</v>
      </c>
      <c r="BO17" s="467"/>
      <c r="BP17" s="467"/>
      <c r="BQ17" s="467"/>
      <c r="BR17" s="467"/>
      <c r="BS17" s="467"/>
      <c r="BT17" s="467"/>
      <c r="BU17" s="468"/>
      <c r="BV17" s="466">
        <v>
15706333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
155</v>
      </c>
      <c r="C18" s="509"/>
      <c r="D18" s="509"/>
      <c r="E18" s="578"/>
      <c r="F18" s="578"/>
      <c r="G18" s="578"/>
      <c r="H18" s="578"/>
      <c r="I18" s="578"/>
      <c r="J18" s="578"/>
      <c r="K18" s="578"/>
      <c r="L18" s="579">
        <v>
8.15</v>
      </c>
      <c r="M18" s="579"/>
      <c r="N18" s="579"/>
      <c r="O18" s="579"/>
      <c r="P18" s="579"/>
      <c r="Q18" s="579"/>
      <c r="R18" s="580"/>
      <c r="S18" s="580"/>
      <c r="T18" s="580"/>
      <c r="U18" s="580"/>
      <c r="V18" s="581"/>
      <c r="W18" s="484"/>
      <c r="X18" s="485"/>
      <c r="Y18" s="485"/>
      <c r="Z18" s="485"/>
      <c r="AA18" s="485"/>
      <c r="AB18" s="476"/>
      <c r="AC18" s="582">
        <v>
83.1</v>
      </c>
      <c r="AD18" s="583"/>
      <c r="AE18" s="583"/>
      <c r="AF18" s="583"/>
      <c r="AG18" s="584"/>
      <c r="AH18" s="582">
        <v>
83.4</v>
      </c>
      <c r="AI18" s="583"/>
      <c r="AJ18" s="583"/>
      <c r="AK18" s="583"/>
      <c r="AL18" s="585"/>
      <c r="AM18" s="495"/>
      <c r="AN18" s="496"/>
      <c r="AO18" s="496"/>
      <c r="AP18" s="496"/>
      <c r="AQ18" s="496"/>
      <c r="AR18" s="496"/>
      <c r="AS18" s="496"/>
      <c r="AT18" s="497"/>
      <c r="AU18" s="498"/>
      <c r="AV18" s="499"/>
      <c r="AW18" s="499"/>
      <c r="AX18" s="499"/>
      <c r="AY18" s="500" t="s">
        <v>
156</v>
      </c>
      <c r="AZ18" s="501"/>
      <c r="BA18" s="501"/>
      <c r="BB18" s="501"/>
      <c r="BC18" s="501"/>
      <c r="BD18" s="501"/>
      <c r="BE18" s="501"/>
      <c r="BF18" s="501"/>
      <c r="BG18" s="501"/>
      <c r="BH18" s="501"/>
      <c r="BI18" s="501"/>
      <c r="BJ18" s="501"/>
      <c r="BK18" s="501"/>
      <c r="BL18" s="501"/>
      <c r="BM18" s="502"/>
      <c r="BN18" s="466">
        <v>
15276524</v>
      </c>
      <c r="BO18" s="467"/>
      <c r="BP18" s="467"/>
      <c r="BQ18" s="467"/>
      <c r="BR18" s="467"/>
      <c r="BS18" s="467"/>
      <c r="BT18" s="467"/>
      <c r="BU18" s="468"/>
      <c r="BV18" s="466">
        <v>
15238432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
157</v>
      </c>
      <c r="C19" s="509"/>
      <c r="D19" s="509"/>
      <c r="E19" s="578"/>
      <c r="F19" s="578"/>
      <c r="G19" s="578"/>
      <c r="H19" s="578"/>
      <c r="I19" s="578"/>
      <c r="J19" s="578"/>
      <c r="K19" s="578"/>
      <c r="L19" s="586">
        <v>
9037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
158</v>
      </c>
      <c r="AZ19" s="501"/>
      <c r="BA19" s="501"/>
      <c r="BB19" s="501"/>
      <c r="BC19" s="501"/>
      <c r="BD19" s="501"/>
      <c r="BE19" s="501"/>
      <c r="BF19" s="501"/>
      <c r="BG19" s="501"/>
      <c r="BH19" s="501"/>
      <c r="BI19" s="501"/>
      <c r="BJ19" s="501"/>
      <c r="BK19" s="501"/>
      <c r="BL19" s="501"/>
      <c r="BM19" s="502"/>
      <c r="BN19" s="466">
        <v>
18413134</v>
      </c>
      <c r="BO19" s="467"/>
      <c r="BP19" s="467"/>
      <c r="BQ19" s="467"/>
      <c r="BR19" s="467"/>
      <c r="BS19" s="467"/>
      <c r="BT19" s="467"/>
      <c r="BU19" s="468"/>
      <c r="BV19" s="466">
        <v>
18420986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
159</v>
      </c>
      <c r="C20" s="509"/>
      <c r="D20" s="509"/>
      <c r="E20" s="578"/>
      <c r="F20" s="578"/>
      <c r="G20" s="578"/>
      <c r="H20" s="578"/>
      <c r="I20" s="578"/>
      <c r="J20" s="578"/>
      <c r="K20" s="578"/>
      <c r="L20" s="586">
        <v>
34062</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
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
161</v>
      </c>
      <c r="C22" s="601"/>
      <c r="D22" s="602"/>
      <c r="E22" s="478" t="s">
        <v>
1</v>
      </c>
      <c r="F22" s="483"/>
      <c r="G22" s="483"/>
      <c r="H22" s="483"/>
      <c r="I22" s="483"/>
      <c r="J22" s="483"/>
      <c r="K22" s="473"/>
      <c r="L22" s="478" t="s">
        <v>
162</v>
      </c>
      <c r="M22" s="483"/>
      <c r="N22" s="483"/>
      <c r="O22" s="483"/>
      <c r="P22" s="473"/>
      <c r="Q22" s="609" t="s">
        <v>
163</v>
      </c>
      <c r="R22" s="610"/>
      <c r="S22" s="610"/>
      <c r="T22" s="610"/>
      <c r="U22" s="610"/>
      <c r="V22" s="611"/>
      <c r="W22" s="615" t="s">
        <v>
164</v>
      </c>
      <c r="X22" s="601"/>
      <c r="Y22" s="602"/>
      <c r="Z22" s="478" t="s">
        <v>
1</v>
      </c>
      <c r="AA22" s="483"/>
      <c r="AB22" s="483"/>
      <c r="AC22" s="483"/>
      <c r="AD22" s="483"/>
      <c r="AE22" s="483"/>
      <c r="AF22" s="483"/>
      <c r="AG22" s="473"/>
      <c r="AH22" s="628" t="s">
        <v>
165</v>
      </c>
      <c r="AI22" s="483"/>
      <c r="AJ22" s="483"/>
      <c r="AK22" s="483"/>
      <c r="AL22" s="473"/>
      <c r="AM22" s="628" t="s">
        <v>
166</v>
      </c>
      <c r="AN22" s="629"/>
      <c r="AO22" s="629"/>
      <c r="AP22" s="629"/>
      <c r="AQ22" s="629"/>
      <c r="AR22" s="630"/>
      <c r="AS22" s="609" t="s">
        <v>
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
167</v>
      </c>
      <c r="AZ23" s="427"/>
      <c r="BA23" s="427"/>
      <c r="BB23" s="427"/>
      <c r="BC23" s="427"/>
      <c r="BD23" s="427"/>
      <c r="BE23" s="427"/>
      <c r="BF23" s="427"/>
      <c r="BG23" s="427"/>
      <c r="BH23" s="427"/>
      <c r="BI23" s="427"/>
      <c r="BJ23" s="427"/>
      <c r="BK23" s="427"/>
      <c r="BL23" s="427"/>
      <c r="BM23" s="428"/>
      <c r="BN23" s="466">
        <v>
13601162</v>
      </c>
      <c r="BO23" s="467"/>
      <c r="BP23" s="467"/>
      <c r="BQ23" s="467"/>
      <c r="BR23" s="467"/>
      <c r="BS23" s="467"/>
      <c r="BT23" s="467"/>
      <c r="BU23" s="468"/>
      <c r="BV23" s="466">
        <v>
13998570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
168</v>
      </c>
      <c r="F24" s="496"/>
      <c r="G24" s="496"/>
      <c r="H24" s="496"/>
      <c r="I24" s="496"/>
      <c r="J24" s="496"/>
      <c r="K24" s="497"/>
      <c r="L24" s="517">
        <v>
1</v>
      </c>
      <c r="M24" s="518"/>
      <c r="N24" s="518"/>
      <c r="O24" s="518"/>
      <c r="P24" s="557"/>
      <c r="Q24" s="517">
        <v>
8075</v>
      </c>
      <c r="R24" s="518"/>
      <c r="S24" s="518"/>
      <c r="T24" s="518"/>
      <c r="U24" s="518"/>
      <c r="V24" s="557"/>
      <c r="W24" s="616"/>
      <c r="X24" s="604"/>
      <c r="Y24" s="605"/>
      <c r="Z24" s="516" t="s">
        <v>
169</v>
      </c>
      <c r="AA24" s="496"/>
      <c r="AB24" s="496"/>
      <c r="AC24" s="496"/>
      <c r="AD24" s="496"/>
      <c r="AE24" s="496"/>
      <c r="AF24" s="496"/>
      <c r="AG24" s="497"/>
      <c r="AH24" s="517">
        <v>
435</v>
      </c>
      <c r="AI24" s="518"/>
      <c r="AJ24" s="518"/>
      <c r="AK24" s="518"/>
      <c r="AL24" s="557"/>
      <c r="AM24" s="517">
        <v>
1334145</v>
      </c>
      <c r="AN24" s="518"/>
      <c r="AO24" s="518"/>
      <c r="AP24" s="518"/>
      <c r="AQ24" s="518"/>
      <c r="AR24" s="557"/>
      <c r="AS24" s="517">
        <v>
3067</v>
      </c>
      <c r="AT24" s="518"/>
      <c r="AU24" s="518"/>
      <c r="AV24" s="518"/>
      <c r="AW24" s="518"/>
      <c r="AX24" s="519"/>
      <c r="AY24" s="636" t="s">
        <v>
170</v>
      </c>
      <c r="AZ24" s="637"/>
      <c r="BA24" s="637"/>
      <c r="BB24" s="637"/>
      <c r="BC24" s="637"/>
      <c r="BD24" s="637"/>
      <c r="BE24" s="637"/>
      <c r="BF24" s="637"/>
      <c r="BG24" s="637"/>
      <c r="BH24" s="637"/>
      <c r="BI24" s="637"/>
      <c r="BJ24" s="637"/>
      <c r="BK24" s="637"/>
      <c r="BL24" s="637"/>
      <c r="BM24" s="638"/>
      <c r="BN24" s="466">
        <v>
2499499</v>
      </c>
      <c r="BO24" s="467"/>
      <c r="BP24" s="467"/>
      <c r="BQ24" s="467"/>
      <c r="BR24" s="467"/>
      <c r="BS24" s="467"/>
      <c r="BT24" s="467"/>
      <c r="BU24" s="468"/>
      <c r="BV24" s="466">
        <v>
2684473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
171</v>
      </c>
      <c r="F25" s="496"/>
      <c r="G25" s="496"/>
      <c r="H25" s="496"/>
      <c r="I25" s="496"/>
      <c r="J25" s="496"/>
      <c r="K25" s="497"/>
      <c r="L25" s="517">
        <v>
1</v>
      </c>
      <c r="M25" s="518"/>
      <c r="N25" s="518"/>
      <c r="O25" s="518"/>
      <c r="P25" s="557"/>
      <c r="Q25" s="517">
        <v>
7580</v>
      </c>
      <c r="R25" s="518"/>
      <c r="S25" s="518"/>
      <c r="T25" s="518"/>
      <c r="U25" s="518"/>
      <c r="V25" s="557"/>
      <c r="W25" s="616"/>
      <c r="X25" s="604"/>
      <c r="Y25" s="605"/>
      <c r="Z25" s="516" t="s">
        <v>
172</v>
      </c>
      <c r="AA25" s="496"/>
      <c r="AB25" s="496"/>
      <c r="AC25" s="496"/>
      <c r="AD25" s="496"/>
      <c r="AE25" s="496"/>
      <c r="AF25" s="496"/>
      <c r="AG25" s="497"/>
      <c r="AH25" s="517" t="s">
        <v>
134</v>
      </c>
      <c r="AI25" s="518"/>
      <c r="AJ25" s="518"/>
      <c r="AK25" s="518"/>
      <c r="AL25" s="557"/>
      <c r="AM25" s="517" t="s">
        <v>
173</v>
      </c>
      <c r="AN25" s="518"/>
      <c r="AO25" s="518"/>
      <c r="AP25" s="518"/>
      <c r="AQ25" s="518"/>
      <c r="AR25" s="557"/>
      <c r="AS25" s="517" t="s">
        <v>
173</v>
      </c>
      <c r="AT25" s="518"/>
      <c r="AU25" s="518"/>
      <c r="AV25" s="518"/>
      <c r="AW25" s="518"/>
      <c r="AX25" s="519"/>
      <c r="AY25" s="426" t="s">
        <v>
174</v>
      </c>
      <c r="AZ25" s="427"/>
      <c r="BA25" s="427"/>
      <c r="BB25" s="427"/>
      <c r="BC25" s="427"/>
      <c r="BD25" s="427"/>
      <c r="BE25" s="427"/>
      <c r="BF25" s="427"/>
      <c r="BG25" s="427"/>
      <c r="BH25" s="427"/>
      <c r="BI25" s="427"/>
      <c r="BJ25" s="427"/>
      <c r="BK25" s="427"/>
      <c r="BL25" s="427"/>
      <c r="BM25" s="428"/>
      <c r="BN25" s="429">
        <v>
3360910</v>
      </c>
      <c r="BO25" s="430"/>
      <c r="BP25" s="430"/>
      <c r="BQ25" s="430"/>
      <c r="BR25" s="430"/>
      <c r="BS25" s="430"/>
      <c r="BT25" s="430"/>
      <c r="BU25" s="431"/>
      <c r="BV25" s="429">
        <v>
3966243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
175</v>
      </c>
      <c r="F26" s="496"/>
      <c r="G26" s="496"/>
      <c r="H26" s="496"/>
      <c r="I26" s="496"/>
      <c r="J26" s="496"/>
      <c r="K26" s="497"/>
      <c r="L26" s="517">
        <v>
1</v>
      </c>
      <c r="M26" s="518"/>
      <c r="N26" s="518"/>
      <c r="O26" s="518"/>
      <c r="P26" s="557"/>
      <c r="Q26" s="517">
        <v>
7200</v>
      </c>
      <c r="R26" s="518"/>
      <c r="S26" s="518"/>
      <c r="T26" s="518"/>
      <c r="U26" s="518"/>
      <c r="V26" s="557"/>
      <c r="W26" s="616"/>
      <c r="X26" s="604"/>
      <c r="Y26" s="605"/>
      <c r="Z26" s="516" t="s">
        <v>
176</v>
      </c>
      <c r="AA26" s="626"/>
      <c r="AB26" s="626"/>
      <c r="AC26" s="626"/>
      <c r="AD26" s="626"/>
      <c r="AE26" s="626"/>
      <c r="AF26" s="626"/>
      <c r="AG26" s="627"/>
      <c r="AH26" s="517">
        <v>
8</v>
      </c>
      <c r="AI26" s="518"/>
      <c r="AJ26" s="518"/>
      <c r="AK26" s="518"/>
      <c r="AL26" s="557"/>
      <c r="AM26" s="517">
        <v>
24912</v>
      </c>
      <c r="AN26" s="518"/>
      <c r="AO26" s="518"/>
      <c r="AP26" s="518"/>
      <c r="AQ26" s="518"/>
      <c r="AR26" s="557"/>
      <c r="AS26" s="517">
        <v>
3114</v>
      </c>
      <c r="AT26" s="518"/>
      <c r="AU26" s="518"/>
      <c r="AV26" s="518"/>
      <c r="AW26" s="518"/>
      <c r="AX26" s="519"/>
      <c r="AY26" s="469" t="s">
        <v>
177</v>
      </c>
      <c r="AZ26" s="470"/>
      <c r="BA26" s="470"/>
      <c r="BB26" s="470"/>
      <c r="BC26" s="470"/>
      <c r="BD26" s="470"/>
      <c r="BE26" s="470"/>
      <c r="BF26" s="470"/>
      <c r="BG26" s="470"/>
      <c r="BH26" s="470"/>
      <c r="BI26" s="470"/>
      <c r="BJ26" s="470"/>
      <c r="BK26" s="470"/>
      <c r="BL26" s="470"/>
      <c r="BM26" s="471"/>
      <c r="BN26" s="466" t="s">
        <v>
173</v>
      </c>
      <c r="BO26" s="467"/>
      <c r="BP26" s="467"/>
      <c r="BQ26" s="467"/>
      <c r="BR26" s="467"/>
      <c r="BS26" s="467"/>
      <c r="BT26" s="467"/>
      <c r="BU26" s="468"/>
      <c r="BV26" s="466" t="s">
        <v>
178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
179</v>
      </c>
      <c r="F27" s="496"/>
      <c r="G27" s="496"/>
      <c r="H27" s="496"/>
      <c r="I27" s="496"/>
      <c r="J27" s="496"/>
      <c r="K27" s="497"/>
      <c r="L27" s="517">
        <v>
1</v>
      </c>
      <c r="M27" s="518"/>
      <c r="N27" s="518"/>
      <c r="O27" s="518"/>
      <c r="P27" s="557"/>
      <c r="Q27" s="517">
        <v>
5750</v>
      </c>
      <c r="R27" s="518"/>
      <c r="S27" s="518"/>
      <c r="T27" s="518"/>
      <c r="U27" s="518"/>
      <c r="V27" s="557"/>
      <c r="W27" s="616"/>
      <c r="X27" s="604"/>
      <c r="Y27" s="605"/>
      <c r="Z27" s="516" t="s">
        <v>
180</v>
      </c>
      <c r="AA27" s="496"/>
      <c r="AB27" s="496"/>
      <c r="AC27" s="496"/>
      <c r="AD27" s="496"/>
      <c r="AE27" s="496"/>
      <c r="AF27" s="496"/>
      <c r="AG27" s="497"/>
      <c r="AH27" s="517">
        <v>
2</v>
      </c>
      <c r="AI27" s="518"/>
      <c r="AJ27" s="518"/>
      <c r="AK27" s="518"/>
      <c r="AL27" s="557"/>
      <c r="AM27" s="517" t="s">
        <v>
181</v>
      </c>
      <c r="AN27" s="518"/>
      <c r="AO27" s="518"/>
      <c r="AP27" s="518"/>
      <c r="AQ27" s="518"/>
      <c r="AR27" s="557"/>
      <c r="AS27" s="517" t="s">
        <v>
182</v>
      </c>
      <c r="AT27" s="518"/>
      <c r="AU27" s="518"/>
      <c r="AV27" s="518"/>
      <c r="AW27" s="518"/>
      <c r="AX27" s="519"/>
      <c r="AY27" s="558" t="s">
        <v>
183</v>
      </c>
      <c r="AZ27" s="559"/>
      <c r="BA27" s="559"/>
      <c r="BB27" s="559"/>
      <c r="BC27" s="559"/>
      <c r="BD27" s="559"/>
      <c r="BE27" s="559"/>
      <c r="BF27" s="559"/>
      <c r="BG27" s="559"/>
      <c r="BH27" s="559"/>
      <c r="BI27" s="559"/>
      <c r="BJ27" s="559"/>
      <c r="BK27" s="559"/>
      <c r="BL27" s="559"/>
      <c r="BM27" s="560"/>
      <c r="BN27" s="639">
        <v>
451209</v>
      </c>
      <c r="BO27" s="640"/>
      <c r="BP27" s="640"/>
      <c r="BQ27" s="640"/>
      <c r="BR27" s="640"/>
      <c r="BS27" s="640"/>
      <c r="BT27" s="640"/>
      <c r="BU27" s="641"/>
      <c r="BV27" s="639">
        <v>
451209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
184</v>
      </c>
      <c r="F28" s="496"/>
      <c r="G28" s="496"/>
      <c r="H28" s="496"/>
      <c r="I28" s="496"/>
      <c r="J28" s="496"/>
      <c r="K28" s="497"/>
      <c r="L28" s="517">
        <v>
1</v>
      </c>
      <c r="M28" s="518"/>
      <c r="N28" s="518"/>
      <c r="O28" s="518"/>
      <c r="P28" s="557"/>
      <c r="Q28" s="517">
        <v>
5150</v>
      </c>
      <c r="R28" s="518"/>
      <c r="S28" s="518"/>
      <c r="T28" s="518"/>
      <c r="U28" s="518"/>
      <c r="V28" s="557"/>
      <c r="W28" s="616"/>
      <c r="X28" s="604"/>
      <c r="Y28" s="605"/>
      <c r="Z28" s="516" t="s">
        <v>
185</v>
      </c>
      <c r="AA28" s="496"/>
      <c r="AB28" s="496"/>
      <c r="AC28" s="496"/>
      <c r="AD28" s="496"/>
      <c r="AE28" s="496"/>
      <c r="AF28" s="496"/>
      <c r="AG28" s="497"/>
      <c r="AH28" s="517" t="s">
        <v>
173</v>
      </c>
      <c r="AI28" s="518"/>
      <c r="AJ28" s="518"/>
      <c r="AK28" s="518"/>
      <c r="AL28" s="557"/>
      <c r="AM28" s="517" t="s">
        <v>
134</v>
      </c>
      <c r="AN28" s="518"/>
      <c r="AO28" s="518"/>
      <c r="AP28" s="518"/>
      <c r="AQ28" s="518"/>
      <c r="AR28" s="557"/>
      <c r="AS28" s="517" t="s">
        <v>
134</v>
      </c>
      <c r="AT28" s="518"/>
      <c r="AU28" s="518"/>
      <c r="AV28" s="518"/>
      <c r="AW28" s="518"/>
      <c r="AX28" s="519"/>
      <c r="AY28" s="642" t="s">
        <v>
186</v>
      </c>
      <c r="AZ28" s="643"/>
      <c r="BA28" s="643"/>
      <c r="BB28" s="644"/>
      <c r="BC28" s="426" t="s">
        <v>
47</v>
      </c>
      <c r="BD28" s="427"/>
      <c r="BE28" s="427"/>
      <c r="BF28" s="427"/>
      <c r="BG28" s="427"/>
      <c r="BH28" s="427"/>
      <c r="BI28" s="427"/>
      <c r="BJ28" s="427"/>
      <c r="BK28" s="427"/>
      <c r="BL28" s="427"/>
      <c r="BM28" s="428"/>
      <c r="BN28" s="429">
        <v>
2272857</v>
      </c>
      <c r="BO28" s="430"/>
      <c r="BP28" s="430"/>
      <c r="BQ28" s="430"/>
      <c r="BR28" s="430"/>
      <c r="BS28" s="430"/>
      <c r="BT28" s="430"/>
      <c r="BU28" s="431"/>
      <c r="BV28" s="429">
        <v>
2273147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
187</v>
      </c>
      <c r="F29" s="496"/>
      <c r="G29" s="496"/>
      <c r="H29" s="496"/>
      <c r="I29" s="496"/>
      <c r="J29" s="496"/>
      <c r="K29" s="497"/>
      <c r="L29" s="517">
        <v>
19</v>
      </c>
      <c r="M29" s="518"/>
      <c r="N29" s="518"/>
      <c r="O29" s="518"/>
      <c r="P29" s="557"/>
      <c r="Q29" s="517">
        <v>
4900</v>
      </c>
      <c r="R29" s="518"/>
      <c r="S29" s="518"/>
      <c r="T29" s="518"/>
      <c r="U29" s="518"/>
      <c r="V29" s="557"/>
      <c r="W29" s="617"/>
      <c r="X29" s="618"/>
      <c r="Y29" s="619"/>
      <c r="Z29" s="516" t="s">
        <v>
188</v>
      </c>
      <c r="AA29" s="496"/>
      <c r="AB29" s="496"/>
      <c r="AC29" s="496"/>
      <c r="AD29" s="496"/>
      <c r="AE29" s="496"/>
      <c r="AF29" s="496"/>
      <c r="AG29" s="497"/>
      <c r="AH29" s="517">
        <v>
437</v>
      </c>
      <c r="AI29" s="518"/>
      <c r="AJ29" s="518"/>
      <c r="AK29" s="518"/>
      <c r="AL29" s="557"/>
      <c r="AM29" s="517">
        <v>
1343297</v>
      </c>
      <c r="AN29" s="518"/>
      <c r="AO29" s="518"/>
      <c r="AP29" s="518"/>
      <c r="AQ29" s="518"/>
      <c r="AR29" s="557"/>
      <c r="AS29" s="517">
        <v>
3074</v>
      </c>
      <c r="AT29" s="518"/>
      <c r="AU29" s="518"/>
      <c r="AV29" s="518"/>
      <c r="AW29" s="518"/>
      <c r="AX29" s="519"/>
      <c r="AY29" s="645"/>
      <c r="AZ29" s="646"/>
      <c r="BA29" s="646"/>
      <c r="BB29" s="647"/>
      <c r="BC29" s="500" t="s">
        <v>
189</v>
      </c>
      <c r="BD29" s="501"/>
      <c r="BE29" s="501"/>
      <c r="BF29" s="501"/>
      <c r="BG29" s="501"/>
      <c r="BH29" s="501"/>
      <c r="BI29" s="501"/>
      <c r="BJ29" s="501"/>
      <c r="BK29" s="501"/>
      <c r="BL29" s="501"/>
      <c r="BM29" s="502"/>
      <c r="BN29" s="466" t="s">
        <v>
173</v>
      </c>
      <c r="BO29" s="467"/>
      <c r="BP29" s="467"/>
      <c r="BQ29" s="467"/>
      <c r="BR29" s="467"/>
      <c r="BS29" s="467"/>
      <c r="BT29" s="467"/>
      <c r="BU29" s="468"/>
      <c r="BV29" s="466" t="s">
        <v>
134</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
190</v>
      </c>
      <c r="X30" s="624"/>
      <c r="Y30" s="624"/>
      <c r="Z30" s="624"/>
      <c r="AA30" s="624"/>
      <c r="AB30" s="624"/>
      <c r="AC30" s="624"/>
      <c r="AD30" s="624"/>
      <c r="AE30" s="624"/>
      <c r="AF30" s="624"/>
      <c r="AG30" s="625"/>
      <c r="AH30" s="582">
        <v>
100.7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
49</v>
      </c>
      <c r="BD30" s="637"/>
      <c r="BE30" s="637"/>
      <c r="BF30" s="637"/>
      <c r="BG30" s="637"/>
      <c r="BH30" s="637"/>
      <c r="BI30" s="637"/>
      <c r="BJ30" s="637"/>
      <c r="BK30" s="637"/>
      <c r="BL30" s="637"/>
      <c r="BM30" s="638"/>
      <c r="BN30" s="639">
        <v>
3629097</v>
      </c>
      <c r="BO30" s="640"/>
      <c r="BP30" s="640"/>
      <c r="BQ30" s="640"/>
      <c r="BR30" s="640"/>
      <c r="BS30" s="640"/>
      <c r="BT30" s="640"/>
      <c r="BU30" s="641"/>
      <c r="BV30" s="639">
        <v>
3634353</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
191</v>
      </c>
      <c r="D32" s="213"/>
      <c r="E32" s="213"/>
      <c r="F32" s="210"/>
      <c r="G32" s="210"/>
      <c r="H32" s="210"/>
      <c r="I32" s="210"/>
      <c r="J32" s="210"/>
      <c r="K32" s="210"/>
      <c r="L32" s="210"/>
      <c r="M32" s="210"/>
      <c r="N32" s="210"/>
      <c r="O32" s="210"/>
      <c r="P32" s="210"/>
      <c r="Q32" s="210"/>
      <c r="R32" s="210"/>
      <c r="S32" s="210"/>
      <c r="T32" s="210"/>
      <c r="U32" s="210" t="s">
        <v>
192</v>
      </c>
      <c r="V32" s="210"/>
      <c r="W32" s="210"/>
      <c r="X32" s="210"/>
      <c r="Y32" s="210"/>
      <c r="Z32" s="210"/>
      <c r="AA32" s="210"/>
      <c r="AB32" s="210"/>
      <c r="AC32" s="210"/>
      <c r="AD32" s="210"/>
      <c r="AE32" s="210"/>
      <c r="AF32" s="210"/>
      <c r="AG32" s="210"/>
      <c r="AH32" s="210"/>
      <c r="AI32" s="210"/>
      <c r="AJ32" s="210"/>
      <c r="AK32" s="210"/>
      <c r="AL32" s="210"/>
      <c r="AM32" s="214" t="s">
        <v>
193</v>
      </c>
      <c r="AN32" s="210"/>
      <c r="AO32" s="210"/>
      <c r="AP32" s="210"/>
      <c r="AQ32" s="210"/>
      <c r="AR32" s="210"/>
      <c r="AS32" s="214"/>
      <c r="AT32" s="214"/>
      <c r="AU32" s="214"/>
      <c r="AV32" s="214"/>
      <c r="AW32" s="214"/>
      <c r="AX32" s="214"/>
      <c r="AY32" s="214"/>
      <c r="AZ32" s="214"/>
      <c r="BA32" s="214"/>
      <c r="BB32" s="210"/>
      <c r="BC32" s="214"/>
      <c r="BD32" s="210"/>
      <c r="BE32" s="214" t="s">
        <v>
194</v>
      </c>
      <c r="BF32" s="210"/>
      <c r="BG32" s="210"/>
      <c r="BH32" s="210"/>
      <c r="BI32" s="210"/>
      <c r="BJ32" s="214"/>
      <c r="BK32" s="214"/>
      <c r="BL32" s="214"/>
      <c r="BM32" s="214"/>
      <c r="BN32" s="214"/>
      <c r="BO32" s="214"/>
      <c r="BP32" s="214"/>
      <c r="BQ32" s="214"/>
      <c r="BR32" s="210"/>
      <c r="BS32" s="210"/>
      <c r="BT32" s="210"/>
      <c r="BU32" s="210"/>
      <c r="BV32" s="210"/>
      <c r="BW32" s="210" t="s">
        <v>
195</v>
      </c>
      <c r="BX32" s="210"/>
      <c r="BY32" s="210"/>
      <c r="BZ32" s="210"/>
      <c r="CA32" s="210"/>
      <c r="CB32" s="214"/>
      <c r="CC32" s="214"/>
      <c r="CD32" s="214"/>
      <c r="CE32" s="214"/>
      <c r="CF32" s="214"/>
      <c r="CG32" s="214"/>
      <c r="CH32" s="214"/>
      <c r="CI32" s="214"/>
      <c r="CJ32" s="214"/>
      <c r="CK32" s="214"/>
      <c r="CL32" s="214"/>
      <c r="CM32" s="214"/>
      <c r="CN32" s="214"/>
      <c r="CO32" s="214" t="s">
        <v>
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
197</v>
      </c>
      <c r="D33" s="490"/>
      <c r="E33" s="455" t="s">
        <v>
198</v>
      </c>
      <c r="F33" s="455"/>
      <c r="G33" s="455"/>
      <c r="H33" s="455"/>
      <c r="I33" s="455"/>
      <c r="J33" s="455"/>
      <c r="K33" s="455"/>
      <c r="L33" s="455"/>
      <c r="M33" s="455"/>
      <c r="N33" s="455"/>
      <c r="O33" s="455"/>
      <c r="P33" s="455"/>
      <c r="Q33" s="455"/>
      <c r="R33" s="455"/>
      <c r="S33" s="455"/>
      <c r="T33" s="215"/>
      <c r="U33" s="490" t="s">
        <v>
197</v>
      </c>
      <c r="V33" s="490"/>
      <c r="W33" s="455" t="s">
        <v>
198</v>
      </c>
      <c r="X33" s="455"/>
      <c r="Y33" s="455"/>
      <c r="Z33" s="455"/>
      <c r="AA33" s="455"/>
      <c r="AB33" s="455"/>
      <c r="AC33" s="455"/>
      <c r="AD33" s="455"/>
      <c r="AE33" s="455"/>
      <c r="AF33" s="455"/>
      <c r="AG33" s="455"/>
      <c r="AH33" s="455"/>
      <c r="AI33" s="455"/>
      <c r="AJ33" s="455"/>
      <c r="AK33" s="455"/>
      <c r="AL33" s="215"/>
      <c r="AM33" s="490" t="s">
        <v>
199</v>
      </c>
      <c r="AN33" s="490"/>
      <c r="AO33" s="455" t="s">
        <v>
200</v>
      </c>
      <c r="AP33" s="455"/>
      <c r="AQ33" s="455"/>
      <c r="AR33" s="455"/>
      <c r="AS33" s="455"/>
      <c r="AT33" s="455"/>
      <c r="AU33" s="455"/>
      <c r="AV33" s="455"/>
      <c r="AW33" s="455"/>
      <c r="AX33" s="455"/>
      <c r="AY33" s="455"/>
      <c r="AZ33" s="455"/>
      <c r="BA33" s="455"/>
      <c r="BB33" s="455"/>
      <c r="BC33" s="455"/>
      <c r="BD33" s="216"/>
      <c r="BE33" s="455" t="s">
        <v>
201</v>
      </c>
      <c r="BF33" s="455"/>
      <c r="BG33" s="455" t="s">
        <v>
202</v>
      </c>
      <c r="BH33" s="455"/>
      <c r="BI33" s="455"/>
      <c r="BJ33" s="455"/>
      <c r="BK33" s="455"/>
      <c r="BL33" s="455"/>
      <c r="BM33" s="455"/>
      <c r="BN33" s="455"/>
      <c r="BO33" s="455"/>
      <c r="BP33" s="455"/>
      <c r="BQ33" s="455"/>
      <c r="BR33" s="455"/>
      <c r="BS33" s="455"/>
      <c r="BT33" s="455"/>
      <c r="BU33" s="455"/>
      <c r="BV33" s="216"/>
      <c r="BW33" s="490" t="s">
        <v>
201</v>
      </c>
      <c r="BX33" s="490"/>
      <c r="BY33" s="455" t="s">
        <v>
203</v>
      </c>
      <c r="BZ33" s="455"/>
      <c r="CA33" s="455"/>
      <c r="CB33" s="455"/>
      <c r="CC33" s="455"/>
      <c r="CD33" s="455"/>
      <c r="CE33" s="455"/>
      <c r="CF33" s="455"/>
      <c r="CG33" s="455"/>
      <c r="CH33" s="455"/>
      <c r="CI33" s="455"/>
      <c r="CJ33" s="455"/>
      <c r="CK33" s="455"/>
      <c r="CL33" s="455"/>
      <c r="CM33" s="455"/>
      <c r="CN33" s="215"/>
      <c r="CO33" s="490" t="s">
        <v>
197</v>
      </c>
      <c r="CP33" s="490"/>
      <c r="CQ33" s="455" t="s">
        <v>
204</v>
      </c>
      <c r="CR33" s="455"/>
      <c r="CS33" s="455"/>
      <c r="CT33" s="455"/>
      <c r="CU33" s="455"/>
      <c r="CV33" s="455"/>
      <c r="CW33" s="455"/>
      <c r="CX33" s="455"/>
      <c r="CY33" s="455"/>
      <c r="CZ33" s="455"/>
      <c r="DA33" s="455"/>
      <c r="DB33" s="455"/>
      <c r="DC33" s="455"/>
      <c r="DD33" s="455"/>
      <c r="DE33" s="455"/>
      <c r="DF33" s="215"/>
      <c r="DG33" s="651" t="s">
        <v>
205</v>
      </c>
      <c r="DH33" s="651"/>
      <c r="DI33" s="217"/>
      <c r="DJ33" s="185"/>
      <c r="DK33" s="185"/>
      <c r="DL33" s="185"/>
      <c r="DM33" s="185"/>
      <c r="DN33" s="185"/>
      <c r="DO33" s="185"/>
    </row>
    <row r="34" spans="1:119" ht="32.25" customHeight="1" x14ac:dyDescent="0.2">
      <c r="A34" s="186"/>
      <c r="B34" s="212"/>
      <c r="C34" s="652">
        <f>
IF(E34="","",1)</f>
        <v>
1</v>
      </c>
      <c r="D34" s="652"/>
      <c r="E34" s="653" t="str">
        <f>
IF('各会計、関係団体の財政状況及び健全化判断比率'!B7="","",'各会計、関係団体の財政状況及び健全化判断比率'!B7)</f>
        <v>
一般会計</v>
      </c>
      <c r="F34" s="653"/>
      <c r="G34" s="653"/>
      <c r="H34" s="653"/>
      <c r="I34" s="653"/>
      <c r="J34" s="653"/>
      <c r="K34" s="653"/>
      <c r="L34" s="653"/>
      <c r="M34" s="653"/>
      <c r="N34" s="653"/>
      <c r="O34" s="653"/>
      <c r="P34" s="653"/>
      <c r="Q34" s="653"/>
      <c r="R34" s="653"/>
      <c r="S34" s="653"/>
      <c r="T34" s="213"/>
      <c r="U34" s="652">
        <f>
IF(W34="","",MAX(C34:D43)+1)</f>
        <v>
2</v>
      </c>
      <c r="V34" s="652"/>
      <c r="W34" s="653" t="str">
        <f>
IF('各会計、関係団体の財政状況及び健全化判断比率'!B28="","",'各会計、関係団体の財政状況及び健全化判断比率'!B28)</f>
        <v>
国民健康保険特別会計</v>
      </c>
      <c r="X34" s="653"/>
      <c r="Y34" s="653"/>
      <c r="Z34" s="653"/>
      <c r="AA34" s="653"/>
      <c r="AB34" s="653"/>
      <c r="AC34" s="653"/>
      <c r="AD34" s="653"/>
      <c r="AE34" s="653"/>
      <c r="AF34" s="653"/>
      <c r="AG34" s="653"/>
      <c r="AH34" s="653"/>
      <c r="AI34" s="653"/>
      <c r="AJ34" s="653"/>
      <c r="AK34" s="653"/>
      <c r="AL34" s="213"/>
      <c r="AM34" s="652" t="str">
        <f>
IF(AO34="","",MAX(C34:D43,U34:V43)+1)</f>
        <v/>
      </c>
      <c r="AN34" s="652"/>
      <c r="AO34" s="653"/>
      <c r="AP34" s="653"/>
      <c r="AQ34" s="653"/>
      <c r="AR34" s="653"/>
      <c r="AS34" s="653"/>
      <c r="AT34" s="653"/>
      <c r="AU34" s="653"/>
      <c r="AV34" s="653"/>
      <c r="AW34" s="653"/>
      <c r="AX34" s="653"/>
      <c r="AY34" s="653"/>
      <c r="AZ34" s="653"/>
      <c r="BA34" s="653"/>
      <c r="BB34" s="653"/>
      <c r="BC34" s="653"/>
      <c r="BD34" s="213"/>
      <c r="BE34" s="652">
        <f>
IF(BG34="","",MAX(C34:D43,U34:V43,AM34:AN43)+1)</f>
        <v>
5</v>
      </c>
      <c r="BF34" s="652"/>
      <c r="BG34" s="653" t="str">
        <f>
IF('各会計、関係団体の財政状況及び健全化判断比率'!B31="","",'各会計、関係団体の財政状況及び健全化判断比率'!B31)</f>
        <v>
下水道事業特別会計</v>
      </c>
      <c r="BH34" s="653"/>
      <c r="BI34" s="653"/>
      <c r="BJ34" s="653"/>
      <c r="BK34" s="653"/>
      <c r="BL34" s="653"/>
      <c r="BM34" s="653"/>
      <c r="BN34" s="653"/>
      <c r="BO34" s="653"/>
      <c r="BP34" s="653"/>
      <c r="BQ34" s="653"/>
      <c r="BR34" s="653"/>
      <c r="BS34" s="653"/>
      <c r="BT34" s="653"/>
      <c r="BU34" s="653"/>
      <c r="BV34" s="213"/>
      <c r="BW34" s="652">
        <f>
IF(BY34="","",MAX(C34:D43,U34:V43,AM34:AN43,BE34:BF43)+1)</f>
        <v>
6</v>
      </c>
      <c r="BX34" s="652"/>
      <c r="BY34" s="653" t="str">
        <f>
IF('各会計、関係団体の財政状況及び健全化判断比率'!B68="","",'各会計、関係団体の財政状況及び健全化判断比率'!B68)</f>
        <v>
東京都市町村総合事務組合（一般会計）</v>
      </c>
      <c r="BZ34" s="653"/>
      <c r="CA34" s="653"/>
      <c r="CB34" s="653"/>
      <c r="CC34" s="653"/>
      <c r="CD34" s="653"/>
      <c r="CE34" s="653"/>
      <c r="CF34" s="653"/>
      <c r="CG34" s="653"/>
      <c r="CH34" s="653"/>
      <c r="CI34" s="653"/>
      <c r="CJ34" s="653"/>
      <c r="CK34" s="653"/>
      <c r="CL34" s="653"/>
      <c r="CM34" s="653"/>
      <c r="CN34" s="213"/>
      <c r="CO34" s="652">
        <f>
IF(CQ34="","",MAX(C34:D43,U34:V43,AM34:AN43,BE34:BF43,BW34:BX43)+1)</f>
        <v>
13</v>
      </c>
      <c r="CP34" s="652"/>
      <c r="CQ34" s="653" t="str">
        <f>
IF('各会計、関係団体の財政状況及び健全化判断比率'!BS7="","",'各会計、関係団体の財政状況及び健全化判断比率'!BS7)</f>
        <v>
国立市土地開発公社</v>
      </c>
      <c r="CR34" s="653"/>
      <c r="CS34" s="653"/>
      <c r="CT34" s="653"/>
      <c r="CU34" s="653"/>
      <c r="CV34" s="653"/>
      <c r="CW34" s="653"/>
      <c r="CX34" s="653"/>
      <c r="CY34" s="653"/>
      <c r="CZ34" s="653"/>
      <c r="DA34" s="653"/>
      <c r="DB34" s="653"/>
      <c r="DC34" s="653"/>
      <c r="DD34" s="653"/>
      <c r="DE34" s="653"/>
      <c r="DF34" s="210"/>
      <c r="DG34" s="654" t="str">
        <f>
IF('各会計、関係団体の財政状況及び健全化判断比率'!BR7="","",'各会計、関係団体の財政状況及び健全化判断比率'!BR7)</f>
        <v>
〇</v>
      </c>
      <c r="DH34" s="654"/>
      <c r="DI34" s="217"/>
      <c r="DJ34" s="185"/>
      <c r="DK34" s="185"/>
      <c r="DL34" s="185"/>
      <c r="DM34" s="185"/>
      <c r="DN34" s="185"/>
      <c r="DO34" s="185"/>
    </row>
    <row r="35" spans="1:119" ht="32.25" customHeight="1" x14ac:dyDescent="0.2">
      <c r="A35" s="186"/>
      <c r="B35" s="212"/>
      <c r="C35" s="652" t="str">
        <f>
IF(E35="","",C34+1)</f>
        <v/>
      </c>
      <c r="D35" s="652"/>
      <c r="E35" s="653" t="str">
        <f>
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
IF(W35="","",U34+1)</f>
        <v>
3</v>
      </c>
      <c r="V35" s="652"/>
      <c r="W35" s="653" t="str">
        <f>
IF('各会計、関係団体の財政状況及び健全化判断比率'!B29="","",'各会計、関係団体の財政状況及び健全化判断比率'!B29)</f>
        <v>
介護保険特別会計</v>
      </c>
      <c r="X35" s="653"/>
      <c r="Y35" s="653"/>
      <c r="Z35" s="653"/>
      <c r="AA35" s="653"/>
      <c r="AB35" s="653"/>
      <c r="AC35" s="653"/>
      <c r="AD35" s="653"/>
      <c r="AE35" s="653"/>
      <c r="AF35" s="653"/>
      <c r="AG35" s="653"/>
      <c r="AH35" s="653"/>
      <c r="AI35" s="653"/>
      <c r="AJ35" s="653"/>
      <c r="AK35" s="653"/>
      <c r="AL35" s="213"/>
      <c r="AM35" s="652" t="str">
        <f t="shared" ref="AM35:AM43" si="0">
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
IF(BG35="","",BE34+1)</f>
        <v/>
      </c>
      <c r="BF35" s="652"/>
      <c r="BG35" s="653"/>
      <c r="BH35" s="653"/>
      <c r="BI35" s="653"/>
      <c r="BJ35" s="653"/>
      <c r="BK35" s="653"/>
      <c r="BL35" s="653"/>
      <c r="BM35" s="653"/>
      <c r="BN35" s="653"/>
      <c r="BO35" s="653"/>
      <c r="BP35" s="653"/>
      <c r="BQ35" s="653"/>
      <c r="BR35" s="653"/>
      <c r="BS35" s="653"/>
      <c r="BT35" s="653"/>
      <c r="BU35" s="653"/>
      <c r="BV35" s="213"/>
      <c r="BW35" s="652">
        <f t="shared" ref="BW35:BW43" si="2">
IF(BY35="","",BW34+1)</f>
        <v>
7</v>
      </c>
      <c r="BX35" s="652"/>
      <c r="BY35" s="653" t="str">
        <f>
IF('各会計、関係団体の財政状況及び健全化判断比率'!B69="","",'各会計、関係団体の財政状況及び健全化判断比率'!B69)</f>
        <v>
東京都市町村総合事務組合（交通災害共済事業特別会計）</v>
      </c>
      <c r="BZ35" s="653"/>
      <c r="CA35" s="653"/>
      <c r="CB35" s="653"/>
      <c r="CC35" s="653"/>
      <c r="CD35" s="653"/>
      <c r="CE35" s="653"/>
      <c r="CF35" s="653"/>
      <c r="CG35" s="653"/>
      <c r="CH35" s="653"/>
      <c r="CI35" s="653"/>
      <c r="CJ35" s="653"/>
      <c r="CK35" s="653"/>
      <c r="CL35" s="653"/>
      <c r="CM35" s="653"/>
      <c r="CN35" s="213"/>
      <c r="CO35" s="652">
        <f t="shared" ref="CO35:CO43" si="3">
IF(CQ35="","",CO34+1)</f>
        <v>
14</v>
      </c>
      <c r="CP35" s="652"/>
      <c r="CQ35" s="653" t="str">
        <f>
IF('各会計、関係団体の財政状況及び健全化判断比率'!BS8="","",'各会計、関係団体の財政状況及び健全化判断比率'!BS8)</f>
        <v>
くにたち文化・スポーツ振興財団</v>
      </c>
      <c r="CR35" s="653"/>
      <c r="CS35" s="653"/>
      <c r="CT35" s="653"/>
      <c r="CU35" s="653"/>
      <c r="CV35" s="653"/>
      <c r="CW35" s="653"/>
      <c r="CX35" s="653"/>
      <c r="CY35" s="653"/>
      <c r="CZ35" s="653"/>
      <c r="DA35" s="653"/>
      <c r="DB35" s="653"/>
      <c r="DC35" s="653"/>
      <c r="DD35" s="653"/>
      <c r="DE35" s="653"/>
      <c r="DF35" s="210"/>
      <c r="DG35" s="654" t="str">
        <f>
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
IF(E36="","",C35+1)</f>
        <v/>
      </c>
      <c r="D36" s="652"/>
      <c r="E36" s="653" t="str">
        <f>
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
IF(W36="","",U35+1)</f>
        <v>
4</v>
      </c>
      <c r="V36" s="652"/>
      <c r="W36" s="653" t="str">
        <f>
IF('各会計、関係団体の財政状況及び健全化判断比率'!B30="","",'各会計、関係団体の財政状況及び健全化判断比率'!B30)</f>
        <v>
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
8</v>
      </c>
      <c r="BX36" s="652"/>
      <c r="BY36" s="653" t="str">
        <f>
IF('各会計、関係団体の財政状況及び健全化判断比率'!B70="","",'各会計、関係団体の財政状況及び健全化判断比率'!B70)</f>
        <v>
東京たま広域資源循環組合（一般会計）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
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
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
IF(E37="","",C36+1)</f>
        <v/>
      </c>
      <c r="D37" s="652"/>
      <c r="E37" s="653" t="str">
        <f>
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
9</v>
      </c>
      <c r="BX37" s="652"/>
      <c r="BY37" s="653" t="str">
        <f>
IF('各会計、関係団体の財政状況及び健全化判断比率'!B71="","",'各会計、関係団体の財政状況及び健全化判断比率'!B71)</f>
        <v>
多摩川衛生組合（一般会計）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
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
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
IF(E38="","",C37+1)</f>
        <v/>
      </c>
      <c r="D38" s="652"/>
      <c r="E38" s="653" t="str">
        <f>
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
10</v>
      </c>
      <c r="BX38" s="652"/>
      <c r="BY38" s="653" t="str">
        <f>
IF('各会計、関係団体の財政状況及び健全化判断比率'!B72="","",'各会計、関係団体の財政状況及び健全化判断比率'!B72)</f>
        <v>
立川・昭島・国立聖苑組合（一般会計）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
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
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
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
11</v>
      </c>
      <c r="BX39" s="652"/>
      <c r="BY39" s="653" t="str">
        <f>
IF('各会計、関係団体の財政状況及び健全化判断比率'!B73="","",'各会計、関係団体の財政状況及び健全化判断比率'!B73)</f>
        <v>
東京都後期高齢者医療広域連合（一般会計）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
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
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
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
12</v>
      </c>
      <c r="BX40" s="652"/>
      <c r="BY40" s="653" t="str">
        <f>
IF('各会計、関係団体の財政状況及び健全化判断比率'!B74="","",'各会計、関係団体の財政状況及び健全化判断比率'!B74)</f>
        <v>
東京都後期高齢者医療広域連合（後期高齢者医療特別会計）</v>
      </c>
      <c r="BZ40" s="653"/>
      <c r="CA40" s="653"/>
      <c r="CB40" s="653"/>
      <c r="CC40" s="653"/>
      <c r="CD40" s="653"/>
      <c r="CE40" s="653"/>
      <c r="CF40" s="653"/>
      <c r="CG40" s="653"/>
      <c r="CH40" s="653"/>
      <c r="CI40" s="653"/>
      <c r="CJ40" s="653"/>
      <c r="CK40" s="653"/>
      <c r="CL40" s="653"/>
      <c r="CM40" s="653"/>
      <c r="CN40" s="213"/>
      <c r="CO40" s="652" t="str">
        <f t="shared" si="3"/>
        <v/>
      </c>
      <c r="CP40" s="652"/>
      <c r="CQ40" s="653" t="str">
        <f>
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
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
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
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
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
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
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
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
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
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
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
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
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
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
206</v>
      </c>
      <c r="C46" s="185"/>
      <c r="D46" s="185"/>
      <c r="E46" s="185" t="s">
        <v>
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
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
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
210</v>
      </c>
    </row>
    <row r="50" spans="5:5" x14ac:dyDescent="0.2">
      <c r="E50" s="187" t="s">
        <v>
211</v>
      </c>
    </row>
    <row r="51" spans="5:5" x14ac:dyDescent="0.2">
      <c r="E51" s="187" t="s">
        <v>
212</v>
      </c>
    </row>
    <row r="52" spans="5:5" x14ac:dyDescent="0.2">
      <c r="E52" s="187" t="s">
        <v>
213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5fdVBBUUAwdq87Jpu0pWrTFXhO5xGEnosvJ9yBv8b8gn15aGRS17dWWyYCzQ5E3tbFgzcw0h/lO3rJ1voXcUmQ==" saltValue="Sw7MnT6VI/VOQCdfblq24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0</v>
      </c>
      <c r="K32" s="22"/>
      <c r="L32" s="22"/>
      <c r="M32" s="22"/>
      <c r="N32" s="22"/>
      <c r="O32" s="22"/>
      <c r="P32" s="22"/>
    </row>
    <row r="33" spans="1:16" ht="39" customHeight="1" thickBot="1" x14ac:dyDescent="0.25">
      <c r="A33" s="22"/>
      <c r="B33" s="25" t="s">
        <v>
6</v>
      </c>
      <c r="C33" s="26"/>
      <c r="D33" s="26"/>
      <c r="E33" s="27" t="s">
        <v>
2</v>
      </c>
      <c r="F33" s="28" t="s">
        <v>
541</v>
      </c>
      <c r="G33" s="29" t="s">
        <v>
542</v>
      </c>
      <c r="H33" s="29" t="s">
        <v>
543</v>
      </c>
      <c r="I33" s="29" t="s">
        <v>
544</v>
      </c>
      <c r="J33" s="30" t="s">
        <v>
545</v>
      </c>
      <c r="K33" s="22"/>
      <c r="L33" s="22"/>
      <c r="M33" s="22"/>
      <c r="N33" s="22"/>
      <c r="O33" s="22"/>
      <c r="P33" s="22"/>
    </row>
    <row r="34" spans="1:16" ht="39" customHeight="1" x14ac:dyDescent="0.2">
      <c r="A34" s="22"/>
      <c r="B34" s="31"/>
      <c r="C34" s="1245" t="s">
        <v>
547</v>
      </c>
      <c r="D34" s="1245"/>
      <c r="E34" s="1246"/>
      <c r="F34" s="32">
        <v>
1.89</v>
      </c>
      <c r="G34" s="33">
        <v>
2.98</v>
      </c>
      <c r="H34" s="33">
        <v>
3.62</v>
      </c>
      <c r="I34" s="33">
        <v>
3.46</v>
      </c>
      <c r="J34" s="34">
        <v>
3.92</v>
      </c>
      <c r="K34" s="22"/>
      <c r="L34" s="22"/>
      <c r="M34" s="22"/>
      <c r="N34" s="22"/>
      <c r="O34" s="22"/>
      <c r="P34" s="22"/>
    </row>
    <row r="35" spans="1:16" ht="39" customHeight="1" x14ac:dyDescent="0.2">
      <c r="A35" s="22"/>
      <c r="B35" s="35"/>
      <c r="C35" s="1239" t="s">
        <v>
548</v>
      </c>
      <c r="D35" s="1240"/>
      <c r="E35" s="1241"/>
      <c r="F35" s="36">
        <v>
1.18</v>
      </c>
      <c r="G35" s="37">
        <v>
0.95</v>
      </c>
      <c r="H35" s="37">
        <v>
0.79</v>
      </c>
      <c r="I35" s="37">
        <v>
1.76</v>
      </c>
      <c r="J35" s="38">
        <v>
1.23</v>
      </c>
      <c r="K35" s="22"/>
      <c r="L35" s="22"/>
      <c r="M35" s="22"/>
      <c r="N35" s="22"/>
      <c r="O35" s="22"/>
      <c r="P35" s="22"/>
    </row>
    <row r="36" spans="1:16" ht="39" customHeight="1" x14ac:dyDescent="0.2">
      <c r="A36" s="22"/>
      <c r="B36" s="35"/>
      <c r="C36" s="1239" t="s">
        <v>
549</v>
      </c>
      <c r="D36" s="1240"/>
      <c r="E36" s="1241"/>
      <c r="F36" s="36" t="s">
        <v>
550</v>
      </c>
      <c r="G36" s="37">
        <v>
0.34</v>
      </c>
      <c r="H36" s="37">
        <v>
0.48</v>
      </c>
      <c r="I36" s="37">
        <v>
0.64</v>
      </c>
      <c r="J36" s="38">
        <v>
0.48</v>
      </c>
      <c r="K36" s="22"/>
      <c r="L36" s="22"/>
      <c r="M36" s="22"/>
      <c r="N36" s="22"/>
      <c r="O36" s="22"/>
      <c r="P36" s="22"/>
    </row>
    <row r="37" spans="1:16" ht="39" customHeight="1" x14ac:dyDescent="0.2">
      <c r="A37" s="22"/>
      <c r="B37" s="35"/>
      <c r="C37" s="1239" t="s">
        <v>
551</v>
      </c>
      <c r="D37" s="1240"/>
      <c r="E37" s="1241"/>
      <c r="F37" s="36">
        <v>
0.25</v>
      </c>
      <c r="G37" s="37">
        <v>
0.46</v>
      </c>
      <c r="H37" s="37">
        <v>
0.4</v>
      </c>
      <c r="I37" s="37">
        <v>
0.22</v>
      </c>
      <c r="J37" s="38">
        <v>
0.21</v>
      </c>
      <c r="K37" s="22"/>
      <c r="L37" s="22"/>
      <c r="M37" s="22"/>
      <c r="N37" s="22"/>
      <c r="O37" s="22"/>
      <c r="P37" s="22"/>
    </row>
    <row r="38" spans="1:16" ht="39" customHeight="1" x14ac:dyDescent="0.2">
      <c r="A38" s="22"/>
      <c r="B38" s="35"/>
      <c r="C38" s="1239" t="s">
        <v>
552</v>
      </c>
      <c r="D38" s="1240"/>
      <c r="E38" s="1241"/>
      <c r="F38" s="36">
        <v>
0.12</v>
      </c>
      <c r="G38" s="37">
        <v>
0.18</v>
      </c>
      <c r="H38" s="37">
        <v>
0.31</v>
      </c>
      <c r="I38" s="37">
        <v>
0.12</v>
      </c>
      <c r="J38" s="38">
        <v>
0.19</v>
      </c>
      <c r="K38" s="22"/>
      <c r="L38" s="22"/>
      <c r="M38" s="22"/>
      <c r="N38" s="22"/>
      <c r="O38" s="22"/>
      <c r="P38" s="22"/>
    </row>
    <row r="39" spans="1:16" ht="39" customHeight="1" x14ac:dyDescent="0.2">
      <c r="A39" s="22"/>
      <c r="B39" s="35"/>
      <c r="C39" s="1239"/>
      <c r="D39" s="1240"/>
      <c r="E39" s="1241"/>
      <c r="F39" s="36"/>
      <c r="G39" s="37"/>
      <c r="H39" s="37"/>
      <c r="I39" s="37"/>
      <c r="J39" s="38"/>
      <c r="K39" s="22"/>
      <c r="L39" s="22"/>
      <c r="M39" s="22"/>
      <c r="N39" s="22"/>
      <c r="O39" s="22"/>
      <c r="P39" s="22"/>
    </row>
    <row r="40" spans="1:16" ht="39" customHeight="1" x14ac:dyDescent="0.2">
      <c r="A40" s="22"/>
      <c r="B40" s="35"/>
      <c r="C40" s="1239"/>
      <c r="D40" s="1240"/>
      <c r="E40" s="1241"/>
      <c r="F40" s="36"/>
      <c r="G40" s="37"/>
      <c r="H40" s="37"/>
      <c r="I40" s="37"/>
      <c r="J40" s="38"/>
      <c r="K40" s="22"/>
      <c r="L40" s="22"/>
      <c r="M40" s="22"/>
      <c r="N40" s="22"/>
      <c r="O40" s="22"/>
      <c r="P40" s="22"/>
    </row>
    <row r="41" spans="1:16" ht="39" customHeight="1" x14ac:dyDescent="0.2">
      <c r="A41" s="22"/>
      <c r="B41" s="35"/>
      <c r="C41" s="1239"/>
      <c r="D41" s="1240"/>
      <c r="E41" s="1241"/>
      <c r="F41" s="36"/>
      <c r="G41" s="37"/>
      <c r="H41" s="37"/>
      <c r="I41" s="37"/>
      <c r="J41" s="38"/>
      <c r="K41" s="22"/>
      <c r="L41" s="22"/>
      <c r="M41" s="22"/>
      <c r="N41" s="22"/>
      <c r="O41" s="22"/>
      <c r="P41" s="22"/>
    </row>
    <row r="42" spans="1:16" ht="39" customHeight="1" x14ac:dyDescent="0.2">
      <c r="A42" s="22"/>
      <c r="B42" s="39"/>
      <c r="C42" s="1239" t="s">
        <v>
553</v>
      </c>
      <c r="D42" s="1240"/>
      <c r="E42" s="1241"/>
      <c r="F42" s="36" t="s">
        <v>
499</v>
      </c>
      <c r="G42" s="37" t="s">
        <v>
499</v>
      </c>
      <c r="H42" s="37" t="s">
        <v>
499</v>
      </c>
      <c r="I42" s="37" t="s">
        <v>
499</v>
      </c>
      <c r="J42" s="38" t="s">
        <v>
499</v>
      </c>
      <c r="K42" s="22"/>
      <c r="L42" s="22"/>
      <c r="M42" s="22"/>
      <c r="N42" s="22"/>
      <c r="O42" s="22"/>
      <c r="P42" s="22"/>
    </row>
    <row r="43" spans="1:16" ht="39" customHeight="1" thickBot="1" x14ac:dyDescent="0.25">
      <c r="A43" s="22"/>
      <c r="B43" s="40"/>
      <c r="C43" s="1242" t="s">
        <v>
554</v>
      </c>
      <c r="D43" s="1243"/>
      <c r="E43" s="1244"/>
      <c r="F43" s="41" t="s">
        <v>
499</v>
      </c>
      <c r="G43" s="42" t="s">
        <v>
499</v>
      </c>
      <c r="H43" s="42" t="s">
        <v>
499</v>
      </c>
      <c r="I43" s="42" t="s">
        <v>
499</v>
      </c>
      <c r="J43" s="43" t="s">
        <v>
499</v>
      </c>
      <c r="K43" s="22"/>
      <c r="L43" s="22"/>
      <c r="M43" s="22"/>
      <c r="N43" s="22"/>
      <c r="O43" s="22"/>
      <c r="P43" s="22"/>
    </row>
    <row r="44" spans="1:16" ht="39" customHeight="1" x14ac:dyDescent="0.2">
      <c r="A44" s="22"/>
      <c r="B44" s="44" t="s">
        <v>
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L8cbSsIqYdzQW7IAhuZaIPeJgM+xlz220x1nUpAneNYv/tUxmwYZhvy8zTxfKNTdZPiZEyOUfD0uQ84IO80Dig==" saltValue="uxjgPahRdOJLhPfqoFnI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8</v>
      </c>
      <c r="P43" s="48"/>
      <c r="Q43" s="48"/>
      <c r="R43" s="48"/>
      <c r="S43" s="48"/>
      <c r="T43" s="48"/>
      <c r="U43" s="48"/>
    </row>
    <row r="44" spans="1:21" ht="30.75" customHeight="1" thickBot="1" x14ac:dyDescent="0.25">
      <c r="A44" s="48"/>
      <c r="B44" s="51" t="s">
        <v>
9</v>
      </c>
      <c r="C44" s="52"/>
      <c r="D44" s="52"/>
      <c r="E44" s="53"/>
      <c r="F44" s="53"/>
      <c r="G44" s="53"/>
      <c r="H44" s="53"/>
      <c r="I44" s="53"/>
      <c r="J44" s="54" t="s">
        <v>
2</v>
      </c>
      <c r="K44" s="55" t="s">
        <v>
541</v>
      </c>
      <c r="L44" s="56" t="s">
        <v>
542</v>
      </c>
      <c r="M44" s="56" t="s">
        <v>
543</v>
      </c>
      <c r="N44" s="56" t="s">
        <v>
544</v>
      </c>
      <c r="O44" s="57" t="s">
        <v>
545</v>
      </c>
      <c r="P44" s="48"/>
      <c r="Q44" s="48"/>
      <c r="R44" s="48"/>
      <c r="S44" s="48"/>
      <c r="T44" s="48"/>
      <c r="U44" s="48"/>
    </row>
    <row r="45" spans="1:21" ht="30.75" customHeight="1" x14ac:dyDescent="0.2">
      <c r="A45" s="48"/>
      <c r="B45" s="1247" t="s">
        <v>
10</v>
      </c>
      <c r="C45" s="1248"/>
      <c r="D45" s="58"/>
      <c r="E45" s="1253" t="s">
        <v>
11</v>
      </c>
      <c r="F45" s="1253"/>
      <c r="G45" s="1253"/>
      <c r="H45" s="1253"/>
      <c r="I45" s="1253"/>
      <c r="J45" s="1254"/>
      <c r="K45" s="59">
        <v>
1545</v>
      </c>
      <c r="L45" s="60">
        <v>
1399</v>
      </c>
      <c r="M45" s="60">
        <v>
1553</v>
      </c>
      <c r="N45" s="60">
        <v>
1632</v>
      </c>
      <c r="O45" s="61">
        <v>
1582</v>
      </c>
      <c r="P45" s="48"/>
      <c r="Q45" s="48"/>
      <c r="R45" s="48"/>
      <c r="S45" s="48"/>
      <c r="T45" s="48"/>
      <c r="U45" s="48"/>
    </row>
    <row r="46" spans="1:21" ht="30.75" customHeight="1" x14ac:dyDescent="0.2">
      <c r="A46" s="48"/>
      <c r="B46" s="1249"/>
      <c r="C46" s="1250"/>
      <c r="D46" s="62"/>
      <c r="E46" s="1255" t="s">
        <v>
12</v>
      </c>
      <c r="F46" s="1255"/>
      <c r="G46" s="1255"/>
      <c r="H46" s="1255"/>
      <c r="I46" s="1255"/>
      <c r="J46" s="1256"/>
      <c r="K46" s="63" t="s">
        <v>
499</v>
      </c>
      <c r="L46" s="64" t="s">
        <v>
499</v>
      </c>
      <c r="M46" s="64" t="s">
        <v>
499</v>
      </c>
      <c r="N46" s="64" t="s">
        <v>
499</v>
      </c>
      <c r="O46" s="65" t="s">
        <v>
499</v>
      </c>
      <c r="P46" s="48"/>
      <c r="Q46" s="48"/>
      <c r="R46" s="48"/>
      <c r="S46" s="48"/>
      <c r="T46" s="48"/>
      <c r="U46" s="48"/>
    </row>
    <row r="47" spans="1:21" ht="30.75" customHeight="1" x14ac:dyDescent="0.2">
      <c r="A47" s="48"/>
      <c r="B47" s="1249"/>
      <c r="C47" s="1250"/>
      <c r="D47" s="62"/>
      <c r="E47" s="1255" t="s">
        <v>
13</v>
      </c>
      <c r="F47" s="1255"/>
      <c r="G47" s="1255"/>
      <c r="H47" s="1255"/>
      <c r="I47" s="1255"/>
      <c r="J47" s="1256"/>
      <c r="K47" s="63" t="s">
        <v>
499</v>
      </c>
      <c r="L47" s="64" t="s">
        <v>
499</v>
      </c>
      <c r="M47" s="64" t="s">
        <v>
499</v>
      </c>
      <c r="N47" s="64" t="s">
        <v>
499</v>
      </c>
      <c r="O47" s="65" t="s">
        <v>
499</v>
      </c>
      <c r="P47" s="48"/>
      <c r="Q47" s="48"/>
      <c r="R47" s="48"/>
      <c r="S47" s="48"/>
      <c r="T47" s="48"/>
      <c r="U47" s="48"/>
    </row>
    <row r="48" spans="1:21" ht="30.75" customHeight="1" x14ac:dyDescent="0.2">
      <c r="A48" s="48"/>
      <c r="B48" s="1249"/>
      <c r="C48" s="1250"/>
      <c r="D48" s="62"/>
      <c r="E48" s="1255" t="s">
        <v>
14</v>
      </c>
      <c r="F48" s="1255"/>
      <c r="G48" s="1255"/>
      <c r="H48" s="1255"/>
      <c r="I48" s="1255"/>
      <c r="J48" s="1256"/>
      <c r="K48" s="63">
        <v>
894</v>
      </c>
      <c r="L48" s="64">
        <v>
857</v>
      </c>
      <c r="M48" s="64">
        <v>
833</v>
      </c>
      <c r="N48" s="64">
        <v>
791</v>
      </c>
      <c r="O48" s="65">
        <v>
785</v>
      </c>
      <c r="P48" s="48"/>
      <c r="Q48" s="48"/>
      <c r="R48" s="48"/>
      <c r="S48" s="48"/>
      <c r="T48" s="48"/>
      <c r="U48" s="48"/>
    </row>
    <row r="49" spans="1:21" ht="30.75" customHeight="1" x14ac:dyDescent="0.2">
      <c r="A49" s="48"/>
      <c r="B49" s="1249"/>
      <c r="C49" s="1250"/>
      <c r="D49" s="62"/>
      <c r="E49" s="1255" t="s">
        <v>
15</v>
      </c>
      <c r="F49" s="1255"/>
      <c r="G49" s="1255"/>
      <c r="H49" s="1255"/>
      <c r="I49" s="1255"/>
      <c r="J49" s="1256"/>
      <c r="K49" s="63">
        <v>
28</v>
      </c>
      <c r="L49" s="64">
        <v>
11</v>
      </c>
      <c r="M49" s="64">
        <v>
19</v>
      </c>
      <c r="N49" s="64">
        <v>
25</v>
      </c>
      <c r="O49" s="65">
        <v>
34</v>
      </c>
      <c r="P49" s="48"/>
      <c r="Q49" s="48"/>
      <c r="R49" s="48"/>
      <c r="S49" s="48"/>
      <c r="T49" s="48"/>
      <c r="U49" s="48"/>
    </row>
    <row r="50" spans="1:21" ht="30.75" customHeight="1" x14ac:dyDescent="0.2">
      <c r="A50" s="48"/>
      <c r="B50" s="1249"/>
      <c r="C50" s="1250"/>
      <c r="D50" s="62"/>
      <c r="E50" s="1255" t="s">
        <v>
16</v>
      </c>
      <c r="F50" s="1255"/>
      <c r="G50" s="1255"/>
      <c r="H50" s="1255"/>
      <c r="I50" s="1255"/>
      <c r="J50" s="1256"/>
      <c r="K50" s="63">
        <v>
38</v>
      </c>
      <c r="L50" s="64">
        <v>
28</v>
      </c>
      <c r="M50" s="64">
        <v>
30</v>
      </c>
      <c r="N50" s="64">
        <v>
25</v>
      </c>
      <c r="O50" s="65">
        <v>
20</v>
      </c>
      <c r="P50" s="48"/>
      <c r="Q50" s="48"/>
      <c r="R50" s="48"/>
      <c r="S50" s="48"/>
      <c r="T50" s="48"/>
      <c r="U50" s="48"/>
    </row>
    <row r="51" spans="1:21" ht="30.75" customHeight="1" x14ac:dyDescent="0.2">
      <c r="A51" s="48"/>
      <c r="B51" s="1251"/>
      <c r="C51" s="1252"/>
      <c r="D51" s="66"/>
      <c r="E51" s="1255" t="s">
        <v>
17</v>
      </c>
      <c r="F51" s="1255"/>
      <c r="G51" s="1255"/>
      <c r="H51" s="1255"/>
      <c r="I51" s="1255"/>
      <c r="J51" s="1256"/>
      <c r="K51" s="63" t="s">
        <v>
499</v>
      </c>
      <c r="L51" s="64" t="s">
        <v>
499</v>
      </c>
      <c r="M51" s="64" t="s">
        <v>
499</v>
      </c>
      <c r="N51" s="64" t="s">
        <v>
499</v>
      </c>
      <c r="O51" s="65" t="s">
        <v>
499</v>
      </c>
      <c r="P51" s="48"/>
      <c r="Q51" s="48"/>
      <c r="R51" s="48"/>
      <c r="S51" s="48"/>
      <c r="T51" s="48"/>
      <c r="U51" s="48"/>
    </row>
    <row r="52" spans="1:21" ht="30.75" customHeight="1" x14ac:dyDescent="0.2">
      <c r="A52" s="48"/>
      <c r="B52" s="1257" t="s">
        <v>
18</v>
      </c>
      <c r="C52" s="1258"/>
      <c r="D52" s="66"/>
      <c r="E52" s="1255" t="s">
        <v>
19</v>
      </c>
      <c r="F52" s="1255"/>
      <c r="G52" s="1255"/>
      <c r="H52" s="1255"/>
      <c r="I52" s="1255"/>
      <c r="J52" s="1256"/>
      <c r="K52" s="63">
        <v>
2843</v>
      </c>
      <c r="L52" s="64">
        <v>
2631</v>
      </c>
      <c r="M52" s="64">
        <v>
2621</v>
      </c>
      <c r="N52" s="64">
        <v>
2565</v>
      </c>
      <c r="O52" s="65">
        <v>
2507</v>
      </c>
      <c r="P52" s="48"/>
      <c r="Q52" s="48"/>
      <c r="R52" s="48"/>
      <c r="S52" s="48"/>
      <c r="T52" s="48"/>
      <c r="U52" s="48"/>
    </row>
    <row r="53" spans="1:21" ht="30.75" customHeight="1" thickBot="1" x14ac:dyDescent="0.25">
      <c r="A53" s="48"/>
      <c r="B53" s="1259" t="s">
        <v>
20</v>
      </c>
      <c r="C53" s="1260"/>
      <c r="D53" s="67"/>
      <c r="E53" s="1261" t="s">
        <v>
21</v>
      </c>
      <c r="F53" s="1261"/>
      <c r="G53" s="1261"/>
      <c r="H53" s="1261"/>
      <c r="I53" s="1261"/>
      <c r="J53" s="1262"/>
      <c r="K53" s="68">
        <v>
-338</v>
      </c>
      <c r="L53" s="69">
        <v>
-336</v>
      </c>
      <c r="M53" s="69">
        <v>
-186</v>
      </c>
      <c r="N53" s="69">
        <v>
-92</v>
      </c>
      <c r="O53" s="70">
        <v>
-86</v>
      </c>
      <c r="P53" s="48"/>
      <c r="Q53" s="48"/>
      <c r="R53" s="48"/>
      <c r="S53" s="48"/>
      <c r="T53" s="48"/>
      <c r="U53" s="48"/>
    </row>
    <row r="54" spans="1:21" ht="24" customHeight="1" x14ac:dyDescent="0.2">
      <c r="A54" s="48"/>
      <c r="B54" s="71" t="s">
        <v>
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
2</v>
      </c>
      <c r="K56" s="79" t="s">
        <v>
555</v>
      </c>
      <c r="L56" s="80" t="s">
        <v>
556</v>
      </c>
      <c r="M56" s="80" t="s">
        <v>
557</v>
      </c>
      <c r="N56" s="80" t="s">
        <v>
558</v>
      </c>
      <c r="O56" s="81" t="s">
        <v>
559</v>
      </c>
      <c r="P56" s="48"/>
      <c r="Q56" s="48"/>
      <c r="R56" s="48"/>
      <c r="S56" s="48"/>
      <c r="T56" s="48"/>
      <c r="U56" s="48"/>
    </row>
    <row r="57" spans="1:21" ht="31.5" customHeight="1" x14ac:dyDescent="0.2">
      <c r="B57" s="1263" t="s">
        <v>
24</v>
      </c>
      <c r="C57" s="1264"/>
      <c r="D57" s="1267" t="s">
        <v>
25</v>
      </c>
      <c r="E57" s="1268"/>
      <c r="F57" s="1268"/>
      <c r="G57" s="1268"/>
      <c r="H57" s="1268"/>
      <c r="I57" s="1268"/>
      <c r="J57" s="1269"/>
      <c r="K57" s="82" t="s">
        <v>
499</v>
      </c>
      <c r="L57" s="83" t="s">
        <v>
499</v>
      </c>
      <c r="M57" s="83" t="s">
        <v>
580</v>
      </c>
      <c r="N57" s="83" t="s">
        <v>
580</v>
      </c>
      <c r="O57" s="84" t="s">
        <v>
580</v>
      </c>
    </row>
    <row r="58" spans="1:21" ht="31.5" customHeight="1" thickBot="1" x14ac:dyDescent="0.25">
      <c r="B58" s="1265"/>
      <c r="C58" s="1266"/>
      <c r="D58" s="1270" t="s">
        <v>
26</v>
      </c>
      <c r="E58" s="1271"/>
      <c r="F58" s="1271"/>
      <c r="G58" s="1271"/>
      <c r="H58" s="1271"/>
      <c r="I58" s="1271"/>
      <c r="J58" s="1272"/>
      <c r="K58" s="85" t="s">
        <v>
499</v>
      </c>
      <c r="L58" s="86" t="s">
        <v>
499</v>
      </c>
      <c r="M58" s="86" t="s">
        <v>
580</v>
      </c>
      <c r="N58" s="86" t="s">
        <v>
580</v>
      </c>
      <c r="O58" s="87" t="s">
        <v>
580</v>
      </c>
    </row>
    <row r="59" spans="1:21" ht="24" customHeight="1" x14ac:dyDescent="0.2">
      <c r="B59" s="88"/>
      <c r="C59" s="88"/>
      <c r="D59" s="89" t="s">
        <v>
27</v>
      </c>
      <c r="E59" s="90"/>
      <c r="F59" s="90"/>
      <c r="G59" s="90"/>
      <c r="H59" s="90"/>
      <c r="I59" s="90"/>
      <c r="J59" s="90"/>
      <c r="K59" s="90"/>
      <c r="L59" s="90"/>
      <c r="M59" s="90"/>
      <c r="N59" s="90"/>
      <c r="O59" s="90"/>
    </row>
    <row r="60" spans="1:21" ht="24" customHeight="1" x14ac:dyDescent="0.2">
      <c r="B60" s="91"/>
      <c r="C60" s="91"/>
      <c r="D60" s="89" t="s">
        <v>
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6ZUGjGAo6+3yRibcewhvrRKYyyQrB2vynOonnUdf38K0Gg6QLKRO8OGJARIfcmzfCFYeypHSAU/56ZivyP6yA==" saltValue="i0ILiaarhFGm27HNFrwc4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
8</v>
      </c>
    </row>
    <row r="40" spans="2:13" ht="27.75" customHeight="1" thickBot="1" x14ac:dyDescent="0.25">
      <c r="B40" s="94" t="s">
        <v>
9</v>
      </c>
      <c r="C40" s="95"/>
      <c r="D40" s="95"/>
      <c r="E40" s="96"/>
      <c r="F40" s="96"/>
      <c r="G40" s="96"/>
      <c r="H40" s="97" t="s">
        <v>
2</v>
      </c>
      <c r="I40" s="98" t="s">
        <v>
541</v>
      </c>
      <c r="J40" s="99" t="s">
        <v>
542</v>
      </c>
      <c r="K40" s="99" t="s">
        <v>
543</v>
      </c>
      <c r="L40" s="99" t="s">
        <v>
544</v>
      </c>
      <c r="M40" s="100" t="s">
        <v>
545</v>
      </c>
    </row>
    <row r="41" spans="2:13" ht="27.75" customHeight="1" x14ac:dyDescent="0.2">
      <c r="B41" s="1273" t="s">
        <v>
29</v>
      </c>
      <c r="C41" s="1274"/>
      <c r="D41" s="101"/>
      <c r="E41" s="1279" t="s">
        <v>
30</v>
      </c>
      <c r="F41" s="1279"/>
      <c r="G41" s="1279"/>
      <c r="H41" s="1280"/>
      <c r="I41" s="102">
        <v>
13443</v>
      </c>
      <c r="J41" s="103">
        <v>
15108</v>
      </c>
      <c r="K41" s="103">
        <v>
14705</v>
      </c>
      <c r="L41" s="103">
        <v>
13999</v>
      </c>
      <c r="M41" s="104">
        <v>
13601</v>
      </c>
    </row>
    <row r="42" spans="2:13" ht="27.75" customHeight="1" x14ac:dyDescent="0.2">
      <c r="B42" s="1275"/>
      <c r="C42" s="1276"/>
      <c r="D42" s="105"/>
      <c r="E42" s="1281" t="s">
        <v>
31</v>
      </c>
      <c r="F42" s="1281"/>
      <c r="G42" s="1281"/>
      <c r="H42" s="1282"/>
      <c r="I42" s="106">
        <v>
3204</v>
      </c>
      <c r="J42" s="107">
        <v>
520</v>
      </c>
      <c r="K42" s="107">
        <v>
520</v>
      </c>
      <c r="L42" s="107">
        <v>
1165</v>
      </c>
      <c r="M42" s="108">
        <v>
332</v>
      </c>
    </row>
    <row r="43" spans="2:13" ht="27.75" customHeight="1" x14ac:dyDescent="0.2">
      <c r="B43" s="1275"/>
      <c r="C43" s="1276"/>
      <c r="D43" s="105"/>
      <c r="E43" s="1281" t="s">
        <v>
32</v>
      </c>
      <c r="F43" s="1281"/>
      <c r="G43" s="1281"/>
      <c r="H43" s="1282"/>
      <c r="I43" s="106">
        <v>
7292</v>
      </c>
      <c r="J43" s="107">
        <v>
6143</v>
      </c>
      <c r="K43" s="107">
        <v>
6174</v>
      </c>
      <c r="L43" s="107">
        <v>
5634</v>
      </c>
      <c r="M43" s="108">
        <v>
5130</v>
      </c>
    </row>
    <row r="44" spans="2:13" ht="27.75" customHeight="1" x14ac:dyDescent="0.2">
      <c r="B44" s="1275"/>
      <c r="C44" s="1276"/>
      <c r="D44" s="105"/>
      <c r="E44" s="1281" t="s">
        <v>
33</v>
      </c>
      <c r="F44" s="1281"/>
      <c r="G44" s="1281"/>
      <c r="H44" s="1282"/>
      <c r="I44" s="106">
        <v>
171</v>
      </c>
      <c r="J44" s="107">
        <v>
217</v>
      </c>
      <c r="K44" s="107">
        <v>
279</v>
      </c>
      <c r="L44" s="107">
        <v>
238</v>
      </c>
      <c r="M44" s="108">
        <v>
205</v>
      </c>
    </row>
    <row r="45" spans="2:13" ht="27.75" customHeight="1" x14ac:dyDescent="0.2">
      <c r="B45" s="1275"/>
      <c r="C45" s="1276"/>
      <c r="D45" s="105"/>
      <c r="E45" s="1281" t="s">
        <v>
34</v>
      </c>
      <c r="F45" s="1281"/>
      <c r="G45" s="1281"/>
      <c r="H45" s="1282"/>
      <c r="I45" s="106">
        <v>
3825</v>
      </c>
      <c r="J45" s="107">
        <v>
3925</v>
      </c>
      <c r="K45" s="107">
        <v>
3491</v>
      </c>
      <c r="L45" s="107">
        <v>
3190</v>
      </c>
      <c r="M45" s="108">
        <v>
3037</v>
      </c>
    </row>
    <row r="46" spans="2:13" ht="27.75" customHeight="1" x14ac:dyDescent="0.2">
      <c r="B46" s="1275"/>
      <c r="C46" s="1276"/>
      <c r="D46" s="109"/>
      <c r="E46" s="1281" t="s">
        <v>
35</v>
      </c>
      <c r="F46" s="1281"/>
      <c r="G46" s="1281"/>
      <c r="H46" s="1282"/>
      <c r="I46" s="106" t="s">
        <v>
499</v>
      </c>
      <c r="J46" s="107" t="s">
        <v>
499</v>
      </c>
      <c r="K46" s="107" t="s">
        <v>
499</v>
      </c>
      <c r="L46" s="107" t="s">
        <v>
499</v>
      </c>
      <c r="M46" s="108" t="s">
        <v>
499</v>
      </c>
    </row>
    <row r="47" spans="2:13" ht="27.75" customHeight="1" x14ac:dyDescent="0.2">
      <c r="B47" s="1275"/>
      <c r="C47" s="1276"/>
      <c r="D47" s="110"/>
      <c r="E47" s="1283" t="s">
        <v>
36</v>
      </c>
      <c r="F47" s="1284"/>
      <c r="G47" s="1284"/>
      <c r="H47" s="1285"/>
      <c r="I47" s="106" t="s">
        <v>
499</v>
      </c>
      <c r="J47" s="107" t="s">
        <v>
499</v>
      </c>
      <c r="K47" s="107" t="s">
        <v>
499</v>
      </c>
      <c r="L47" s="107" t="s">
        <v>
499</v>
      </c>
      <c r="M47" s="108" t="s">
        <v>
499</v>
      </c>
    </row>
    <row r="48" spans="2:13" ht="27.75" customHeight="1" x14ac:dyDescent="0.2">
      <c r="B48" s="1275"/>
      <c r="C48" s="1276"/>
      <c r="D48" s="105"/>
      <c r="E48" s="1281" t="s">
        <v>
37</v>
      </c>
      <c r="F48" s="1281"/>
      <c r="G48" s="1281"/>
      <c r="H48" s="1282"/>
      <c r="I48" s="106" t="s">
        <v>
499</v>
      </c>
      <c r="J48" s="107" t="s">
        <v>
499</v>
      </c>
      <c r="K48" s="107" t="s">
        <v>
499</v>
      </c>
      <c r="L48" s="107" t="s">
        <v>
499</v>
      </c>
      <c r="M48" s="108" t="s">
        <v>
499</v>
      </c>
    </row>
    <row r="49" spans="2:13" ht="27.75" customHeight="1" x14ac:dyDescent="0.2">
      <c r="B49" s="1277"/>
      <c r="C49" s="1278"/>
      <c r="D49" s="105"/>
      <c r="E49" s="1281" t="s">
        <v>
38</v>
      </c>
      <c r="F49" s="1281"/>
      <c r="G49" s="1281"/>
      <c r="H49" s="1282"/>
      <c r="I49" s="106" t="s">
        <v>
499</v>
      </c>
      <c r="J49" s="107" t="s">
        <v>
499</v>
      </c>
      <c r="K49" s="107" t="s">
        <v>
499</v>
      </c>
      <c r="L49" s="107" t="s">
        <v>
499</v>
      </c>
      <c r="M49" s="108" t="s">
        <v>
499</v>
      </c>
    </row>
    <row r="50" spans="2:13" ht="27.75" customHeight="1" x14ac:dyDescent="0.2">
      <c r="B50" s="1286" t="s">
        <v>
39</v>
      </c>
      <c r="C50" s="1287"/>
      <c r="D50" s="111"/>
      <c r="E50" s="1281" t="s">
        <v>
40</v>
      </c>
      <c r="F50" s="1281"/>
      <c r="G50" s="1281"/>
      <c r="H50" s="1282"/>
      <c r="I50" s="106">
        <v>
4139</v>
      </c>
      <c r="J50" s="107">
        <v>
5580</v>
      </c>
      <c r="K50" s="107">
        <v>
5520</v>
      </c>
      <c r="L50" s="107">
        <v>
5379</v>
      </c>
      <c r="M50" s="108">
        <v>
6166</v>
      </c>
    </row>
    <row r="51" spans="2:13" ht="27.75" customHeight="1" x14ac:dyDescent="0.2">
      <c r="B51" s="1275"/>
      <c r="C51" s="1276"/>
      <c r="D51" s="105"/>
      <c r="E51" s="1281" t="s">
        <v>
41</v>
      </c>
      <c r="F51" s="1281"/>
      <c r="G51" s="1281"/>
      <c r="H51" s="1282"/>
      <c r="I51" s="106">
        <v>
9576</v>
      </c>
      <c r="J51" s="107">
        <v>
8416</v>
      </c>
      <c r="K51" s="107">
        <v>
7956</v>
      </c>
      <c r="L51" s="107">
        <v>
7949</v>
      </c>
      <c r="M51" s="108">
        <v>
7122</v>
      </c>
    </row>
    <row r="52" spans="2:13" ht="27.75" customHeight="1" x14ac:dyDescent="0.2">
      <c r="B52" s="1277"/>
      <c r="C52" s="1278"/>
      <c r="D52" s="105"/>
      <c r="E52" s="1281" t="s">
        <v>
42</v>
      </c>
      <c r="F52" s="1281"/>
      <c r="G52" s="1281"/>
      <c r="H52" s="1282"/>
      <c r="I52" s="106">
        <v>
14835</v>
      </c>
      <c r="J52" s="107">
        <v>
14698</v>
      </c>
      <c r="K52" s="107">
        <v>
13708</v>
      </c>
      <c r="L52" s="107">
        <v>
12619</v>
      </c>
      <c r="M52" s="108">
        <v>
11580</v>
      </c>
    </row>
    <row r="53" spans="2:13" ht="27.75" customHeight="1" thickBot="1" x14ac:dyDescent="0.25">
      <c r="B53" s="1288" t="s">
        <v>
43</v>
      </c>
      <c r="C53" s="1289"/>
      <c r="D53" s="112"/>
      <c r="E53" s="1290" t="s">
        <v>
44</v>
      </c>
      <c r="F53" s="1290"/>
      <c r="G53" s="1290"/>
      <c r="H53" s="1291"/>
      <c r="I53" s="113">
        <v>
-616</v>
      </c>
      <c r="J53" s="114">
        <v>
-2781</v>
      </c>
      <c r="K53" s="114">
        <v>
-2015</v>
      </c>
      <c r="L53" s="114">
        <v>
-1720</v>
      </c>
      <c r="M53" s="115">
        <v>
-2564</v>
      </c>
    </row>
    <row r="54" spans="2:13" ht="27.75" customHeight="1" x14ac:dyDescent="0.2">
      <c r="B54" s="116" t="s">
        <v>
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Jt6T3SHOb5KZcFegRRA8sEkiqL/HVSUpuplvR4FjhGPSSAkkmx6jh0ECgkQ+6tuFuiEyXYR4xJMIYnblaJvcnA==" saltValue="Ym4QX4sDXz+bYVA4bGLCB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
46</v>
      </c>
    </row>
    <row r="54" spans="2:8" ht="29.25" customHeight="1" thickBot="1" x14ac:dyDescent="0.3">
      <c r="B54" s="121" t="s">
        <v>
1</v>
      </c>
      <c r="C54" s="122"/>
      <c r="D54" s="122"/>
      <c r="E54" s="123" t="s">
        <v>
2</v>
      </c>
      <c r="F54" s="124" t="s">
        <v>
543</v>
      </c>
      <c r="G54" s="124" t="s">
        <v>
544</v>
      </c>
      <c r="H54" s="125" t="s">
        <v>
545</v>
      </c>
    </row>
    <row r="55" spans="2:8" ht="52.5" customHeight="1" x14ac:dyDescent="0.2">
      <c r="B55" s="126"/>
      <c r="C55" s="1300" t="s">
        <v>
47</v>
      </c>
      <c r="D55" s="1300"/>
      <c r="E55" s="1301"/>
      <c r="F55" s="127">
        <v>
1935</v>
      </c>
      <c r="G55" s="127">
        <v>
2273</v>
      </c>
      <c r="H55" s="128">
        <v>
2273</v>
      </c>
    </row>
    <row r="56" spans="2:8" ht="52.5" customHeight="1" x14ac:dyDescent="0.2">
      <c r="B56" s="129"/>
      <c r="C56" s="1302" t="s">
        <v>
48</v>
      </c>
      <c r="D56" s="1302"/>
      <c r="E56" s="1303"/>
      <c r="F56" s="130" t="s">
        <v>
499</v>
      </c>
      <c r="G56" s="130" t="s">
        <v>
499</v>
      </c>
      <c r="H56" s="131" t="s">
        <v>
499</v>
      </c>
    </row>
    <row r="57" spans="2:8" ht="53.25" customHeight="1" x14ac:dyDescent="0.2">
      <c r="B57" s="129"/>
      <c r="C57" s="1304" t="s">
        <v>
49</v>
      </c>
      <c r="D57" s="1304"/>
      <c r="E57" s="1305"/>
      <c r="F57" s="132">
        <v>
3441</v>
      </c>
      <c r="G57" s="132">
        <v>
3634</v>
      </c>
      <c r="H57" s="133">
        <v>
3629</v>
      </c>
    </row>
    <row r="58" spans="2:8" ht="45.75" customHeight="1" x14ac:dyDescent="0.2">
      <c r="B58" s="134"/>
      <c r="C58" s="1292" t="s">
        <v>
570</v>
      </c>
      <c r="D58" s="1293"/>
      <c r="E58" s="1294"/>
      <c r="F58" s="135">
        <v>
1574</v>
      </c>
      <c r="G58" s="135">
        <v>
1676</v>
      </c>
      <c r="H58" s="136">
        <v>
1674</v>
      </c>
    </row>
    <row r="59" spans="2:8" ht="45.75" customHeight="1" x14ac:dyDescent="0.2">
      <c r="B59" s="134"/>
      <c r="C59" s="1292" t="s">
        <v>
571</v>
      </c>
      <c r="D59" s="1293"/>
      <c r="E59" s="1294"/>
      <c r="F59" s="135">
        <v>
482</v>
      </c>
      <c r="G59" s="135">
        <v>
506</v>
      </c>
      <c r="H59" s="136">
        <v>
609</v>
      </c>
    </row>
    <row r="60" spans="2:8" ht="45.75" customHeight="1" x14ac:dyDescent="0.2">
      <c r="B60" s="134"/>
      <c r="C60" s="1292" t="s">
        <v>
572</v>
      </c>
      <c r="D60" s="1293"/>
      <c r="E60" s="1294"/>
      <c r="F60" s="135">
        <v>
332</v>
      </c>
      <c r="G60" s="135">
        <v>
372</v>
      </c>
      <c r="H60" s="136">
        <v>
291</v>
      </c>
    </row>
    <row r="61" spans="2:8" ht="45.75" customHeight="1" x14ac:dyDescent="0.2">
      <c r="B61" s="134"/>
      <c r="C61" s="1292" t="s">
        <v>
573</v>
      </c>
      <c r="D61" s="1293"/>
      <c r="E61" s="1294"/>
      <c r="F61" s="135">
        <v>
291</v>
      </c>
      <c r="G61" s="135">
        <v>
291</v>
      </c>
      <c r="H61" s="136">
        <v>
271</v>
      </c>
    </row>
    <row r="62" spans="2:8" ht="45.75" customHeight="1" thickBot="1" x14ac:dyDescent="0.25">
      <c r="B62" s="137"/>
      <c r="C62" s="1295" t="s">
        <v>
574</v>
      </c>
      <c r="D62" s="1296"/>
      <c r="E62" s="1297"/>
      <c r="F62" s="138">
        <v>
157</v>
      </c>
      <c r="G62" s="138">
        <v>
157</v>
      </c>
      <c r="H62" s="139">
        <v>
157</v>
      </c>
    </row>
    <row r="63" spans="2:8" ht="52.5" customHeight="1" thickBot="1" x14ac:dyDescent="0.25">
      <c r="B63" s="140"/>
      <c r="C63" s="1298" t="s">
        <v>
50</v>
      </c>
      <c r="D63" s="1298"/>
      <c r="E63" s="1299"/>
      <c r="F63" s="141">
        <v>
5376</v>
      </c>
      <c r="G63" s="141">
        <v>
5908</v>
      </c>
      <c r="H63" s="142">
        <v>
5902</v>
      </c>
    </row>
    <row r="64" spans="2:8" ht="15" customHeight="1" x14ac:dyDescent="0.2"/>
    <row r="65" ht="0" hidden="1" customHeight="1" x14ac:dyDescent="0.2"/>
    <row r="66" ht="0" hidden="1" customHeight="1" x14ac:dyDescent="0.2"/>
  </sheetData>
  <sheetProtection algorithmName="SHA-512" hashValue="LipXq6fGLiYLclpleRXdECAV78dg1L8OpQ+1t0SYjIOByJulfd1IYH8ZVAlkXsD5X1++0Kc/Ffynkkvl2vLc5g==" saltValue="zyQ/qThLLeILif3t5jbL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
581</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
581</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
582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
583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4" t="s">
        <v>
584</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ht="13.2" x14ac:dyDescent="0.2">
      <c r="B44" s="394"/>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ht="13.2" x14ac:dyDescent="0.2">
      <c r="B45" s="394"/>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ht="13.2" x14ac:dyDescent="0.2">
      <c r="B46" s="394"/>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ht="13.2" x14ac:dyDescent="0.2">
      <c r="B47" s="394"/>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
585</v>
      </c>
    </row>
    <row r="50" spans="1:109" ht="13.2" x14ac:dyDescent="0.2">
      <c r="B50" s="394"/>
      <c r="G50" s="1306"/>
      <c r="H50" s="1306"/>
      <c r="I50" s="1306"/>
      <c r="J50" s="1306"/>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2" t="s">
        <v>
541</v>
      </c>
      <c r="BQ50" s="1312"/>
      <c r="BR50" s="1312"/>
      <c r="BS50" s="1312"/>
      <c r="BT50" s="1312"/>
      <c r="BU50" s="1312"/>
      <c r="BV50" s="1312"/>
      <c r="BW50" s="1312"/>
      <c r="BX50" s="1312" t="s">
        <v>
542</v>
      </c>
      <c r="BY50" s="1312"/>
      <c r="BZ50" s="1312"/>
      <c r="CA50" s="1312"/>
      <c r="CB50" s="1312"/>
      <c r="CC50" s="1312"/>
      <c r="CD50" s="1312"/>
      <c r="CE50" s="1312"/>
      <c r="CF50" s="1312" t="s">
        <v>
543</v>
      </c>
      <c r="CG50" s="1312"/>
      <c r="CH50" s="1312"/>
      <c r="CI50" s="1312"/>
      <c r="CJ50" s="1312"/>
      <c r="CK50" s="1312"/>
      <c r="CL50" s="1312"/>
      <c r="CM50" s="1312"/>
      <c r="CN50" s="1312" t="s">
        <v>
544</v>
      </c>
      <c r="CO50" s="1312"/>
      <c r="CP50" s="1312"/>
      <c r="CQ50" s="1312"/>
      <c r="CR50" s="1312"/>
      <c r="CS50" s="1312"/>
      <c r="CT50" s="1312"/>
      <c r="CU50" s="1312"/>
      <c r="CV50" s="1312" t="s">
        <v>
545</v>
      </c>
      <c r="CW50" s="1312"/>
      <c r="CX50" s="1312"/>
      <c r="CY50" s="1312"/>
      <c r="CZ50" s="1312"/>
      <c r="DA50" s="1312"/>
      <c r="DB50" s="1312"/>
      <c r="DC50" s="1312"/>
    </row>
    <row r="51" spans="1:109" ht="13.5" customHeight="1" x14ac:dyDescent="0.2">
      <c r="B51" s="394"/>
      <c r="G51" s="1323"/>
      <c r="H51" s="1323"/>
      <c r="I51" s="1328"/>
      <c r="J51" s="1328"/>
      <c r="K51" s="1313"/>
      <c r="L51" s="1313"/>
      <c r="M51" s="1313"/>
      <c r="N51" s="1313"/>
      <c r="AM51" s="403"/>
      <c r="AN51" s="1311" t="s">
        <v>
586</v>
      </c>
      <c r="AO51" s="1311"/>
      <c r="AP51" s="1311"/>
      <c r="AQ51" s="1311"/>
      <c r="AR51" s="1311"/>
      <c r="AS51" s="1311"/>
      <c r="AT51" s="1311"/>
      <c r="AU51" s="1311"/>
      <c r="AV51" s="1311"/>
      <c r="AW51" s="1311"/>
      <c r="AX51" s="1311"/>
      <c r="AY51" s="1311"/>
      <c r="AZ51" s="1311"/>
      <c r="BA51" s="1311"/>
      <c r="BB51" s="1311" t="s">
        <v>
587</v>
      </c>
      <c r="BC51" s="1311"/>
      <c r="BD51" s="1311"/>
      <c r="BE51" s="1311"/>
      <c r="BF51" s="1311"/>
      <c r="BG51" s="1311"/>
      <c r="BH51" s="1311"/>
      <c r="BI51" s="1311"/>
      <c r="BJ51" s="1311"/>
      <c r="BK51" s="1311"/>
      <c r="BL51" s="1311"/>
      <c r="BM51" s="1311"/>
      <c r="BN51" s="1311"/>
      <c r="BO51" s="1311"/>
      <c r="BP51" s="1327"/>
      <c r="BQ51" s="1308"/>
      <c r="BR51" s="1308"/>
      <c r="BS51" s="1308"/>
      <c r="BT51" s="1308"/>
      <c r="BU51" s="1308"/>
      <c r="BV51" s="1308"/>
      <c r="BW51" s="1308"/>
      <c r="BX51" s="1308"/>
      <c r="BY51" s="1308"/>
      <c r="BZ51" s="1308"/>
      <c r="CA51" s="1308"/>
      <c r="CB51" s="1308"/>
      <c r="CC51" s="1308"/>
      <c r="CD51" s="1308"/>
      <c r="CE51" s="1308"/>
      <c r="CF51" s="1308"/>
      <c r="CG51" s="1308"/>
      <c r="CH51" s="1308"/>
      <c r="CI51" s="1308"/>
      <c r="CJ51" s="1308"/>
      <c r="CK51" s="1308"/>
      <c r="CL51" s="1308"/>
      <c r="CM51" s="1308"/>
      <c r="CN51" s="1308"/>
      <c r="CO51" s="1308"/>
      <c r="CP51" s="1308"/>
      <c r="CQ51" s="1308"/>
      <c r="CR51" s="1308"/>
      <c r="CS51" s="1308"/>
      <c r="CT51" s="1308"/>
      <c r="CU51" s="1308"/>
      <c r="CV51" s="1308"/>
      <c r="CW51" s="1308"/>
      <c r="CX51" s="1308"/>
      <c r="CY51" s="1308"/>
      <c r="CZ51" s="1308"/>
      <c r="DA51" s="1308"/>
      <c r="DB51" s="1308"/>
      <c r="DC51" s="1308"/>
    </row>
    <row r="52" spans="1:109" ht="13.2" x14ac:dyDescent="0.2">
      <c r="B52" s="394"/>
      <c r="G52" s="1323"/>
      <c r="H52" s="1323"/>
      <c r="I52" s="1328"/>
      <c r="J52" s="1328"/>
      <c r="K52" s="1313"/>
      <c r="L52" s="1313"/>
      <c r="M52" s="1313"/>
      <c r="N52" s="1313"/>
      <c r="AM52" s="403"/>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ht="13.2" x14ac:dyDescent="0.2">
      <c r="A53" s="402"/>
      <c r="B53" s="394"/>
      <c r="G53" s="1323"/>
      <c r="H53" s="1323"/>
      <c r="I53" s="1306"/>
      <c r="J53" s="1306"/>
      <c r="K53" s="1313"/>
      <c r="L53" s="1313"/>
      <c r="M53" s="1313"/>
      <c r="N53" s="1313"/>
      <c r="AM53" s="403"/>
      <c r="AN53" s="1311"/>
      <c r="AO53" s="1311"/>
      <c r="AP53" s="1311"/>
      <c r="AQ53" s="1311"/>
      <c r="AR53" s="1311"/>
      <c r="AS53" s="1311"/>
      <c r="AT53" s="1311"/>
      <c r="AU53" s="1311"/>
      <c r="AV53" s="1311"/>
      <c r="AW53" s="1311"/>
      <c r="AX53" s="1311"/>
      <c r="AY53" s="1311"/>
      <c r="AZ53" s="1311"/>
      <c r="BA53" s="1311"/>
      <c r="BB53" s="1311" t="s">
        <v>
588</v>
      </c>
      <c r="BC53" s="1311"/>
      <c r="BD53" s="1311"/>
      <c r="BE53" s="1311"/>
      <c r="BF53" s="1311"/>
      <c r="BG53" s="1311"/>
      <c r="BH53" s="1311"/>
      <c r="BI53" s="1311"/>
      <c r="BJ53" s="1311"/>
      <c r="BK53" s="1311"/>
      <c r="BL53" s="1311"/>
      <c r="BM53" s="1311"/>
      <c r="BN53" s="1311"/>
      <c r="BO53" s="1311"/>
      <c r="BP53" s="1327"/>
      <c r="BQ53" s="1308"/>
      <c r="BR53" s="1308"/>
      <c r="BS53" s="1308"/>
      <c r="BT53" s="1308"/>
      <c r="BU53" s="1308"/>
      <c r="BV53" s="1308"/>
      <c r="BW53" s="1308"/>
      <c r="BX53" s="1308">
        <v>
66.900000000000006</v>
      </c>
      <c r="BY53" s="1308"/>
      <c r="BZ53" s="1308"/>
      <c r="CA53" s="1308"/>
      <c r="CB53" s="1308"/>
      <c r="CC53" s="1308"/>
      <c r="CD53" s="1308"/>
      <c r="CE53" s="1308"/>
      <c r="CF53" s="1308">
        <v>
67.2</v>
      </c>
      <c r="CG53" s="1308"/>
      <c r="CH53" s="1308"/>
      <c r="CI53" s="1308"/>
      <c r="CJ53" s="1308"/>
      <c r="CK53" s="1308"/>
      <c r="CL53" s="1308"/>
      <c r="CM53" s="1308"/>
      <c r="CN53" s="1308">
        <v>
65.400000000000006</v>
      </c>
      <c r="CO53" s="1308"/>
      <c r="CP53" s="1308"/>
      <c r="CQ53" s="1308"/>
      <c r="CR53" s="1308"/>
      <c r="CS53" s="1308"/>
      <c r="CT53" s="1308"/>
      <c r="CU53" s="1308"/>
      <c r="CV53" s="1308">
        <v>
65.7</v>
      </c>
      <c r="CW53" s="1308"/>
      <c r="CX53" s="1308"/>
      <c r="CY53" s="1308"/>
      <c r="CZ53" s="1308"/>
      <c r="DA53" s="1308"/>
      <c r="DB53" s="1308"/>
      <c r="DC53" s="1308"/>
    </row>
    <row r="54" spans="1:109" ht="13.2" x14ac:dyDescent="0.2">
      <c r="A54" s="402"/>
      <c r="B54" s="394"/>
      <c r="G54" s="1323"/>
      <c r="H54" s="1323"/>
      <c r="I54" s="1306"/>
      <c r="J54" s="1306"/>
      <c r="K54" s="1313"/>
      <c r="L54" s="1313"/>
      <c r="M54" s="1313"/>
      <c r="N54" s="1313"/>
      <c r="AM54" s="403"/>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ht="13.2" x14ac:dyDescent="0.2">
      <c r="A55" s="402"/>
      <c r="B55" s="394"/>
      <c r="G55" s="1306"/>
      <c r="H55" s="1306"/>
      <c r="I55" s="1306"/>
      <c r="J55" s="1306"/>
      <c r="K55" s="1313"/>
      <c r="L55" s="1313"/>
      <c r="M55" s="1313"/>
      <c r="N55" s="1313"/>
      <c r="AN55" s="1312" t="s">
        <v>
589</v>
      </c>
      <c r="AO55" s="1312"/>
      <c r="AP55" s="1312"/>
      <c r="AQ55" s="1312"/>
      <c r="AR55" s="1312"/>
      <c r="AS55" s="1312"/>
      <c r="AT55" s="1312"/>
      <c r="AU55" s="1312"/>
      <c r="AV55" s="1312"/>
      <c r="AW55" s="1312"/>
      <c r="AX55" s="1312"/>
      <c r="AY55" s="1312"/>
      <c r="AZ55" s="1312"/>
      <c r="BA55" s="1312"/>
      <c r="BB55" s="1311" t="s">
        <v>
587</v>
      </c>
      <c r="BC55" s="1311"/>
      <c r="BD55" s="1311"/>
      <c r="BE55" s="1311"/>
      <c r="BF55" s="1311"/>
      <c r="BG55" s="1311"/>
      <c r="BH55" s="1311"/>
      <c r="BI55" s="1311"/>
      <c r="BJ55" s="1311"/>
      <c r="BK55" s="1311"/>
      <c r="BL55" s="1311"/>
      <c r="BM55" s="1311"/>
      <c r="BN55" s="1311"/>
      <c r="BO55" s="1311"/>
      <c r="BP55" s="1327"/>
      <c r="BQ55" s="1308"/>
      <c r="BR55" s="1308"/>
      <c r="BS55" s="1308"/>
      <c r="BT55" s="1308"/>
      <c r="BU55" s="1308"/>
      <c r="BV55" s="1308"/>
      <c r="BW55" s="1308"/>
      <c r="BX55" s="1308">
        <v>
39</v>
      </c>
      <c r="BY55" s="1308"/>
      <c r="BZ55" s="1308"/>
      <c r="CA55" s="1308"/>
      <c r="CB55" s="1308"/>
      <c r="CC55" s="1308"/>
      <c r="CD55" s="1308"/>
      <c r="CE55" s="1308"/>
      <c r="CF55" s="1308">
        <v>
35.299999999999997</v>
      </c>
      <c r="CG55" s="1308"/>
      <c r="CH55" s="1308"/>
      <c r="CI55" s="1308"/>
      <c r="CJ55" s="1308"/>
      <c r="CK55" s="1308"/>
      <c r="CL55" s="1308"/>
      <c r="CM55" s="1308"/>
      <c r="CN55" s="1308">
        <v>
31.9</v>
      </c>
      <c r="CO55" s="1308"/>
      <c r="CP55" s="1308"/>
      <c r="CQ55" s="1308"/>
      <c r="CR55" s="1308"/>
      <c r="CS55" s="1308"/>
      <c r="CT55" s="1308"/>
      <c r="CU55" s="1308"/>
      <c r="CV55" s="1308">
        <v>
24.2</v>
      </c>
      <c r="CW55" s="1308"/>
      <c r="CX55" s="1308"/>
      <c r="CY55" s="1308"/>
      <c r="CZ55" s="1308"/>
      <c r="DA55" s="1308"/>
      <c r="DB55" s="1308"/>
      <c r="DC55" s="1308"/>
    </row>
    <row r="56" spans="1:109" ht="13.2" x14ac:dyDescent="0.2">
      <c r="A56" s="402"/>
      <c r="B56" s="394"/>
      <c r="G56" s="1306"/>
      <c r="H56" s="1306"/>
      <c r="I56" s="1306"/>
      <c r="J56" s="1306"/>
      <c r="K56" s="1313"/>
      <c r="L56" s="1313"/>
      <c r="M56" s="1313"/>
      <c r="N56" s="1313"/>
      <c r="AN56" s="1312"/>
      <c r="AO56" s="1312"/>
      <c r="AP56" s="1312"/>
      <c r="AQ56" s="1312"/>
      <c r="AR56" s="1312"/>
      <c r="AS56" s="1312"/>
      <c r="AT56" s="1312"/>
      <c r="AU56" s="1312"/>
      <c r="AV56" s="1312"/>
      <c r="AW56" s="1312"/>
      <c r="AX56" s="1312"/>
      <c r="AY56" s="1312"/>
      <c r="AZ56" s="1312"/>
      <c r="BA56" s="1312"/>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2" customFormat="1" ht="13.2" x14ac:dyDescent="0.2">
      <c r="B57" s="406"/>
      <c r="G57" s="1306"/>
      <c r="H57" s="1306"/>
      <c r="I57" s="1309"/>
      <c r="J57" s="1309"/>
      <c r="K57" s="1313"/>
      <c r="L57" s="1313"/>
      <c r="M57" s="1313"/>
      <c r="N57" s="1313"/>
      <c r="AM57" s="387"/>
      <c r="AN57" s="1312"/>
      <c r="AO57" s="1312"/>
      <c r="AP57" s="1312"/>
      <c r="AQ57" s="1312"/>
      <c r="AR57" s="1312"/>
      <c r="AS57" s="1312"/>
      <c r="AT57" s="1312"/>
      <c r="AU57" s="1312"/>
      <c r="AV57" s="1312"/>
      <c r="AW57" s="1312"/>
      <c r="AX57" s="1312"/>
      <c r="AY57" s="1312"/>
      <c r="AZ57" s="1312"/>
      <c r="BA57" s="1312"/>
      <c r="BB57" s="1311" t="s">
        <v>
588</v>
      </c>
      <c r="BC57" s="1311"/>
      <c r="BD57" s="1311"/>
      <c r="BE57" s="1311"/>
      <c r="BF57" s="1311"/>
      <c r="BG57" s="1311"/>
      <c r="BH57" s="1311"/>
      <c r="BI57" s="1311"/>
      <c r="BJ57" s="1311"/>
      <c r="BK57" s="1311"/>
      <c r="BL57" s="1311"/>
      <c r="BM57" s="1311"/>
      <c r="BN57" s="1311"/>
      <c r="BO57" s="1311"/>
      <c r="BP57" s="1327"/>
      <c r="BQ57" s="1308"/>
      <c r="BR57" s="1308"/>
      <c r="BS57" s="1308"/>
      <c r="BT57" s="1308"/>
      <c r="BU57" s="1308"/>
      <c r="BV57" s="1308"/>
      <c r="BW57" s="1308"/>
      <c r="BX57" s="1308">
        <v>
55.4</v>
      </c>
      <c r="BY57" s="1308"/>
      <c r="BZ57" s="1308"/>
      <c r="CA57" s="1308"/>
      <c r="CB57" s="1308"/>
      <c r="CC57" s="1308"/>
      <c r="CD57" s="1308"/>
      <c r="CE57" s="1308"/>
      <c r="CF57" s="1308">
        <v>
60.4</v>
      </c>
      <c r="CG57" s="1308"/>
      <c r="CH57" s="1308"/>
      <c r="CI57" s="1308"/>
      <c r="CJ57" s="1308"/>
      <c r="CK57" s="1308"/>
      <c r="CL57" s="1308"/>
      <c r="CM57" s="1308"/>
      <c r="CN57" s="1308">
        <v>
59.3</v>
      </c>
      <c r="CO57" s="1308"/>
      <c r="CP57" s="1308"/>
      <c r="CQ57" s="1308"/>
      <c r="CR57" s="1308"/>
      <c r="CS57" s="1308"/>
      <c r="CT57" s="1308"/>
      <c r="CU57" s="1308"/>
      <c r="CV57" s="1308">
        <v>
59.8</v>
      </c>
      <c r="CW57" s="1308"/>
      <c r="CX57" s="1308"/>
      <c r="CY57" s="1308"/>
      <c r="CZ57" s="1308"/>
      <c r="DA57" s="1308"/>
      <c r="DB57" s="1308"/>
      <c r="DC57" s="1308"/>
      <c r="DD57" s="407"/>
      <c r="DE57" s="406"/>
    </row>
    <row r="58" spans="1:109" s="402" customFormat="1" ht="13.2" x14ac:dyDescent="0.2">
      <c r="A58" s="387"/>
      <c r="B58" s="406"/>
      <c r="G58" s="1306"/>
      <c r="H58" s="1306"/>
      <c r="I58" s="1309"/>
      <c r="J58" s="1309"/>
      <c r="K58" s="1313"/>
      <c r="L58" s="1313"/>
      <c r="M58" s="1313"/>
      <c r="N58" s="1313"/>
      <c r="AM58" s="387"/>
      <c r="AN58" s="1312"/>
      <c r="AO58" s="1312"/>
      <c r="AP58" s="1312"/>
      <c r="AQ58" s="1312"/>
      <c r="AR58" s="1312"/>
      <c r="AS58" s="1312"/>
      <c r="AT58" s="1312"/>
      <c r="AU58" s="1312"/>
      <c r="AV58" s="1312"/>
      <c r="AW58" s="1312"/>
      <c r="AX58" s="1312"/>
      <c r="AY58" s="1312"/>
      <c r="AZ58" s="1312"/>
      <c r="BA58" s="1312"/>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
590</v>
      </c>
    </row>
    <row r="64" spans="1:109" ht="13.2" x14ac:dyDescent="0.2">
      <c r="B64" s="394"/>
      <c r="G64" s="401"/>
      <c r="I64" s="414"/>
      <c r="J64" s="414"/>
      <c r="K64" s="414"/>
      <c r="L64" s="414"/>
      <c r="M64" s="414"/>
      <c r="N64" s="415"/>
      <c r="AM64" s="401"/>
      <c r="AN64" s="401" t="s">
        <v>
583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4" t="s">
        <v>
591</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ht="13.2" x14ac:dyDescent="0.2">
      <c r="B66" s="394"/>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ht="13.2" x14ac:dyDescent="0.2">
      <c r="B67" s="394"/>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ht="13.2" x14ac:dyDescent="0.2">
      <c r="B68" s="394"/>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ht="13.2" x14ac:dyDescent="0.2">
      <c r="B69" s="394"/>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
585</v>
      </c>
    </row>
    <row r="72" spans="2:107" ht="13.2" x14ac:dyDescent="0.2">
      <c r="B72" s="394"/>
      <c r="G72" s="1306"/>
      <c r="H72" s="1306"/>
      <c r="I72" s="1306"/>
      <c r="J72" s="1306"/>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2" t="s">
        <v>
541</v>
      </c>
      <c r="BQ72" s="1312"/>
      <c r="BR72" s="1312"/>
      <c r="BS72" s="1312"/>
      <c r="BT72" s="1312"/>
      <c r="BU72" s="1312"/>
      <c r="BV72" s="1312"/>
      <c r="BW72" s="1312"/>
      <c r="BX72" s="1312" t="s">
        <v>
542</v>
      </c>
      <c r="BY72" s="1312"/>
      <c r="BZ72" s="1312"/>
      <c r="CA72" s="1312"/>
      <c r="CB72" s="1312"/>
      <c r="CC72" s="1312"/>
      <c r="CD72" s="1312"/>
      <c r="CE72" s="1312"/>
      <c r="CF72" s="1312" t="s">
        <v>
543</v>
      </c>
      <c r="CG72" s="1312"/>
      <c r="CH72" s="1312"/>
      <c r="CI72" s="1312"/>
      <c r="CJ72" s="1312"/>
      <c r="CK72" s="1312"/>
      <c r="CL72" s="1312"/>
      <c r="CM72" s="1312"/>
      <c r="CN72" s="1312" t="s">
        <v>
544</v>
      </c>
      <c r="CO72" s="1312"/>
      <c r="CP72" s="1312"/>
      <c r="CQ72" s="1312"/>
      <c r="CR72" s="1312"/>
      <c r="CS72" s="1312"/>
      <c r="CT72" s="1312"/>
      <c r="CU72" s="1312"/>
      <c r="CV72" s="1312" t="s">
        <v>
545</v>
      </c>
      <c r="CW72" s="1312"/>
      <c r="CX72" s="1312"/>
      <c r="CY72" s="1312"/>
      <c r="CZ72" s="1312"/>
      <c r="DA72" s="1312"/>
      <c r="DB72" s="1312"/>
      <c r="DC72" s="1312"/>
    </row>
    <row r="73" spans="2:107" ht="13.2" x14ac:dyDescent="0.2">
      <c r="B73" s="394"/>
      <c r="G73" s="1323"/>
      <c r="H73" s="1323"/>
      <c r="I73" s="1323"/>
      <c r="J73" s="1323"/>
      <c r="K73" s="1307"/>
      <c r="L73" s="1307"/>
      <c r="M73" s="1307"/>
      <c r="N73" s="1307"/>
      <c r="AM73" s="403"/>
      <c r="AN73" s="1311" t="s">
        <v>
586</v>
      </c>
      <c r="AO73" s="1311"/>
      <c r="AP73" s="1311"/>
      <c r="AQ73" s="1311"/>
      <c r="AR73" s="1311"/>
      <c r="AS73" s="1311"/>
      <c r="AT73" s="1311"/>
      <c r="AU73" s="1311"/>
      <c r="AV73" s="1311"/>
      <c r="AW73" s="1311"/>
      <c r="AX73" s="1311"/>
      <c r="AY73" s="1311"/>
      <c r="AZ73" s="1311"/>
      <c r="BA73" s="1311"/>
      <c r="BB73" s="1311" t="s">
        <v>
587</v>
      </c>
      <c r="BC73" s="1311"/>
      <c r="BD73" s="1311"/>
      <c r="BE73" s="1311"/>
      <c r="BF73" s="1311"/>
      <c r="BG73" s="1311"/>
      <c r="BH73" s="1311"/>
      <c r="BI73" s="1311"/>
      <c r="BJ73" s="1311"/>
      <c r="BK73" s="1311"/>
      <c r="BL73" s="1311"/>
      <c r="BM73" s="1311"/>
      <c r="BN73" s="1311"/>
      <c r="BO73" s="1311"/>
      <c r="BP73" s="1308"/>
      <c r="BQ73" s="1308"/>
      <c r="BR73" s="1308"/>
      <c r="BS73" s="1308"/>
      <c r="BT73" s="1308"/>
      <c r="BU73" s="1308"/>
      <c r="BV73" s="1308"/>
      <c r="BW73" s="1308"/>
      <c r="BX73" s="1308"/>
      <c r="BY73" s="1308"/>
      <c r="BZ73" s="1308"/>
      <c r="CA73" s="1308"/>
      <c r="CB73" s="1308"/>
      <c r="CC73" s="1308"/>
      <c r="CD73" s="1308"/>
      <c r="CE73" s="1308"/>
      <c r="CF73" s="1308"/>
      <c r="CG73" s="1308"/>
      <c r="CH73" s="1308"/>
      <c r="CI73" s="1308"/>
      <c r="CJ73" s="1308"/>
      <c r="CK73" s="1308"/>
      <c r="CL73" s="1308"/>
      <c r="CM73" s="1308"/>
      <c r="CN73" s="1308"/>
      <c r="CO73" s="1308"/>
      <c r="CP73" s="1308"/>
      <c r="CQ73" s="1308"/>
      <c r="CR73" s="1308"/>
      <c r="CS73" s="1308"/>
      <c r="CT73" s="1308"/>
      <c r="CU73" s="1308"/>
      <c r="CV73" s="1308"/>
      <c r="CW73" s="1308"/>
      <c r="CX73" s="1308"/>
      <c r="CY73" s="1308"/>
      <c r="CZ73" s="1308"/>
      <c r="DA73" s="1308"/>
      <c r="DB73" s="1308"/>
      <c r="DC73" s="1308"/>
    </row>
    <row r="74" spans="2:107" ht="13.2" x14ac:dyDescent="0.2">
      <c r="B74" s="394"/>
      <c r="G74" s="1323"/>
      <c r="H74" s="1323"/>
      <c r="I74" s="1323"/>
      <c r="J74" s="1323"/>
      <c r="K74" s="1307"/>
      <c r="L74" s="1307"/>
      <c r="M74" s="1307"/>
      <c r="N74" s="1307"/>
      <c r="AM74" s="403"/>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ht="13.2" x14ac:dyDescent="0.2">
      <c r="B75" s="394"/>
      <c r="G75" s="1323"/>
      <c r="H75" s="1323"/>
      <c r="I75" s="1306"/>
      <c r="J75" s="1306"/>
      <c r="K75" s="1313"/>
      <c r="L75" s="1313"/>
      <c r="M75" s="1313"/>
      <c r="N75" s="1313"/>
      <c r="AM75" s="403"/>
      <c r="AN75" s="1311"/>
      <c r="AO75" s="1311"/>
      <c r="AP75" s="1311"/>
      <c r="AQ75" s="1311"/>
      <c r="AR75" s="1311"/>
      <c r="AS75" s="1311"/>
      <c r="AT75" s="1311"/>
      <c r="AU75" s="1311"/>
      <c r="AV75" s="1311"/>
      <c r="AW75" s="1311"/>
      <c r="AX75" s="1311"/>
      <c r="AY75" s="1311"/>
      <c r="AZ75" s="1311"/>
      <c r="BA75" s="1311"/>
      <c r="BB75" s="1311" t="s">
        <v>
592</v>
      </c>
      <c r="BC75" s="1311"/>
      <c r="BD75" s="1311"/>
      <c r="BE75" s="1311"/>
      <c r="BF75" s="1311"/>
      <c r="BG75" s="1311"/>
      <c r="BH75" s="1311"/>
      <c r="BI75" s="1311"/>
      <c r="BJ75" s="1311"/>
      <c r="BK75" s="1311"/>
      <c r="BL75" s="1311"/>
      <c r="BM75" s="1311"/>
      <c r="BN75" s="1311"/>
      <c r="BO75" s="1311"/>
      <c r="BP75" s="1308">
        <v>
-0.8</v>
      </c>
      <c r="BQ75" s="1308"/>
      <c r="BR75" s="1308"/>
      <c r="BS75" s="1308"/>
      <c r="BT75" s="1308"/>
      <c r="BU75" s="1308"/>
      <c r="BV75" s="1308"/>
      <c r="BW75" s="1308"/>
      <c r="BX75" s="1308">
        <v>
-2</v>
      </c>
      <c r="BY75" s="1308"/>
      <c r="BZ75" s="1308"/>
      <c r="CA75" s="1308"/>
      <c r="CB75" s="1308"/>
      <c r="CC75" s="1308"/>
      <c r="CD75" s="1308"/>
      <c r="CE75" s="1308"/>
      <c r="CF75" s="1308">
        <v>
-2</v>
      </c>
      <c r="CG75" s="1308"/>
      <c r="CH75" s="1308"/>
      <c r="CI75" s="1308"/>
      <c r="CJ75" s="1308"/>
      <c r="CK75" s="1308"/>
      <c r="CL75" s="1308"/>
      <c r="CM75" s="1308"/>
      <c r="CN75" s="1308">
        <v>
-1.4</v>
      </c>
      <c r="CO75" s="1308"/>
      <c r="CP75" s="1308"/>
      <c r="CQ75" s="1308"/>
      <c r="CR75" s="1308"/>
      <c r="CS75" s="1308"/>
      <c r="CT75" s="1308"/>
      <c r="CU75" s="1308"/>
      <c r="CV75" s="1308">
        <v>
-0.8</v>
      </c>
      <c r="CW75" s="1308"/>
      <c r="CX75" s="1308"/>
      <c r="CY75" s="1308"/>
      <c r="CZ75" s="1308"/>
      <c r="DA75" s="1308"/>
      <c r="DB75" s="1308"/>
      <c r="DC75" s="1308"/>
    </row>
    <row r="76" spans="2:107" ht="13.2" x14ac:dyDescent="0.2">
      <c r="B76" s="394"/>
      <c r="G76" s="1323"/>
      <c r="H76" s="1323"/>
      <c r="I76" s="1306"/>
      <c r="J76" s="1306"/>
      <c r="K76" s="1313"/>
      <c r="L76" s="1313"/>
      <c r="M76" s="1313"/>
      <c r="N76" s="1313"/>
      <c r="AM76" s="403"/>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ht="13.2" x14ac:dyDescent="0.2">
      <c r="B77" s="394"/>
      <c r="G77" s="1306"/>
      <c r="H77" s="1306"/>
      <c r="I77" s="1306"/>
      <c r="J77" s="1306"/>
      <c r="K77" s="1307"/>
      <c r="L77" s="1307"/>
      <c r="M77" s="1307"/>
      <c r="N77" s="1307"/>
      <c r="AN77" s="1312" t="s">
        <v>
589</v>
      </c>
      <c r="AO77" s="1312"/>
      <c r="AP77" s="1312"/>
      <c r="AQ77" s="1312"/>
      <c r="AR77" s="1312"/>
      <c r="AS77" s="1312"/>
      <c r="AT77" s="1312"/>
      <c r="AU77" s="1312"/>
      <c r="AV77" s="1312"/>
      <c r="AW77" s="1312"/>
      <c r="AX77" s="1312"/>
      <c r="AY77" s="1312"/>
      <c r="AZ77" s="1312"/>
      <c r="BA77" s="1312"/>
      <c r="BB77" s="1311" t="s">
        <v>
587</v>
      </c>
      <c r="BC77" s="1311"/>
      <c r="BD77" s="1311"/>
      <c r="BE77" s="1311"/>
      <c r="BF77" s="1311"/>
      <c r="BG77" s="1311"/>
      <c r="BH77" s="1311"/>
      <c r="BI77" s="1311"/>
      <c r="BJ77" s="1311"/>
      <c r="BK77" s="1311"/>
      <c r="BL77" s="1311"/>
      <c r="BM77" s="1311"/>
      <c r="BN77" s="1311"/>
      <c r="BO77" s="1311"/>
      <c r="BP77" s="1308">
        <v>
45.9</v>
      </c>
      <c r="BQ77" s="1308"/>
      <c r="BR77" s="1308"/>
      <c r="BS77" s="1308"/>
      <c r="BT77" s="1308"/>
      <c r="BU77" s="1308"/>
      <c r="BV77" s="1308"/>
      <c r="BW77" s="1308"/>
      <c r="BX77" s="1308">
        <v>
39</v>
      </c>
      <c r="BY77" s="1308"/>
      <c r="BZ77" s="1308"/>
      <c r="CA77" s="1308"/>
      <c r="CB77" s="1308"/>
      <c r="CC77" s="1308"/>
      <c r="CD77" s="1308"/>
      <c r="CE77" s="1308"/>
      <c r="CF77" s="1308">
        <v>
35.299999999999997</v>
      </c>
      <c r="CG77" s="1308"/>
      <c r="CH77" s="1308"/>
      <c r="CI77" s="1308"/>
      <c r="CJ77" s="1308"/>
      <c r="CK77" s="1308"/>
      <c r="CL77" s="1308"/>
      <c r="CM77" s="1308"/>
      <c r="CN77" s="1308">
        <v>
31.9</v>
      </c>
      <c r="CO77" s="1308"/>
      <c r="CP77" s="1308"/>
      <c r="CQ77" s="1308"/>
      <c r="CR77" s="1308"/>
      <c r="CS77" s="1308"/>
      <c r="CT77" s="1308"/>
      <c r="CU77" s="1308"/>
      <c r="CV77" s="1308">
        <v>
24.2</v>
      </c>
      <c r="CW77" s="1308"/>
      <c r="CX77" s="1308"/>
      <c r="CY77" s="1308"/>
      <c r="CZ77" s="1308"/>
      <c r="DA77" s="1308"/>
      <c r="DB77" s="1308"/>
      <c r="DC77" s="1308"/>
    </row>
    <row r="78" spans="2:107" ht="13.2" x14ac:dyDescent="0.2">
      <c r="B78" s="394"/>
      <c r="G78" s="1306"/>
      <c r="H78" s="1306"/>
      <c r="I78" s="1306"/>
      <c r="J78" s="1306"/>
      <c r="K78" s="1307"/>
      <c r="L78" s="1307"/>
      <c r="M78" s="1307"/>
      <c r="N78" s="1307"/>
      <c r="AN78" s="1312"/>
      <c r="AO78" s="1312"/>
      <c r="AP78" s="1312"/>
      <c r="AQ78" s="1312"/>
      <c r="AR78" s="1312"/>
      <c r="AS78" s="1312"/>
      <c r="AT78" s="1312"/>
      <c r="AU78" s="1312"/>
      <c r="AV78" s="1312"/>
      <c r="AW78" s="1312"/>
      <c r="AX78" s="1312"/>
      <c r="AY78" s="1312"/>
      <c r="AZ78" s="1312"/>
      <c r="BA78" s="1312"/>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ht="13.2" x14ac:dyDescent="0.2">
      <c r="B79" s="394"/>
      <c r="G79" s="1306"/>
      <c r="H79" s="1306"/>
      <c r="I79" s="1309"/>
      <c r="J79" s="1309"/>
      <c r="K79" s="1310"/>
      <c r="L79" s="1310"/>
      <c r="M79" s="1310"/>
      <c r="N79" s="1310"/>
      <c r="AN79" s="1312"/>
      <c r="AO79" s="1312"/>
      <c r="AP79" s="1312"/>
      <c r="AQ79" s="1312"/>
      <c r="AR79" s="1312"/>
      <c r="AS79" s="1312"/>
      <c r="AT79" s="1312"/>
      <c r="AU79" s="1312"/>
      <c r="AV79" s="1312"/>
      <c r="AW79" s="1312"/>
      <c r="AX79" s="1312"/>
      <c r="AY79" s="1312"/>
      <c r="AZ79" s="1312"/>
      <c r="BA79" s="1312"/>
      <c r="BB79" s="1311" t="s">
        <v>
592</v>
      </c>
      <c r="BC79" s="1311"/>
      <c r="BD79" s="1311"/>
      <c r="BE79" s="1311"/>
      <c r="BF79" s="1311"/>
      <c r="BG79" s="1311"/>
      <c r="BH79" s="1311"/>
      <c r="BI79" s="1311"/>
      <c r="BJ79" s="1311"/>
      <c r="BK79" s="1311"/>
      <c r="BL79" s="1311"/>
      <c r="BM79" s="1311"/>
      <c r="BN79" s="1311"/>
      <c r="BO79" s="1311"/>
      <c r="BP79" s="1308">
        <v>
8.8000000000000007</v>
      </c>
      <c r="BQ79" s="1308"/>
      <c r="BR79" s="1308"/>
      <c r="BS79" s="1308"/>
      <c r="BT79" s="1308"/>
      <c r="BU79" s="1308"/>
      <c r="BV79" s="1308"/>
      <c r="BW79" s="1308"/>
      <c r="BX79" s="1308">
        <v>
9</v>
      </c>
      <c r="BY79" s="1308"/>
      <c r="BZ79" s="1308"/>
      <c r="CA79" s="1308"/>
      <c r="CB79" s="1308"/>
      <c r="CC79" s="1308"/>
      <c r="CD79" s="1308"/>
      <c r="CE79" s="1308"/>
      <c r="CF79" s="1308">
        <v>
6.9</v>
      </c>
      <c r="CG79" s="1308"/>
      <c r="CH79" s="1308"/>
      <c r="CI79" s="1308"/>
      <c r="CJ79" s="1308"/>
      <c r="CK79" s="1308"/>
      <c r="CL79" s="1308"/>
      <c r="CM79" s="1308"/>
      <c r="CN79" s="1308">
        <v>
6.6</v>
      </c>
      <c r="CO79" s="1308"/>
      <c r="CP79" s="1308"/>
      <c r="CQ79" s="1308"/>
      <c r="CR79" s="1308"/>
      <c r="CS79" s="1308"/>
      <c r="CT79" s="1308"/>
      <c r="CU79" s="1308"/>
      <c r="CV79" s="1308">
        <v>
6.4</v>
      </c>
      <c r="CW79" s="1308"/>
      <c r="CX79" s="1308"/>
      <c r="CY79" s="1308"/>
      <c r="CZ79" s="1308"/>
      <c r="DA79" s="1308"/>
      <c r="DB79" s="1308"/>
      <c r="DC79" s="1308"/>
    </row>
    <row r="80" spans="2:107" ht="13.2" x14ac:dyDescent="0.2">
      <c r="B80" s="394"/>
      <c r="G80" s="1306"/>
      <c r="H80" s="1306"/>
      <c r="I80" s="1309"/>
      <c r="J80" s="1309"/>
      <c r="K80" s="1310"/>
      <c r="L80" s="1310"/>
      <c r="M80" s="1310"/>
      <c r="N80" s="1310"/>
      <c r="AN80" s="1312"/>
      <c r="AO80" s="1312"/>
      <c r="AP80" s="1312"/>
      <c r="AQ80" s="1312"/>
      <c r="AR80" s="1312"/>
      <c r="AS80" s="1312"/>
      <c r="AT80" s="1312"/>
      <c r="AU80" s="1312"/>
      <c r="AV80" s="1312"/>
      <c r="AW80" s="1312"/>
      <c r="AX80" s="1312"/>
      <c r="AY80" s="1312"/>
      <c r="AZ80" s="1312"/>
      <c r="BA80" s="1312"/>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uMCCkqoKLsXD79fF93pUyc5C/LMsshc/ipRp35F2cDtHpuV++Pwxpwx/K0jryIwPu3oFt1Etfiv/gLPGv+msCw==" saltValue="8dPp/YOBhDwks1Ca3PrH/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487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zpKU/aNXXywFUEsKpy5bxOiyZjuMyBvrDA1FM6VFvyg+4n4/aS0fv9U5lyddfWaaTXKIPiS7bQvzVR5WESoDaw==" saltValue="wi7j8OTSZL4kYDRhgbzu7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487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11BUPNFxZHO207lKAEsVHxJd7GGwGtzQHEK9F4mvhLgpEGgJuVViciktpg9m4gk5aA+kPUdas5ndH9jrg4jVLw==" saltValue="j5KRqbGzxuaXiTO+GA+TG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
51</v>
      </c>
      <c r="E2" s="154"/>
      <c r="F2" s="155" t="s">
        <v>
538</v>
      </c>
      <c r="G2" s="156"/>
      <c r="H2" s="157"/>
    </row>
    <row r="3" spans="1:8" x14ac:dyDescent="0.2">
      <c r="A3" s="153" t="s">
        <v>
531</v>
      </c>
      <c r="B3" s="158"/>
      <c r="C3" s="159"/>
      <c r="D3" s="160">
        <v>
48119</v>
      </c>
      <c r="E3" s="161"/>
      <c r="F3" s="162">
        <v>
66255</v>
      </c>
      <c r="G3" s="163"/>
      <c r="H3" s="164"/>
    </row>
    <row r="4" spans="1:8" x14ac:dyDescent="0.2">
      <c r="A4" s="165"/>
      <c r="B4" s="166"/>
      <c r="C4" s="167"/>
      <c r="D4" s="168">
        <v>
26622</v>
      </c>
      <c r="E4" s="169"/>
      <c r="F4" s="170">
        <v>
31822</v>
      </c>
      <c r="G4" s="171"/>
      <c r="H4" s="172"/>
    </row>
    <row r="5" spans="1:8" x14ac:dyDescent="0.2">
      <c r="A5" s="153" t="s">
        <v>
533</v>
      </c>
      <c r="B5" s="158"/>
      <c r="C5" s="159"/>
      <c r="D5" s="160">
        <v>
64377</v>
      </c>
      <c r="E5" s="161"/>
      <c r="F5" s="162">
        <v>
92247</v>
      </c>
      <c r="G5" s="163"/>
      <c r="H5" s="164"/>
    </row>
    <row r="6" spans="1:8" x14ac:dyDescent="0.2">
      <c r="A6" s="165"/>
      <c r="B6" s="166"/>
      <c r="C6" s="167"/>
      <c r="D6" s="168">
        <v>
51763</v>
      </c>
      <c r="E6" s="169"/>
      <c r="F6" s="170">
        <v>
37204</v>
      </c>
      <c r="G6" s="171"/>
      <c r="H6" s="172"/>
    </row>
    <row r="7" spans="1:8" x14ac:dyDescent="0.2">
      <c r="A7" s="153" t="s">
        <v>
534</v>
      </c>
      <c r="B7" s="158"/>
      <c r="C7" s="159"/>
      <c r="D7" s="160">
        <v>
45009</v>
      </c>
      <c r="E7" s="161"/>
      <c r="F7" s="162">
        <v>
44504</v>
      </c>
      <c r="G7" s="163"/>
      <c r="H7" s="164"/>
    </row>
    <row r="8" spans="1:8" x14ac:dyDescent="0.2">
      <c r="A8" s="165"/>
      <c r="B8" s="166"/>
      <c r="C8" s="167"/>
      <c r="D8" s="168">
        <v>
30976</v>
      </c>
      <c r="E8" s="169"/>
      <c r="F8" s="170">
        <v>
25876</v>
      </c>
      <c r="G8" s="171"/>
      <c r="H8" s="172"/>
    </row>
    <row r="9" spans="1:8" x14ac:dyDescent="0.2">
      <c r="A9" s="153" t="s">
        <v>
535</v>
      </c>
      <c r="B9" s="158"/>
      <c r="C9" s="159"/>
      <c r="D9" s="160">
        <v>
29650</v>
      </c>
      <c r="E9" s="161"/>
      <c r="F9" s="162">
        <v>
47820</v>
      </c>
      <c r="G9" s="163"/>
      <c r="H9" s="164"/>
    </row>
    <row r="10" spans="1:8" x14ac:dyDescent="0.2">
      <c r="A10" s="165"/>
      <c r="B10" s="166"/>
      <c r="C10" s="167"/>
      <c r="D10" s="168">
        <v>
24330</v>
      </c>
      <c r="E10" s="169"/>
      <c r="F10" s="170">
        <v>
25855</v>
      </c>
      <c r="G10" s="171"/>
      <c r="H10" s="172"/>
    </row>
    <row r="11" spans="1:8" x14ac:dyDescent="0.2">
      <c r="A11" s="153" t="s">
        <v>
536</v>
      </c>
      <c r="B11" s="158"/>
      <c r="C11" s="159"/>
      <c r="D11" s="160">
        <v>
45183</v>
      </c>
      <c r="E11" s="161"/>
      <c r="F11" s="162">
        <v>
41934</v>
      </c>
      <c r="G11" s="163"/>
      <c r="H11" s="164"/>
    </row>
    <row r="12" spans="1:8" x14ac:dyDescent="0.2">
      <c r="A12" s="165"/>
      <c r="B12" s="166"/>
      <c r="C12" s="173"/>
      <c r="D12" s="168">
        <v>
27442</v>
      </c>
      <c r="E12" s="169"/>
      <c r="F12" s="170">
        <v>
23352</v>
      </c>
      <c r="G12" s="171"/>
      <c r="H12" s="172"/>
    </row>
    <row r="13" spans="1:8" x14ac:dyDescent="0.2">
      <c r="A13" s="153"/>
      <c r="B13" s="158"/>
      <c r="C13" s="174"/>
      <c r="D13" s="175">
        <v>
46468</v>
      </c>
      <c r="E13" s="176"/>
      <c r="F13" s="177">
        <v>
58552</v>
      </c>
      <c r="G13" s="178"/>
      <c r="H13" s="164"/>
    </row>
    <row r="14" spans="1:8" x14ac:dyDescent="0.2">
      <c r="A14" s="165"/>
      <c r="B14" s="166"/>
      <c r="C14" s="167"/>
      <c r="D14" s="168">
        <v>
32227</v>
      </c>
      <c r="E14" s="169"/>
      <c r="F14" s="170">
        <v>
28822</v>
      </c>
      <c r="G14" s="171"/>
      <c r="H14" s="172"/>
    </row>
    <row r="17" spans="1:11" x14ac:dyDescent="0.2">
      <c r="A17" s="149" t="s">
        <v>
52</v>
      </c>
    </row>
    <row r="18" spans="1:11" x14ac:dyDescent="0.2">
      <c r="A18" s="179"/>
      <c r="B18" s="179" t="str">
        <f>
実質収支比率等に係る経年分析!F$46</f>
        <v>
H26</v>
      </c>
      <c r="C18" s="179" t="str">
        <f>
実質収支比率等に係る経年分析!G$46</f>
        <v>
H27</v>
      </c>
      <c r="D18" s="179" t="str">
        <f>
実質収支比率等に係る経年分析!H$46</f>
        <v>
H28</v>
      </c>
      <c r="E18" s="179" t="str">
        <f>
実質収支比率等に係る経年分析!I$46</f>
        <v>
H29</v>
      </c>
      <c r="F18" s="179" t="str">
        <f>
実質収支比率等に係る経年分析!J$46</f>
        <v>
H30</v>
      </c>
    </row>
    <row r="19" spans="1:11" x14ac:dyDescent="0.2">
      <c r="A19" s="179" t="s">
        <v>
53</v>
      </c>
      <c r="B19" s="179">
        <f>
ROUND(VALUE(SUBSTITUTE(実質収支比率等に係る経年分析!F$48,"▲","-")),2)</f>
        <v>
1.89</v>
      </c>
      <c r="C19" s="179">
        <f>
ROUND(VALUE(SUBSTITUTE(実質収支比率等に係る経年分析!G$48,"▲","-")),2)</f>
        <v>
2.98</v>
      </c>
      <c r="D19" s="179">
        <f>
ROUND(VALUE(SUBSTITUTE(実質収支比率等に係る経年分析!H$48,"▲","-")),2)</f>
        <v>
3.63</v>
      </c>
      <c r="E19" s="179">
        <f>
ROUND(VALUE(SUBSTITUTE(実質収支比率等に係る経年分析!I$48,"▲","-")),2)</f>
        <v>
3.47</v>
      </c>
      <c r="F19" s="179">
        <f>
ROUND(VALUE(SUBSTITUTE(実質収支比率等に係る経年分析!J$48,"▲","-")),2)</f>
        <v>
3.93</v>
      </c>
    </row>
    <row r="20" spans="1:11" x14ac:dyDescent="0.2">
      <c r="A20" s="179" t="s">
        <v>
54</v>
      </c>
      <c r="B20" s="179">
        <f>
ROUND(VALUE(SUBSTITUTE(実質収支比率等に係る経年分析!F$47,"▲","-")),2)</f>
        <v>
10.33</v>
      </c>
      <c r="C20" s="179">
        <f>
ROUND(VALUE(SUBSTITUTE(実質収支比率等に係る経年分析!G$47,"▲","-")),2)</f>
        <v>
11.15</v>
      </c>
      <c r="D20" s="179">
        <f>
ROUND(VALUE(SUBSTITUTE(実質収支比率等に係る経年分析!H$47,"▲","-")),2)</f>
        <v>
12.32</v>
      </c>
      <c r="E20" s="179">
        <f>
ROUND(VALUE(SUBSTITUTE(実質収支比率等に係る経年分析!I$47,"▲","-")),2)</f>
        <v>
14.47</v>
      </c>
      <c r="F20" s="179">
        <f>
ROUND(VALUE(SUBSTITUTE(実質収支比率等に係る経年分析!J$47,"▲","-")),2)</f>
        <v>
14.8</v>
      </c>
    </row>
    <row r="21" spans="1:11" x14ac:dyDescent="0.2">
      <c r="A21" s="179" t="s">
        <v>
55</v>
      </c>
      <c r="B21" s="179">
        <f>
IF(ISNUMBER(VALUE(SUBSTITUTE(実質収支比率等に係る経年分析!F$49,"▲","-"))),ROUND(VALUE(SUBSTITUTE(実質収支比率等に係る経年分析!F$49,"▲","-")),2),NA())</f>
        <v>
-1.39</v>
      </c>
      <c r="C21" s="179">
        <f>
IF(ISNUMBER(VALUE(SUBSTITUTE(実質収支比率等に係る経年分析!G$49,"▲","-"))),ROUND(VALUE(SUBSTITUTE(実質収支比率等に係る経年分析!G$49,"▲","-")),2),NA())</f>
        <v>
2.08</v>
      </c>
      <c r="D21" s="179">
        <f>
IF(ISNUMBER(VALUE(SUBSTITUTE(実質収支比率等に係る経年分析!H$49,"▲","-"))),ROUND(VALUE(SUBSTITUTE(実質収支比率等に係る経年分析!H$49,"▲","-")),2),NA())</f>
        <v>
2.2000000000000002</v>
      </c>
      <c r="E21" s="179">
        <f>
IF(ISNUMBER(VALUE(SUBSTITUTE(実質収支比率等に係る経年分析!I$49,"▲","-"))),ROUND(VALUE(SUBSTITUTE(実質収支比率等に係る経年分析!I$49,"▲","-")),2),NA())</f>
        <v>
2.85</v>
      </c>
      <c r="F21" s="179">
        <f>
IF(ISNUMBER(VALUE(SUBSTITUTE(実質収支比率等に係る経年分析!J$49,"▲","-"))),ROUND(VALUE(SUBSTITUTE(実質収支比率等に係る経年分析!J$49,"▲","-")),2),NA())</f>
        <v>
0.38</v>
      </c>
    </row>
    <row r="24" spans="1:11" x14ac:dyDescent="0.2">
      <c r="A24" s="149" t="s">
        <v>
56</v>
      </c>
    </row>
    <row r="25" spans="1:11" x14ac:dyDescent="0.2">
      <c r="A25" s="180"/>
      <c r="B25" s="180" t="str">
        <f>
連結実質赤字比率に係る赤字・黒字の構成分析!F$33</f>
        <v>
H26</v>
      </c>
      <c r="C25" s="180"/>
      <c r="D25" s="180" t="str">
        <f>
連結実質赤字比率に係る赤字・黒字の構成分析!G$33</f>
        <v>
H27</v>
      </c>
      <c r="E25" s="180"/>
      <c r="F25" s="180" t="str">
        <f>
連結実質赤字比率に係る赤字・黒字の構成分析!H$33</f>
        <v>
H28</v>
      </c>
      <c r="G25" s="180"/>
      <c r="H25" s="180" t="str">
        <f>
連結実質赤字比率に係る赤字・黒字の構成分析!I$33</f>
        <v>
H29</v>
      </c>
      <c r="I25" s="180"/>
      <c r="J25" s="180" t="str">
        <f>
連結実質赤字比率に係る赤字・黒字の構成分析!J$33</f>
        <v>
H30</v>
      </c>
      <c r="K25" s="180"/>
    </row>
    <row r="26" spans="1:11" x14ac:dyDescent="0.2">
      <c r="A26" s="180"/>
      <c r="B26" s="180" t="s">
        <v>
57</v>
      </c>
      <c r="C26" s="180" t="s">
        <v>
58</v>
      </c>
      <c r="D26" s="180" t="s">
        <v>
57</v>
      </c>
      <c r="E26" s="180" t="s">
        <v>
58</v>
      </c>
      <c r="F26" s="180" t="s">
        <v>
57</v>
      </c>
      <c r="G26" s="180" t="s">
        <v>
58</v>
      </c>
      <c r="H26" s="180" t="s">
        <v>
57</v>
      </c>
      <c r="I26" s="180" t="s">
        <v>
58</v>
      </c>
      <c r="J26" s="180" t="s">
        <v>
57</v>
      </c>
      <c r="K26" s="180" t="s">
        <v>
58</v>
      </c>
    </row>
    <row r="27" spans="1:11" x14ac:dyDescent="0.2">
      <c r="A27" s="180" t="str">
        <f>
IF(連結実質赤字比率に係る赤字・黒字の構成分析!C$43="",NA(),連結実質赤字比率に係る赤字・黒字の構成分析!C$43)</f>
        <v>
その他会計（黒字）</v>
      </c>
      <c r="B27" s="180" t="e">
        <f>
IF(ROUND(VALUE(SUBSTITUTE(連結実質赤字比率に係る赤字・黒字の構成分析!F$43,"▲", "-")), 2) &lt; 0, ABS(ROUND(VALUE(SUBSTITUTE(連結実質赤字比率に係る赤字・黒字の構成分析!F$43,"▲", "-")), 2)), NA())</f>
        <v>
#VALUE!</v>
      </c>
      <c r="C27" s="180" t="e">
        <f>
IF(ROUND(VALUE(SUBSTITUTE(連結実質赤字比率に係る赤字・黒字の構成分析!F$43,"▲", "-")), 2) &gt;= 0, ABS(ROUND(VALUE(SUBSTITUTE(連結実質赤字比率に係る赤字・黒字の構成分析!F$43,"▲", "-")), 2)), NA())</f>
        <v>
#VALUE!</v>
      </c>
      <c r="D27" s="180" t="e">
        <f>
IF(ROUND(VALUE(SUBSTITUTE(連結実質赤字比率に係る赤字・黒字の構成分析!G$43,"▲", "-")), 2) &lt; 0, ABS(ROUND(VALUE(SUBSTITUTE(連結実質赤字比率に係る赤字・黒字の構成分析!G$43,"▲", "-")), 2)), NA())</f>
        <v>
#VALUE!</v>
      </c>
      <c r="E27" s="180" t="e">
        <f>
IF(ROUND(VALUE(SUBSTITUTE(連結実質赤字比率に係る赤字・黒字の構成分析!G$43,"▲", "-")), 2) &gt;= 0, ABS(ROUND(VALUE(SUBSTITUTE(連結実質赤字比率に係る赤字・黒字の構成分析!G$43,"▲", "-")), 2)), NA())</f>
        <v>
#VALUE!</v>
      </c>
      <c r="F27" s="180" t="e">
        <f>
IF(ROUND(VALUE(SUBSTITUTE(連結実質赤字比率に係る赤字・黒字の構成分析!H$43,"▲", "-")), 2) &lt; 0, ABS(ROUND(VALUE(SUBSTITUTE(連結実質赤字比率に係る赤字・黒字の構成分析!H$43,"▲", "-")), 2)), NA())</f>
        <v>
#VALUE!</v>
      </c>
      <c r="G27" s="180" t="e">
        <f>
IF(ROUND(VALUE(SUBSTITUTE(連結実質赤字比率に係る赤字・黒字の構成分析!H$43,"▲", "-")), 2) &gt;= 0, ABS(ROUND(VALUE(SUBSTITUTE(連結実質赤字比率に係る赤字・黒字の構成分析!H$43,"▲", "-")), 2)), NA())</f>
        <v>
#VALUE!</v>
      </c>
      <c r="H27" s="180" t="e">
        <f>
IF(ROUND(VALUE(SUBSTITUTE(連結実質赤字比率に係る赤字・黒字の構成分析!I$43,"▲", "-")), 2) &lt; 0, ABS(ROUND(VALUE(SUBSTITUTE(連結実質赤字比率に係る赤字・黒字の構成分析!I$43,"▲", "-")), 2)), NA())</f>
        <v>
#VALUE!</v>
      </c>
      <c r="I27" s="180" t="e">
        <f>
IF(ROUND(VALUE(SUBSTITUTE(連結実質赤字比率に係る赤字・黒字の構成分析!I$43,"▲", "-")), 2) &gt;= 0, ABS(ROUND(VALUE(SUBSTITUTE(連結実質赤字比率に係る赤字・黒字の構成分析!I$43,"▲", "-")), 2)), NA())</f>
        <v>
#VALUE!</v>
      </c>
      <c r="J27" s="180" t="e">
        <f>
IF(ROUND(VALUE(SUBSTITUTE(連結実質赤字比率に係る赤字・黒字の構成分析!J$43,"▲", "-")), 2) &lt; 0, ABS(ROUND(VALUE(SUBSTITUTE(連結実質赤字比率に係る赤字・黒字の構成分析!J$43,"▲", "-")), 2)), NA())</f>
        <v>
#VALUE!</v>
      </c>
      <c r="K27" s="180" t="e">
        <f>
IF(ROUND(VALUE(SUBSTITUTE(連結実質赤字比率に係る赤字・黒字の構成分析!J$43,"▲", "-")), 2) &gt;= 0, ABS(ROUND(VALUE(SUBSTITUTE(連結実質赤字比率に係る赤字・黒字の構成分析!J$43,"▲", "-")), 2)), NA())</f>
        <v>
#VALUE!</v>
      </c>
    </row>
    <row r="28" spans="1:11" x14ac:dyDescent="0.2">
      <c r="A28" s="180" t="str">
        <f>
IF(連結実質赤字比率に係る赤字・黒字の構成分析!C$42="",NA(),連結実質赤字比率に係る赤字・黒字の構成分析!C$42)</f>
        <v>
その他会計（赤字）</v>
      </c>
      <c r="B28" s="180" t="e">
        <f>
IF(ROUND(VALUE(SUBSTITUTE(連結実質赤字比率に係る赤字・黒字の構成分析!F$42,"▲", "-")), 2) &lt; 0, ABS(ROUND(VALUE(SUBSTITUTE(連結実質赤字比率に係る赤字・黒字の構成分析!F$42,"▲", "-")), 2)), NA())</f>
        <v>
#VALUE!</v>
      </c>
      <c r="C28" s="180" t="e">
        <f>
IF(ROUND(VALUE(SUBSTITUTE(連結実質赤字比率に係る赤字・黒字の構成分析!F$42,"▲", "-")), 2) &gt;= 0, ABS(ROUND(VALUE(SUBSTITUTE(連結実質赤字比率に係る赤字・黒字の構成分析!F$42,"▲", "-")), 2)), NA())</f>
        <v>
#VALUE!</v>
      </c>
      <c r="D28" s="180" t="e">
        <f>
IF(ROUND(VALUE(SUBSTITUTE(連結実質赤字比率に係る赤字・黒字の構成分析!G$42,"▲", "-")), 2) &lt; 0, ABS(ROUND(VALUE(SUBSTITUTE(連結実質赤字比率に係る赤字・黒字の構成分析!G$42,"▲", "-")), 2)), NA())</f>
        <v>
#VALUE!</v>
      </c>
      <c r="E28" s="180" t="e">
        <f>
IF(ROUND(VALUE(SUBSTITUTE(連結実質赤字比率に係る赤字・黒字の構成分析!G$42,"▲", "-")), 2) &gt;= 0, ABS(ROUND(VALUE(SUBSTITUTE(連結実質赤字比率に係る赤字・黒字の構成分析!G$42,"▲", "-")), 2)), NA())</f>
        <v>
#VALUE!</v>
      </c>
      <c r="F28" s="180" t="e">
        <f>
IF(ROUND(VALUE(SUBSTITUTE(連結実質赤字比率に係る赤字・黒字の構成分析!H$42,"▲", "-")), 2) &lt; 0, ABS(ROUND(VALUE(SUBSTITUTE(連結実質赤字比率に係る赤字・黒字の構成分析!H$42,"▲", "-")), 2)), NA())</f>
        <v>
#VALUE!</v>
      </c>
      <c r="G28" s="180" t="e">
        <f>
IF(ROUND(VALUE(SUBSTITUTE(連結実質赤字比率に係る赤字・黒字の構成分析!H$42,"▲", "-")), 2) &gt;= 0, ABS(ROUND(VALUE(SUBSTITUTE(連結実質赤字比率に係る赤字・黒字の構成分析!H$42,"▲", "-")), 2)), NA())</f>
        <v>
#VALUE!</v>
      </c>
      <c r="H28" s="180" t="e">
        <f>
IF(ROUND(VALUE(SUBSTITUTE(連結実質赤字比率に係る赤字・黒字の構成分析!I$42,"▲", "-")), 2) &lt; 0, ABS(ROUND(VALUE(SUBSTITUTE(連結実質赤字比率に係る赤字・黒字の構成分析!I$42,"▲", "-")), 2)), NA())</f>
        <v>
#VALUE!</v>
      </c>
      <c r="I28" s="180" t="e">
        <f>
IF(ROUND(VALUE(SUBSTITUTE(連結実質赤字比率に係る赤字・黒字の構成分析!I$42,"▲", "-")), 2) &gt;= 0, ABS(ROUND(VALUE(SUBSTITUTE(連結実質赤字比率に係る赤字・黒字の構成分析!I$42,"▲", "-")), 2)), NA())</f>
        <v>
#VALUE!</v>
      </c>
      <c r="J28" s="180" t="e">
        <f>
IF(ROUND(VALUE(SUBSTITUTE(連結実質赤字比率に係る赤字・黒字の構成分析!J$42,"▲", "-")), 2) &lt; 0, ABS(ROUND(VALUE(SUBSTITUTE(連結実質赤字比率に係る赤字・黒字の構成分析!J$42,"▲", "-")), 2)), NA())</f>
        <v>
#VALUE!</v>
      </c>
      <c r="K28" s="180" t="e">
        <f>
IF(ROUND(VALUE(SUBSTITUTE(連結実質赤字比率に係る赤字・黒字の構成分析!J$42,"▲", "-")), 2) &gt;= 0, ABS(ROUND(VALUE(SUBSTITUTE(連結実質赤字比率に係る赤字・黒字の構成分析!J$42,"▲", "-")), 2)), NA())</f>
        <v>
#VALUE!</v>
      </c>
    </row>
    <row r="29" spans="1:11" x14ac:dyDescent="0.2">
      <c r="A29" s="180" t="e">
        <f>
IF(連結実質赤字比率に係る赤字・黒字の構成分析!C$41="",NA(),連結実質赤字比率に係る赤字・黒字の構成分析!C$41)</f>
        <v>
#N/A</v>
      </c>
      <c r="B29" s="180" t="e">
        <f>
IF(ROUND(VALUE(SUBSTITUTE(連結実質赤字比率に係る赤字・黒字の構成分析!F$41,"▲", "-")), 2) &lt; 0, ABS(ROUND(VALUE(SUBSTITUTE(連結実質赤字比率に係る赤字・黒字の構成分析!F$41,"▲", "-")), 2)), NA())</f>
        <v>
#VALUE!</v>
      </c>
      <c r="C29" s="180" t="e">
        <f>
IF(ROUND(VALUE(SUBSTITUTE(連結実質赤字比率に係る赤字・黒字の構成分析!F$41,"▲", "-")), 2) &gt;= 0, ABS(ROUND(VALUE(SUBSTITUTE(連結実質赤字比率に係る赤字・黒字の構成分析!F$41,"▲", "-")), 2)), NA())</f>
        <v>
#VALUE!</v>
      </c>
      <c r="D29" s="180" t="e">
        <f>
IF(ROUND(VALUE(SUBSTITUTE(連結実質赤字比率に係る赤字・黒字の構成分析!G$41,"▲", "-")), 2) &lt; 0, ABS(ROUND(VALUE(SUBSTITUTE(連結実質赤字比率に係る赤字・黒字の構成分析!G$41,"▲", "-")), 2)), NA())</f>
        <v>
#VALUE!</v>
      </c>
      <c r="E29" s="180" t="e">
        <f>
IF(ROUND(VALUE(SUBSTITUTE(連結実質赤字比率に係る赤字・黒字の構成分析!G$41,"▲", "-")), 2) &gt;= 0, ABS(ROUND(VALUE(SUBSTITUTE(連結実質赤字比率に係る赤字・黒字の構成分析!G$41,"▲", "-")), 2)), NA())</f>
        <v>
#VALUE!</v>
      </c>
      <c r="F29" s="180" t="e">
        <f>
IF(ROUND(VALUE(SUBSTITUTE(連結実質赤字比率に係る赤字・黒字の構成分析!H$41,"▲", "-")), 2) &lt; 0, ABS(ROUND(VALUE(SUBSTITUTE(連結実質赤字比率に係る赤字・黒字の構成分析!H$41,"▲", "-")), 2)), NA())</f>
        <v>
#VALUE!</v>
      </c>
      <c r="G29" s="180" t="e">
        <f>
IF(ROUND(VALUE(SUBSTITUTE(連結実質赤字比率に係る赤字・黒字の構成分析!H$41,"▲", "-")), 2) &gt;= 0, ABS(ROUND(VALUE(SUBSTITUTE(連結実質赤字比率に係る赤字・黒字の構成分析!H$41,"▲", "-")), 2)), NA())</f>
        <v>
#VALUE!</v>
      </c>
      <c r="H29" s="180" t="e">
        <f>
IF(ROUND(VALUE(SUBSTITUTE(連結実質赤字比率に係る赤字・黒字の構成分析!I$41,"▲", "-")), 2) &lt; 0, ABS(ROUND(VALUE(SUBSTITUTE(連結実質赤字比率に係る赤字・黒字の構成分析!I$41,"▲", "-")), 2)), NA())</f>
        <v>
#VALUE!</v>
      </c>
      <c r="I29" s="180" t="e">
        <f>
IF(ROUND(VALUE(SUBSTITUTE(連結実質赤字比率に係る赤字・黒字の構成分析!I$41,"▲", "-")), 2) &gt;= 0, ABS(ROUND(VALUE(SUBSTITUTE(連結実質赤字比率に係る赤字・黒字の構成分析!I$41,"▲", "-")), 2)), NA())</f>
        <v>
#VALUE!</v>
      </c>
      <c r="J29" s="180" t="e">
        <f>
IF(ROUND(VALUE(SUBSTITUTE(連結実質赤字比率に係る赤字・黒字の構成分析!J$41,"▲", "-")), 2) &lt; 0, ABS(ROUND(VALUE(SUBSTITUTE(連結実質赤字比率に係る赤字・黒字の構成分析!J$41,"▲", "-")), 2)), NA())</f>
        <v>
#VALUE!</v>
      </c>
      <c r="K29" s="180" t="e">
        <f>
IF(ROUND(VALUE(SUBSTITUTE(連結実質赤字比率に係る赤字・黒字の構成分析!J$41,"▲", "-")), 2) &gt;= 0, ABS(ROUND(VALUE(SUBSTITUTE(連結実質赤字比率に係る赤字・黒字の構成分析!J$41,"▲", "-")), 2)), NA())</f>
        <v>
#VALUE!</v>
      </c>
    </row>
    <row r="30" spans="1:11" x14ac:dyDescent="0.2">
      <c r="A30" s="180" t="e">
        <f>
IF(連結実質赤字比率に係る赤字・黒字の構成分析!C$40="",NA(),連結実質赤字比率に係る赤字・黒字の構成分析!C$40)</f>
        <v>
#N/A</v>
      </c>
      <c r="B30" s="180" t="e">
        <f>
IF(ROUND(VALUE(SUBSTITUTE(連結実質赤字比率に係る赤字・黒字の構成分析!F$40,"▲", "-")), 2) &lt; 0, ABS(ROUND(VALUE(SUBSTITUTE(連結実質赤字比率に係る赤字・黒字の構成分析!F$40,"▲", "-")), 2)), NA())</f>
        <v>
#VALUE!</v>
      </c>
      <c r="C30" s="180" t="e">
        <f>
IF(ROUND(VALUE(SUBSTITUTE(連結実質赤字比率に係る赤字・黒字の構成分析!F$40,"▲", "-")), 2) &gt;= 0, ABS(ROUND(VALUE(SUBSTITUTE(連結実質赤字比率に係る赤字・黒字の構成分析!F$40,"▲", "-")), 2)), NA())</f>
        <v>
#VALUE!</v>
      </c>
      <c r="D30" s="180" t="e">
        <f>
IF(ROUND(VALUE(SUBSTITUTE(連結実質赤字比率に係る赤字・黒字の構成分析!G$40,"▲", "-")), 2) &lt; 0, ABS(ROUND(VALUE(SUBSTITUTE(連結実質赤字比率に係る赤字・黒字の構成分析!G$40,"▲", "-")), 2)), NA())</f>
        <v>
#VALUE!</v>
      </c>
      <c r="E30" s="180" t="e">
        <f>
IF(ROUND(VALUE(SUBSTITUTE(連結実質赤字比率に係る赤字・黒字の構成分析!G$40,"▲", "-")), 2) &gt;= 0, ABS(ROUND(VALUE(SUBSTITUTE(連結実質赤字比率に係る赤字・黒字の構成分析!G$40,"▲", "-")), 2)), NA())</f>
        <v>
#VALUE!</v>
      </c>
      <c r="F30" s="180" t="e">
        <f>
IF(ROUND(VALUE(SUBSTITUTE(連結実質赤字比率に係る赤字・黒字の構成分析!H$40,"▲", "-")), 2) &lt; 0, ABS(ROUND(VALUE(SUBSTITUTE(連結実質赤字比率に係る赤字・黒字の構成分析!H$40,"▲", "-")), 2)), NA())</f>
        <v>
#VALUE!</v>
      </c>
      <c r="G30" s="180" t="e">
        <f>
IF(ROUND(VALUE(SUBSTITUTE(連結実質赤字比率に係る赤字・黒字の構成分析!H$40,"▲", "-")), 2) &gt;= 0, ABS(ROUND(VALUE(SUBSTITUTE(連結実質赤字比率に係る赤字・黒字の構成分析!H$40,"▲", "-")), 2)), NA())</f>
        <v>
#VALUE!</v>
      </c>
      <c r="H30" s="180" t="e">
        <f>
IF(ROUND(VALUE(SUBSTITUTE(連結実質赤字比率に係る赤字・黒字の構成分析!I$40,"▲", "-")), 2) &lt; 0, ABS(ROUND(VALUE(SUBSTITUTE(連結実質赤字比率に係る赤字・黒字の構成分析!I$40,"▲", "-")), 2)), NA())</f>
        <v>
#VALUE!</v>
      </c>
      <c r="I30" s="180" t="e">
        <f>
IF(ROUND(VALUE(SUBSTITUTE(連結実質赤字比率に係る赤字・黒字の構成分析!I$40,"▲", "-")), 2) &gt;= 0, ABS(ROUND(VALUE(SUBSTITUTE(連結実質赤字比率に係る赤字・黒字の構成分析!I$40,"▲", "-")), 2)), NA())</f>
        <v>
#VALUE!</v>
      </c>
      <c r="J30" s="180" t="e">
        <f>
IF(ROUND(VALUE(SUBSTITUTE(連結実質赤字比率に係る赤字・黒字の構成分析!J$40,"▲", "-")), 2) &lt; 0, ABS(ROUND(VALUE(SUBSTITUTE(連結実質赤字比率に係る赤字・黒字の構成分析!J$40,"▲", "-")), 2)), NA())</f>
        <v>
#VALUE!</v>
      </c>
      <c r="K30" s="180" t="e">
        <f>
IF(ROUND(VALUE(SUBSTITUTE(連結実質赤字比率に係る赤字・黒字の構成分析!J$40,"▲", "-")), 2) &gt;= 0, ABS(ROUND(VALUE(SUBSTITUTE(連結実質赤字比率に係る赤字・黒字の構成分析!J$40,"▲", "-")), 2)), NA())</f>
        <v>
#VALUE!</v>
      </c>
    </row>
    <row r="31" spans="1:11" x14ac:dyDescent="0.2">
      <c r="A31" s="180" t="e">
        <f>
IF(連結実質赤字比率に係る赤字・黒字の構成分析!C$39="",NA(),連結実質赤字比率に係る赤字・黒字の構成分析!C$39)</f>
        <v>
#N/A</v>
      </c>
      <c r="B31" s="180" t="e">
        <f>
IF(ROUND(VALUE(SUBSTITUTE(連結実質赤字比率に係る赤字・黒字の構成分析!F$39,"▲", "-")), 2) &lt; 0, ABS(ROUND(VALUE(SUBSTITUTE(連結実質赤字比率に係る赤字・黒字の構成分析!F$39,"▲", "-")), 2)), NA())</f>
        <v>
#VALUE!</v>
      </c>
      <c r="C31" s="180" t="e">
        <f>
IF(ROUND(VALUE(SUBSTITUTE(連結実質赤字比率に係る赤字・黒字の構成分析!F$39,"▲", "-")), 2) &gt;= 0, ABS(ROUND(VALUE(SUBSTITUTE(連結実質赤字比率に係る赤字・黒字の構成分析!F$39,"▲", "-")), 2)), NA())</f>
        <v>
#VALUE!</v>
      </c>
      <c r="D31" s="180" t="e">
        <f>
IF(ROUND(VALUE(SUBSTITUTE(連結実質赤字比率に係る赤字・黒字の構成分析!G$39,"▲", "-")), 2) &lt; 0, ABS(ROUND(VALUE(SUBSTITUTE(連結実質赤字比率に係る赤字・黒字の構成分析!G$39,"▲", "-")), 2)), NA())</f>
        <v>
#VALUE!</v>
      </c>
      <c r="E31" s="180" t="e">
        <f>
IF(ROUND(VALUE(SUBSTITUTE(連結実質赤字比率に係る赤字・黒字の構成分析!G$39,"▲", "-")), 2) &gt;= 0, ABS(ROUND(VALUE(SUBSTITUTE(連結実質赤字比率に係る赤字・黒字の構成分析!G$39,"▲", "-")), 2)), NA())</f>
        <v>
#VALUE!</v>
      </c>
      <c r="F31" s="180" t="e">
        <f>
IF(ROUND(VALUE(SUBSTITUTE(連結実質赤字比率に係る赤字・黒字の構成分析!H$39,"▲", "-")), 2) &lt; 0, ABS(ROUND(VALUE(SUBSTITUTE(連結実質赤字比率に係る赤字・黒字の構成分析!H$39,"▲", "-")), 2)), NA())</f>
        <v>
#VALUE!</v>
      </c>
      <c r="G31" s="180" t="e">
        <f>
IF(ROUND(VALUE(SUBSTITUTE(連結実質赤字比率に係る赤字・黒字の構成分析!H$39,"▲", "-")), 2) &gt;= 0, ABS(ROUND(VALUE(SUBSTITUTE(連結実質赤字比率に係る赤字・黒字の構成分析!H$39,"▲", "-")), 2)), NA())</f>
        <v>
#VALUE!</v>
      </c>
      <c r="H31" s="180" t="e">
        <f>
IF(ROUND(VALUE(SUBSTITUTE(連結実質赤字比率に係る赤字・黒字の構成分析!I$39,"▲", "-")), 2) &lt; 0, ABS(ROUND(VALUE(SUBSTITUTE(連結実質赤字比率に係る赤字・黒字の構成分析!I$39,"▲", "-")), 2)), NA())</f>
        <v>
#VALUE!</v>
      </c>
      <c r="I31" s="180" t="e">
        <f>
IF(ROUND(VALUE(SUBSTITUTE(連結実質赤字比率に係る赤字・黒字の構成分析!I$39,"▲", "-")), 2) &gt;= 0, ABS(ROUND(VALUE(SUBSTITUTE(連結実質赤字比率に係る赤字・黒字の構成分析!I$39,"▲", "-")), 2)), NA())</f>
        <v>
#VALUE!</v>
      </c>
      <c r="J31" s="180" t="e">
        <f>
IF(ROUND(VALUE(SUBSTITUTE(連結実質赤字比率に係る赤字・黒字の構成分析!J$39,"▲", "-")), 2) &lt; 0, ABS(ROUND(VALUE(SUBSTITUTE(連結実質赤字比率に係る赤字・黒字の構成分析!J$39,"▲", "-")), 2)), NA())</f>
        <v>
#VALUE!</v>
      </c>
      <c r="K31" s="180" t="e">
        <f>
IF(ROUND(VALUE(SUBSTITUTE(連結実質赤字比率に係る赤字・黒字の構成分析!J$39,"▲", "-")), 2) &gt;= 0, ABS(ROUND(VALUE(SUBSTITUTE(連結実質赤字比率に係る赤字・黒字の構成分析!J$39,"▲", "-")), 2)), NA())</f>
        <v>
#VALUE!</v>
      </c>
    </row>
    <row r="32" spans="1:11" x14ac:dyDescent="0.2">
      <c r="A32" s="180" t="str">
        <f>
IF(連結実質赤字比率に係る赤字・黒字の構成分析!C$38="",NA(),連結実質赤字比率に係る赤字・黒字の構成分析!C$38)</f>
        <v>
下水道事業特別会計</v>
      </c>
      <c r="B32" s="180" t="e">
        <f>
IF(ROUND(VALUE(SUBSTITUTE(連結実質赤字比率に係る赤字・黒字の構成分析!F$38,"▲", "-")), 2) &lt; 0, ABS(ROUND(VALUE(SUBSTITUTE(連結実質赤字比率に係る赤字・黒字の構成分析!F$38,"▲", "-")), 2)), NA())</f>
        <v>
#N/A</v>
      </c>
      <c r="C32" s="180">
        <f>
IF(ROUND(VALUE(SUBSTITUTE(連結実質赤字比率に係る赤字・黒字の構成分析!F$38,"▲", "-")), 2) &gt;= 0, ABS(ROUND(VALUE(SUBSTITUTE(連結実質赤字比率に係る赤字・黒字の構成分析!F$38,"▲", "-")), 2)), NA())</f>
        <v>
0.12</v>
      </c>
      <c r="D32" s="180" t="e">
        <f>
IF(ROUND(VALUE(SUBSTITUTE(連結実質赤字比率に係る赤字・黒字の構成分析!G$38,"▲", "-")), 2) &lt; 0, ABS(ROUND(VALUE(SUBSTITUTE(連結実質赤字比率に係る赤字・黒字の構成分析!G$38,"▲", "-")), 2)), NA())</f>
        <v>
#N/A</v>
      </c>
      <c r="E32" s="180">
        <f>
IF(ROUND(VALUE(SUBSTITUTE(連結実質赤字比率に係る赤字・黒字の構成分析!G$38,"▲", "-")), 2) &gt;= 0, ABS(ROUND(VALUE(SUBSTITUTE(連結実質赤字比率に係る赤字・黒字の構成分析!G$38,"▲", "-")), 2)), NA())</f>
        <v>
0.18</v>
      </c>
      <c r="F32" s="180" t="e">
        <f>
IF(ROUND(VALUE(SUBSTITUTE(連結実質赤字比率に係る赤字・黒字の構成分析!H$38,"▲", "-")), 2) &lt; 0, ABS(ROUND(VALUE(SUBSTITUTE(連結実質赤字比率に係る赤字・黒字の構成分析!H$38,"▲", "-")), 2)), NA())</f>
        <v>
#N/A</v>
      </c>
      <c r="G32" s="180">
        <f>
IF(ROUND(VALUE(SUBSTITUTE(連結実質赤字比率に係る赤字・黒字の構成分析!H$38,"▲", "-")), 2) &gt;= 0, ABS(ROUND(VALUE(SUBSTITUTE(連結実質赤字比率に係る赤字・黒字の構成分析!H$38,"▲", "-")), 2)), NA())</f>
        <v>
0.31</v>
      </c>
      <c r="H32" s="180" t="e">
        <f>
IF(ROUND(VALUE(SUBSTITUTE(連結実質赤字比率に係る赤字・黒字の構成分析!I$38,"▲", "-")), 2) &lt; 0, ABS(ROUND(VALUE(SUBSTITUTE(連結実質赤字比率に係る赤字・黒字の構成分析!I$38,"▲", "-")), 2)), NA())</f>
        <v>
#N/A</v>
      </c>
      <c r="I32" s="180">
        <f>
IF(ROUND(VALUE(SUBSTITUTE(連結実質赤字比率に係る赤字・黒字の構成分析!I$38,"▲", "-")), 2) &gt;= 0, ABS(ROUND(VALUE(SUBSTITUTE(連結実質赤字比率に係る赤字・黒字の構成分析!I$38,"▲", "-")), 2)), NA())</f>
        <v>
0.12</v>
      </c>
      <c r="J32" s="180" t="e">
        <f>
IF(ROUND(VALUE(SUBSTITUTE(連結実質赤字比率に係る赤字・黒字の構成分析!J$38,"▲", "-")), 2) &lt; 0, ABS(ROUND(VALUE(SUBSTITUTE(連結実質赤字比率に係る赤字・黒字の構成分析!J$38,"▲", "-")), 2)), NA())</f>
        <v>
#N/A</v>
      </c>
      <c r="K32" s="180">
        <f>
IF(ROUND(VALUE(SUBSTITUTE(連結実質赤字比率に係る赤字・黒字の構成分析!J$38,"▲", "-")), 2) &gt;= 0, ABS(ROUND(VALUE(SUBSTITUTE(連結実質赤字比率に係る赤字・黒字の構成分析!J$38,"▲", "-")), 2)), NA())</f>
        <v>
0.19</v>
      </c>
    </row>
    <row r="33" spans="1:16" x14ac:dyDescent="0.2">
      <c r="A33" s="180" t="str">
        <f>
IF(連結実質赤字比率に係る赤字・黒字の構成分析!C$37="",NA(),連結実質赤字比率に係る赤字・黒字の構成分析!C$37)</f>
        <v>
後期高齢者医療特別会計</v>
      </c>
      <c r="B33" s="180" t="e">
        <f>
IF(ROUND(VALUE(SUBSTITUTE(連結実質赤字比率に係る赤字・黒字の構成分析!F$37,"▲", "-")), 2) &lt; 0, ABS(ROUND(VALUE(SUBSTITUTE(連結実質赤字比率に係る赤字・黒字の構成分析!F$37,"▲", "-")), 2)), NA())</f>
        <v>
#N/A</v>
      </c>
      <c r="C33" s="180">
        <f>
IF(ROUND(VALUE(SUBSTITUTE(連結実質赤字比率に係る赤字・黒字の構成分析!F$37,"▲", "-")), 2) &gt;= 0, ABS(ROUND(VALUE(SUBSTITUTE(連結実質赤字比率に係る赤字・黒字の構成分析!F$37,"▲", "-")), 2)), NA())</f>
        <v>
0.25</v>
      </c>
      <c r="D33" s="180" t="e">
        <f>
IF(ROUND(VALUE(SUBSTITUTE(連結実質赤字比率に係る赤字・黒字の構成分析!G$37,"▲", "-")), 2) &lt; 0, ABS(ROUND(VALUE(SUBSTITUTE(連結実質赤字比率に係る赤字・黒字の構成分析!G$37,"▲", "-")), 2)), NA())</f>
        <v>
#N/A</v>
      </c>
      <c r="E33" s="180">
        <f>
IF(ROUND(VALUE(SUBSTITUTE(連結実質赤字比率に係る赤字・黒字の構成分析!G$37,"▲", "-")), 2) &gt;= 0, ABS(ROUND(VALUE(SUBSTITUTE(連結実質赤字比率に係る赤字・黒字の構成分析!G$37,"▲", "-")), 2)), NA())</f>
        <v>
0.46</v>
      </c>
      <c r="F33" s="180" t="e">
        <f>
IF(ROUND(VALUE(SUBSTITUTE(連結実質赤字比率に係る赤字・黒字の構成分析!H$37,"▲", "-")), 2) &lt; 0, ABS(ROUND(VALUE(SUBSTITUTE(連結実質赤字比率に係る赤字・黒字の構成分析!H$37,"▲", "-")), 2)), NA())</f>
        <v>
#N/A</v>
      </c>
      <c r="G33" s="180">
        <f>
IF(ROUND(VALUE(SUBSTITUTE(連結実質赤字比率に係る赤字・黒字の構成分析!H$37,"▲", "-")), 2) &gt;= 0, ABS(ROUND(VALUE(SUBSTITUTE(連結実質赤字比率に係る赤字・黒字の構成分析!H$37,"▲", "-")), 2)), NA())</f>
        <v>
0.4</v>
      </c>
      <c r="H33" s="180" t="e">
        <f>
IF(ROUND(VALUE(SUBSTITUTE(連結実質赤字比率に係る赤字・黒字の構成分析!I$37,"▲", "-")), 2) &lt; 0, ABS(ROUND(VALUE(SUBSTITUTE(連結実質赤字比率に係る赤字・黒字の構成分析!I$37,"▲", "-")), 2)), NA())</f>
        <v>
#N/A</v>
      </c>
      <c r="I33" s="180">
        <f>
IF(ROUND(VALUE(SUBSTITUTE(連結実質赤字比率に係る赤字・黒字の構成分析!I$37,"▲", "-")), 2) &gt;= 0, ABS(ROUND(VALUE(SUBSTITUTE(連結実質赤字比率に係る赤字・黒字の構成分析!I$37,"▲", "-")), 2)), NA())</f>
        <v>
0.22</v>
      </c>
      <c r="J33" s="180" t="e">
        <f>
IF(ROUND(VALUE(SUBSTITUTE(連結実質赤字比率に係る赤字・黒字の構成分析!J$37,"▲", "-")), 2) &lt; 0, ABS(ROUND(VALUE(SUBSTITUTE(連結実質赤字比率に係る赤字・黒字の構成分析!J$37,"▲", "-")), 2)), NA())</f>
        <v>
#N/A</v>
      </c>
      <c r="K33" s="180">
        <f>
IF(ROUND(VALUE(SUBSTITUTE(連結実質赤字比率に係る赤字・黒字の構成分析!J$37,"▲", "-")), 2) &gt;= 0, ABS(ROUND(VALUE(SUBSTITUTE(連結実質赤字比率に係る赤字・黒字の構成分析!J$37,"▲", "-")), 2)), NA())</f>
        <v>
0.21</v>
      </c>
    </row>
    <row r="34" spans="1:16" x14ac:dyDescent="0.2">
      <c r="A34" s="180" t="str">
        <f>
IF(連結実質赤字比率に係る赤字・黒字の構成分析!C$36="",NA(),連結実質赤字比率に係る赤字・黒字の構成分析!C$36)</f>
        <v>
国民健康保険特別会計</v>
      </c>
      <c r="B34" s="180">
        <f>
IF(ROUND(VALUE(SUBSTITUTE(連結実質赤字比率に係る赤字・黒字の構成分析!F$36,"▲", "-")), 2) &lt; 0, ABS(ROUND(VALUE(SUBSTITUTE(連結実質赤字比率に係る赤字・黒字の構成分析!F$36,"▲", "-")), 2)), NA())</f>
        <v>
0.21</v>
      </c>
      <c r="C34" s="180" t="e">
        <f>
IF(ROUND(VALUE(SUBSTITUTE(連結実質赤字比率に係る赤字・黒字の構成分析!F$36,"▲", "-")), 2) &gt;= 0, ABS(ROUND(VALUE(SUBSTITUTE(連結実質赤字比率に係る赤字・黒字の構成分析!F$36,"▲", "-")), 2)), NA())</f>
        <v>
#N/A</v>
      </c>
      <c r="D34" s="180" t="e">
        <f>
IF(ROUND(VALUE(SUBSTITUTE(連結実質赤字比率に係る赤字・黒字の構成分析!G$36,"▲", "-")), 2) &lt; 0, ABS(ROUND(VALUE(SUBSTITUTE(連結実質赤字比率に係る赤字・黒字の構成分析!G$36,"▲", "-")), 2)), NA())</f>
        <v>
#N/A</v>
      </c>
      <c r="E34" s="180">
        <f>
IF(ROUND(VALUE(SUBSTITUTE(連結実質赤字比率に係る赤字・黒字の構成分析!G$36,"▲", "-")), 2) &gt;= 0, ABS(ROUND(VALUE(SUBSTITUTE(連結実質赤字比率に係る赤字・黒字の構成分析!G$36,"▲", "-")), 2)), NA())</f>
        <v>
0.34</v>
      </c>
      <c r="F34" s="180" t="e">
        <f>
IF(ROUND(VALUE(SUBSTITUTE(連結実質赤字比率に係る赤字・黒字の構成分析!H$36,"▲", "-")), 2) &lt; 0, ABS(ROUND(VALUE(SUBSTITUTE(連結実質赤字比率に係る赤字・黒字の構成分析!H$36,"▲", "-")), 2)), NA())</f>
        <v>
#N/A</v>
      </c>
      <c r="G34" s="180">
        <f>
IF(ROUND(VALUE(SUBSTITUTE(連結実質赤字比率に係る赤字・黒字の構成分析!H$36,"▲", "-")), 2) &gt;= 0, ABS(ROUND(VALUE(SUBSTITUTE(連結実質赤字比率に係る赤字・黒字の構成分析!H$36,"▲", "-")), 2)), NA())</f>
        <v>
0.48</v>
      </c>
      <c r="H34" s="180" t="e">
        <f>
IF(ROUND(VALUE(SUBSTITUTE(連結実質赤字比率に係る赤字・黒字の構成分析!I$36,"▲", "-")), 2) &lt; 0, ABS(ROUND(VALUE(SUBSTITUTE(連結実質赤字比率に係る赤字・黒字の構成分析!I$36,"▲", "-")), 2)), NA())</f>
        <v>
#N/A</v>
      </c>
      <c r="I34" s="180">
        <f>
IF(ROUND(VALUE(SUBSTITUTE(連結実質赤字比率に係る赤字・黒字の構成分析!I$36,"▲", "-")), 2) &gt;= 0, ABS(ROUND(VALUE(SUBSTITUTE(連結実質赤字比率に係る赤字・黒字の構成分析!I$36,"▲", "-")), 2)), NA())</f>
        <v>
0.64</v>
      </c>
      <c r="J34" s="180" t="e">
        <f>
IF(ROUND(VALUE(SUBSTITUTE(連結実質赤字比率に係る赤字・黒字の構成分析!J$36,"▲", "-")), 2) &lt; 0, ABS(ROUND(VALUE(SUBSTITUTE(連結実質赤字比率に係る赤字・黒字の構成分析!J$36,"▲", "-")), 2)), NA())</f>
        <v>
#N/A</v>
      </c>
      <c r="K34" s="180">
        <f>
IF(ROUND(VALUE(SUBSTITUTE(連結実質赤字比率に係る赤字・黒字の構成分析!J$36,"▲", "-")), 2) &gt;= 0, ABS(ROUND(VALUE(SUBSTITUTE(連結実質赤字比率に係る赤字・黒字の構成分析!J$36,"▲", "-")), 2)), NA())</f>
        <v>
0.48</v>
      </c>
    </row>
    <row r="35" spans="1:16" x14ac:dyDescent="0.2">
      <c r="A35" s="180" t="str">
        <f>
IF(連結実質赤字比率に係る赤字・黒字の構成分析!C$35="",NA(),連結実質赤字比率に係る赤字・黒字の構成分析!C$35)</f>
        <v>
介護保険特別会計</v>
      </c>
      <c r="B35" s="180" t="e">
        <f>
IF(ROUND(VALUE(SUBSTITUTE(連結実質赤字比率に係る赤字・黒字の構成分析!F$35,"▲", "-")), 2) &lt; 0, ABS(ROUND(VALUE(SUBSTITUTE(連結実質赤字比率に係る赤字・黒字の構成分析!F$35,"▲", "-")), 2)), NA())</f>
        <v>
#N/A</v>
      </c>
      <c r="C35" s="180">
        <f>
IF(ROUND(VALUE(SUBSTITUTE(連結実質赤字比率に係る赤字・黒字の構成分析!F$35,"▲", "-")), 2) &gt;= 0, ABS(ROUND(VALUE(SUBSTITUTE(連結実質赤字比率に係る赤字・黒字の構成分析!F$35,"▲", "-")), 2)), NA())</f>
        <v>
1.18</v>
      </c>
      <c r="D35" s="180" t="e">
        <f>
IF(ROUND(VALUE(SUBSTITUTE(連結実質赤字比率に係る赤字・黒字の構成分析!G$35,"▲", "-")), 2) &lt; 0, ABS(ROUND(VALUE(SUBSTITUTE(連結実質赤字比率に係る赤字・黒字の構成分析!G$35,"▲", "-")), 2)), NA())</f>
        <v>
#N/A</v>
      </c>
      <c r="E35" s="180">
        <f>
IF(ROUND(VALUE(SUBSTITUTE(連結実質赤字比率に係る赤字・黒字の構成分析!G$35,"▲", "-")), 2) &gt;= 0, ABS(ROUND(VALUE(SUBSTITUTE(連結実質赤字比率に係る赤字・黒字の構成分析!G$35,"▲", "-")), 2)), NA())</f>
        <v>
0.95</v>
      </c>
      <c r="F35" s="180" t="e">
        <f>
IF(ROUND(VALUE(SUBSTITUTE(連結実質赤字比率に係る赤字・黒字の構成分析!H$35,"▲", "-")), 2) &lt; 0, ABS(ROUND(VALUE(SUBSTITUTE(連結実質赤字比率に係る赤字・黒字の構成分析!H$35,"▲", "-")), 2)), NA())</f>
        <v>
#N/A</v>
      </c>
      <c r="G35" s="180">
        <f>
IF(ROUND(VALUE(SUBSTITUTE(連結実質赤字比率に係る赤字・黒字の構成分析!H$35,"▲", "-")), 2) &gt;= 0, ABS(ROUND(VALUE(SUBSTITUTE(連結実質赤字比率に係る赤字・黒字の構成分析!H$35,"▲", "-")), 2)), NA())</f>
        <v>
0.79</v>
      </c>
      <c r="H35" s="180" t="e">
        <f>
IF(ROUND(VALUE(SUBSTITUTE(連結実質赤字比率に係る赤字・黒字の構成分析!I$35,"▲", "-")), 2) &lt; 0, ABS(ROUND(VALUE(SUBSTITUTE(連結実質赤字比率に係る赤字・黒字の構成分析!I$35,"▲", "-")), 2)), NA())</f>
        <v>
#N/A</v>
      </c>
      <c r="I35" s="180">
        <f>
IF(ROUND(VALUE(SUBSTITUTE(連結実質赤字比率に係る赤字・黒字の構成分析!I$35,"▲", "-")), 2) &gt;= 0, ABS(ROUND(VALUE(SUBSTITUTE(連結実質赤字比率に係る赤字・黒字の構成分析!I$35,"▲", "-")), 2)), NA())</f>
        <v>
1.76</v>
      </c>
      <c r="J35" s="180" t="e">
        <f>
IF(ROUND(VALUE(SUBSTITUTE(連結実質赤字比率に係る赤字・黒字の構成分析!J$35,"▲", "-")), 2) &lt; 0, ABS(ROUND(VALUE(SUBSTITUTE(連結実質赤字比率に係る赤字・黒字の構成分析!J$35,"▲", "-")), 2)), NA())</f>
        <v>
#N/A</v>
      </c>
      <c r="K35" s="180">
        <f>
IF(ROUND(VALUE(SUBSTITUTE(連結実質赤字比率に係る赤字・黒字の構成分析!J$35,"▲", "-")), 2) &gt;= 0, ABS(ROUND(VALUE(SUBSTITUTE(連結実質赤字比率に係る赤字・黒字の構成分析!J$35,"▲", "-")), 2)), NA())</f>
        <v>
1.23</v>
      </c>
    </row>
    <row r="36" spans="1:16" x14ac:dyDescent="0.2">
      <c r="A36" s="180" t="str">
        <f>
IF(連結実質赤字比率に係る赤字・黒字の構成分析!C$34="",NA(),連結実質赤字比率に係る赤字・黒字の構成分析!C$34)</f>
        <v>
一般会計</v>
      </c>
      <c r="B36" s="180" t="e">
        <f>
IF(ROUND(VALUE(SUBSTITUTE(連結実質赤字比率に係る赤字・黒字の構成分析!F$34,"▲", "-")), 2) &lt; 0, ABS(ROUND(VALUE(SUBSTITUTE(連結実質赤字比率に係る赤字・黒字の構成分析!F$34,"▲", "-")), 2)), NA())</f>
        <v>
#N/A</v>
      </c>
      <c r="C36" s="180">
        <f>
IF(ROUND(VALUE(SUBSTITUTE(連結実質赤字比率に係る赤字・黒字の構成分析!F$34,"▲", "-")), 2) &gt;= 0, ABS(ROUND(VALUE(SUBSTITUTE(連結実質赤字比率に係る赤字・黒字の構成分析!F$34,"▲", "-")), 2)), NA())</f>
        <v>
1.89</v>
      </c>
      <c r="D36" s="180" t="e">
        <f>
IF(ROUND(VALUE(SUBSTITUTE(連結実質赤字比率に係る赤字・黒字の構成分析!G$34,"▲", "-")), 2) &lt; 0, ABS(ROUND(VALUE(SUBSTITUTE(連結実質赤字比率に係る赤字・黒字の構成分析!G$34,"▲", "-")), 2)), NA())</f>
        <v>
#N/A</v>
      </c>
      <c r="E36" s="180">
        <f>
IF(ROUND(VALUE(SUBSTITUTE(連結実質赤字比率に係る赤字・黒字の構成分析!G$34,"▲", "-")), 2) &gt;= 0, ABS(ROUND(VALUE(SUBSTITUTE(連結実質赤字比率に係る赤字・黒字の構成分析!G$34,"▲", "-")), 2)), NA())</f>
        <v>
2.98</v>
      </c>
      <c r="F36" s="180" t="e">
        <f>
IF(ROUND(VALUE(SUBSTITUTE(連結実質赤字比率に係る赤字・黒字の構成分析!H$34,"▲", "-")), 2) &lt; 0, ABS(ROUND(VALUE(SUBSTITUTE(連結実質赤字比率に係る赤字・黒字の構成分析!H$34,"▲", "-")), 2)), NA())</f>
        <v>
#N/A</v>
      </c>
      <c r="G36" s="180">
        <f>
IF(ROUND(VALUE(SUBSTITUTE(連結実質赤字比率に係る赤字・黒字の構成分析!H$34,"▲", "-")), 2) &gt;= 0, ABS(ROUND(VALUE(SUBSTITUTE(連結実質赤字比率に係る赤字・黒字の構成分析!H$34,"▲", "-")), 2)), NA())</f>
        <v>
3.62</v>
      </c>
      <c r="H36" s="180" t="e">
        <f>
IF(ROUND(VALUE(SUBSTITUTE(連結実質赤字比率に係る赤字・黒字の構成分析!I$34,"▲", "-")), 2) &lt; 0, ABS(ROUND(VALUE(SUBSTITUTE(連結実質赤字比率に係る赤字・黒字の構成分析!I$34,"▲", "-")), 2)), NA())</f>
        <v>
#N/A</v>
      </c>
      <c r="I36" s="180">
        <f>
IF(ROUND(VALUE(SUBSTITUTE(連結実質赤字比率に係る赤字・黒字の構成分析!I$34,"▲", "-")), 2) &gt;= 0, ABS(ROUND(VALUE(SUBSTITUTE(連結実質赤字比率に係る赤字・黒字の構成分析!I$34,"▲", "-")), 2)), NA())</f>
        <v>
3.46</v>
      </c>
      <c r="J36" s="180" t="e">
        <f>
IF(ROUND(VALUE(SUBSTITUTE(連結実質赤字比率に係る赤字・黒字の構成分析!J$34,"▲", "-")), 2) &lt; 0, ABS(ROUND(VALUE(SUBSTITUTE(連結実質赤字比率に係る赤字・黒字の構成分析!J$34,"▲", "-")), 2)), NA())</f>
        <v>
#N/A</v>
      </c>
      <c r="K36" s="180">
        <f>
IF(ROUND(VALUE(SUBSTITUTE(連結実質赤字比率に係る赤字・黒字の構成分析!J$34,"▲", "-")), 2) &gt;= 0, ABS(ROUND(VALUE(SUBSTITUTE(連結実質赤字比率に係る赤字・黒字の構成分析!J$34,"▲", "-")), 2)), NA())</f>
        <v>
3.92</v>
      </c>
    </row>
    <row r="39" spans="1:16" x14ac:dyDescent="0.2">
      <c r="A39" s="149" t="s">
        <v>
59</v>
      </c>
    </row>
    <row r="40" spans="1:16" x14ac:dyDescent="0.2">
      <c r="A40" s="181"/>
      <c r="B40" s="181" t="str">
        <f>
'実質公債費比率（分子）の構造'!K$44</f>
        <v>
H26</v>
      </c>
      <c r="C40" s="181"/>
      <c r="D40" s="181"/>
      <c r="E40" s="181" t="str">
        <f>
'実質公債費比率（分子）の構造'!L$44</f>
        <v>
H27</v>
      </c>
      <c r="F40" s="181"/>
      <c r="G40" s="181"/>
      <c r="H40" s="181" t="str">
        <f>
'実質公債費比率（分子）の構造'!M$44</f>
        <v>
H28</v>
      </c>
      <c r="I40" s="181"/>
      <c r="J40" s="181"/>
      <c r="K40" s="181" t="str">
        <f>
'実質公債費比率（分子）の構造'!N$44</f>
        <v>
H29</v>
      </c>
      <c r="L40" s="181"/>
      <c r="M40" s="181"/>
      <c r="N40" s="181" t="str">
        <f>
'実質公債費比率（分子）の構造'!O$44</f>
        <v>
H30</v>
      </c>
      <c r="O40" s="181"/>
      <c r="P40" s="181"/>
    </row>
    <row r="41" spans="1:16" x14ac:dyDescent="0.2">
      <c r="A41" s="181"/>
      <c r="B41" s="181" t="s">
        <v>
60</v>
      </c>
      <c r="C41" s="181"/>
      <c r="D41" s="181" t="s">
        <v>
61</v>
      </c>
      <c r="E41" s="181" t="s">
        <v>
60</v>
      </c>
      <c r="F41" s="181"/>
      <c r="G41" s="181" t="s">
        <v>
61</v>
      </c>
      <c r="H41" s="181" t="s">
        <v>
60</v>
      </c>
      <c r="I41" s="181"/>
      <c r="J41" s="181" t="s">
        <v>
61</v>
      </c>
      <c r="K41" s="181" t="s">
        <v>
60</v>
      </c>
      <c r="L41" s="181"/>
      <c r="M41" s="181" t="s">
        <v>
61</v>
      </c>
      <c r="N41" s="181" t="s">
        <v>
60</v>
      </c>
      <c r="O41" s="181"/>
      <c r="P41" s="181" t="s">
        <v>
61</v>
      </c>
    </row>
    <row r="42" spans="1:16" x14ac:dyDescent="0.2">
      <c r="A42" s="181" t="s">
        <v>
62</v>
      </c>
      <c r="B42" s="181"/>
      <c r="C42" s="181"/>
      <c r="D42" s="181">
        <f>
'実質公債費比率（分子）の構造'!K$52</f>
        <v>
2843</v>
      </c>
      <c r="E42" s="181"/>
      <c r="F42" s="181"/>
      <c r="G42" s="181">
        <f>
'実質公債費比率（分子）の構造'!L$52</f>
        <v>
2631</v>
      </c>
      <c r="H42" s="181"/>
      <c r="I42" s="181"/>
      <c r="J42" s="181">
        <f>
'実質公債費比率（分子）の構造'!M$52</f>
        <v>
2621</v>
      </c>
      <c r="K42" s="181"/>
      <c r="L42" s="181"/>
      <c r="M42" s="181">
        <f>
'実質公債費比率（分子）の構造'!N$52</f>
        <v>
2565</v>
      </c>
      <c r="N42" s="181"/>
      <c r="O42" s="181"/>
      <c r="P42" s="181">
        <f>
'実質公債費比率（分子）の構造'!O$52</f>
        <v>
2507</v>
      </c>
    </row>
    <row r="43" spans="1:16" x14ac:dyDescent="0.2">
      <c r="A43" s="181" t="s">
        <v>
63</v>
      </c>
      <c r="B43" s="181" t="str">
        <f>
'実質公債費比率（分子）の構造'!K$51</f>
        <v>
-</v>
      </c>
      <c r="C43" s="181"/>
      <c r="D43" s="181"/>
      <c r="E43" s="181" t="str">
        <f>
'実質公債費比率（分子）の構造'!L$51</f>
        <v>
-</v>
      </c>
      <c r="F43" s="181"/>
      <c r="G43" s="181"/>
      <c r="H43" s="181" t="str">
        <f>
'実質公債費比率（分子）の構造'!M$51</f>
        <v>
-</v>
      </c>
      <c r="I43" s="181"/>
      <c r="J43" s="181"/>
      <c r="K43" s="181" t="str">
        <f>
'実質公債費比率（分子）の構造'!N$51</f>
        <v>
-</v>
      </c>
      <c r="L43" s="181"/>
      <c r="M43" s="181"/>
      <c r="N43" s="181" t="str">
        <f>
'実質公債費比率（分子）の構造'!O$51</f>
        <v>
-</v>
      </c>
      <c r="O43" s="181"/>
      <c r="P43" s="181"/>
    </row>
    <row r="44" spans="1:16" x14ac:dyDescent="0.2">
      <c r="A44" s="181" t="s">
        <v>
64</v>
      </c>
      <c r="B44" s="181">
        <f>
'実質公債費比率（分子）の構造'!K$50</f>
        <v>
38</v>
      </c>
      <c r="C44" s="181"/>
      <c r="D44" s="181"/>
      <c r="E44" s="181">
        <f>
'実質公債費比率（分子）の構造'!L$50</f>
        <v>
28</v>
      </c>
      <c r="F44" s="181"/>
      <c r="G44" s="181"/>
      <c r="H44" s="181">
        <f>
'実質公債費比率（分子）の構造'!M$50</f>
        <v>
30</v>
      </c>
      <c r="I44" s="181"/>
      <c r="J44" s="181"/>
      <c r="K44" s="181">
        <f>
'実質公債費比率（分子）の構造'!N$50</f>
        <v>
25</v>
      </c>
      <c r="L44" s="181"/>
      <c r="M44" s="181"/>
      <c r="N44" s="181">
        <f>
'実質公債費比率（分子）の構造'!O$50</f>
        <v>
20</v>
      </c>
      <c r="O44" s="181"/>
      <c r="P44" s="181"/>
    </row>
    <row r="45" spans="1:16" x14ac:dyDescent="0.2">
      <c r="A45" s="181" t="s">
        <v>
65</v>
      </c>
      <c r="B45" s="181">
        <f>
'実質公債費比率（分子）の構造'!K$49</f>
        <v>
28</v>
      </c>
      <c r="C45" s="181"/>
      <c r="D45" s="181"/>
      <c r="E45" s="181">
        <f>
'実質公債費比率（分子）の構造'!L$49</f>
        <v>
11</v>
      </c>
      <c r="F45" s="181"/>
      <c r="G45" s="181"/>
      <c r="H45" s="181">
        <f>
'実質公債費比率（分子）の構造'!M$49</f>
        <v>
19</v>
      </c>
      <c r="I45" s="181"/>
      <c r="J45" s="181"/>
      <c r="K45" s="181">
        <f>
'実質公債費比率（分子）の構造'!N$49</f>
        <v>
25</v>
      </c>
      <c r="L45" s="181"/>
      <c r="M45" s="181"/>
      <c r="N45" s="181">
        <f>
'実質公債費比率（分子）の構造'!O$49</f>
        <v>
34</v>
      </c>
      <c r="O45" s="181"/>
      <c r="P45" s="181"/>
    </row>
    <row r="46" spans="1:16" x14ac:dyDescent="0.2">
      <c r="A46" s="181" t="s">
        <v>
66</v>
      </c>
      <c r="B46" s="181">
        <f>
'実質公債費比率（分子）の構造'!K$48</f>
        <v>
894</v>
      </c>
      <c r="C46" s="181"/>
      <c r="D46" s="181"/>
      <c r="E46" s="181">
        <f>
'実質公債費比率（分子）の構造'!L$48</f>
        <v>
857</v>
      </c>
      <c r="F46" s="181"/>
      <c r="G46" s="181"/>
      <c r="H46" s="181">
        <f>
'実質公債費比率（分子）の構造'!M$48</f>
        <v>
833</v>
      </c>
      <c r="I46" s="181"/>
      <c r="J46" s="181"/>
      <c r="K46" s="181">
        <f>
'実質公債費比率（分子）の構造'!N$48</f>
        <v>
791</v>
      </c>
      <c r="L46" s="181"/>
      <c r="M46" s="181"/>
      <c r="N46" s="181">
        <f>
'実質公債費比率（分子）の構造'!O$48</f>
        <v>
785</v>
      </c>
      <c r="O46" s="181"/>
      <c r="P46" s="181"/>
    </row>
    <row r="47" spans="1:16" x14ac:dyDescent="0.2">
      <c r="A47" s="181" t="s">
        <v>
13</v>
      </c>
      <c r="B47" s="181" t="str">
        <f>
'実質公債費比率（分子）の構造'!K$47</f>
        <v>
-</v>
      </c>
      <c r="C47" s="181"/>
      <c r="D47" s="181"/>
      <c r="E47" s="181" t="str">
        <f>
'実質公債費比率（分子）の構造'!L$47</f>
        <v>
-</v>
      </c>
      <c r="F47" s="181"/>
      <c r="G47" s="181"/>
      <c r="H47" s="181" t="str">
        <f>
'実質公債費比率（分子）の構造'!M$47</f>
        <v>
-</v>
      </c>
      <c r="I47" s="181"/>
      <c r="J47" s="181"/>
      <c r="K47" s="181" t="str">
        <f>
'実質公債費比率（分子）の構造'!N$47</f>
        <v>
-</v>
      </c>
      <c r="L47" s="181"/>
      <c r="M47" s="181"/>
      <c r="N47" s="181" t="str">
        <f>
'実質公債費比率（分子）の構造'!O$47</f>
        <v>
-</v>
      </c>
      <c r="O47" s="181"/>
      <c r="P47" s="181"/>
    </row>
    <row r="48" spans="1:16" x14ac:dyDescent="0.2">
      <c r="A48" s="181" t="s">
        <v>
67</v>
      </c>
      <c r="B48" s="181" t="str">
        <f>
'実質公債費比率（分子）の構造'!K$46</f>
        <v>
-</v>
      </c>
      <c r="C48" s="181"/>
      <c r="D48" s="181"/>
      <c r="E48" s="181" t="str">
        <f>
'実質公債費比率（分子）の構造'!L$46</f>
        <v>
-</v>
      </c>
      <c r="F48" s="181"/>
      <c r="G48" s="181"/>
      <c r="H48" s="181" t="str">
        <f>
'実質公債費比率（分子）の構造'!M$46</f>
        <v>
-</v>
      </c>
      <c r="I48" s="181"/>
      <c r="J48" s="181"/>
      <c r="K48" s="181" t="str">
        <f>
'実質公債費比率（分子）の構造'!N$46</f>
        <v>
-</v>
      </c>
      <c r="L48" s="181"/>
      <c r="M48" s="181"/>
      <c r="N48" s="181" t="str">
        <f>
'実質公債費比率（分子）の構造'!O$46</f>
        <v>
-</v>
      </c>
      <c r="O48" s="181"/>
      <c r="P48" s="181"/>
    </row>
    <row r="49" spans="1:16" x14ac:dyDescent="0.2">
      <c r="A49" s="181" t="s">
        <v>
68</v>
      </c>
      <c r="B49" s="181">
        <f>
'実質公債費比率（分子）の構造'!K$45</f>
        <v>
1545</v>
      </c>
      <c r="C49" s="181"/>
      <c r="D49" s="181"/>
      <c r="E49" s="181">
        <f>
'実質公債費比率（分子）の構造'!L$45</f>
        <v>
1399</v>
      </c>
      <c r="F49" s="181"/>
      <c r="G49" s="181"/>
      <c r="H49" s="181">
        <f>
'実質公債費比率（分子）の構造'!M$45</f>
        <v>
1553</v>
      </c>
      <c r="I49" s="181"/>
      <c r="J49" s="181"/>
      <c r="K49" s="181">
        <f>
'実質公債費比率（分子）の構造'!N$45</f>
        <v>
1632</v>
      </c>
      <c r="L49" s="181"/>
      <c r="M49" s="181"/>
      <c r="N49" s="181">
        <f>
'実質公債費比率（分子）の構造'!O$45</f>
        <v>
1582</v>
      </c>
      <c r="O49" s="181"/>
      <c r="P49" s="181"/>
    </row>
    <row r="50" spans="1:16" x14ac:dyDescent="0.2">
      <c r="A50" s="181" t="s">
        <v>
69</v>
      </c>
      <c r="B50" s="181" t="e">
        <f>
NA()</f>
        <v>
#N/A</v>
      </c>
      <c r="C50" s="181">
        <f>
IF(ISNUMBER('実質公債費比率（分子）の構造'!K$53),'実質公債費比率（分子）の構造'!K$53,NA())</f>
        <v>
-338</v>
      </c>
      <c r="D50" s="181" t="e">
        <f>
NA()</f>
        <v>
#N/A</v>
      </c>
      <c r="E50" s="181" t="e">
        <f>
NA()</f>
        <v>
#N/A</v>
      </c>
      <c r="F50" s="181">
        <f>
IF(ISNUMBER('実質公債費比率（分子）の構造'!L$53),'実質公債費比率（分子）の構造'!L$53,NA())</f>
        <v>
-336</v>
      </c>
      <c r="G50" s="181" t="e">
        <f>
NA()</f>
        <v>
#N/A</v>
      </c>
      <c r="H50" s="181" t="e">
        <f>
NA()</f>
        <v>
#N/A</v>
      </c>
      <c r="I50" s="181">
        <f>
IF(ISNUMBER('実質公債費比率（分子）の構造'!M$53),'実質公債費比率（分子）の構造'!M$53,NA())</f>
        <v>
-186</v>
      </c>
      <c r="J50" s="181" t="e">
        <f>
NA()</f>
        <v>
#N/A</v>
      </c>
      <c r="K50" s="181" t="e">
        <f>
NA()</f>
        <v>
#N/A</v>
      </c>
      <c r="L50" s="181">
        <f>
IF(ISNUMBER('実質公債費比率（分子）の構造'!N$53),'実質公債費比率（分子）の構造'!N$53,NA())</f>
        <v>
-92</v>
      </c>
      <c r="M50" s="181" t="e">
        <f>
NA()</f>
        <v>
#N/A</v>
      </c>
      <c r="N50" s="181" t="e">
        <f>
NA()</f>
        <v>
#N/A</v>
      </c>
      <c r="O50" s="181">
        <f>
IF(ISNUMBER('実質公債費比率（分子）の構造'!O$53),'実質公債費比率（分子）の構造'!O$53,NA())</f>
        <v>
-86</v>
      </c>
      <c r="P50" s="181" t="e">
        <f>
NA()</f>
        <v>
#N/A</v>
      </c>
    </row>
    <row r="53" spans="1:16" x14ac:dyDescent="0.2">
      <c r="A53" s="149" t="s">
        <v>
70</v>
      </c>
    </row>
    <row r="54" spans="1:16" x14ac:dyDescent="0.2">
      <c r="A54" s="180"/>
      <c r="B54" s="180" t="str">
        <f>
'将来負担比率（分子）の構造'!I$40</f>
        <v>
H26</v>
      </c>
      <c r="C54" s="180"/>
      <c r="D54" s="180"/>
      <c r="E54" s="180" t="str">
        <f>
'将来負担比率（分子）の構造'!J$40</f>
        <v>
H27</v>
      </c>
      <c r="F54" s="180"/>
      <c r="G54" s="180"/>
      <c r="H54" s="180" t="str">
        <f>
'将来負担比率（分子）の構造'!K$40</f>
        <v>
H28</v>
      </c>
      <c r="I54" s="180"/>
      <c r="J54" s="180"/>
      <c r="K54" s="180" t="str">
        <f>
'将来負担比率（分子）の構造'!L$40</f>
        <v>
H29</v>
      </c>
      <c r="L54" s="180"/>
      <c r="M54" s="180"/>
      <c r="N54" s="180" t="str">
        <f>
'将来負担比率（分子）の構造'!M$40</f>
        <v>
H30</v>
      </c>
      <c r="O54" s="180"/>
      <c r="P54" s="180"/>
    </row>
    <row r="55" spans="1:16" x14ac:dyDescent="0.2">
      <c r="A55" s="180"/>
      <c r="B55" s="180" t="s">
        <v>
71</v>
      </c>
      <c r="C55" s="180"/>
      <c r="D55" s="180" t="s">
        <v>
72</v>
      </c>
      <c r="E55" s="180" t="s">
        <v>
71</v>
      </c>
      <c r="F55" s="180"/>
      <c r="G55" s="180" t="s">
        <v>
72</v>
      </c>
      <c r="H55" s="180" t="s">
        <v>
71</v>
      </c>
      <c r="I55" s="180"/>
      <c r="J55" s="180" t="s">
        <v>
72</v>
      </c>
      <c r="K55" s="180" t="s">
        <v>
71</v>
      </c>
      <c r="L55" s="180"/>
      <c r="M55" s="180" t="s">
        <v>
72</v>
      </c>
      <c r="N55" s="180" t="s">
        <v>
71</v>
      </c>
      <c r="O55" s="180"/>
      <c r="P55" s="180" t="s">
        <v>
72</v>
      </c>
    </row>
    <row r="56" spans="1:16" x14ac:dyDescent="0.2">
      <c r="A56" s="180" t="s">
        <v>
42</v>
      </c>
      <c r="B56" s="180"/>
      <c r="C56" s="180"/>
      <c r="D56" s="180">
        <f>
'将来負担比率（分子）の構造'!I$52</f>
        <v>
14835</v>
      </c>
      <c r="E56" s="180"/>
      <c r="F56" s="180"/>
      <c r="G56" s="180">
        <f>
'将来負担比率（分子）の構造'!J$52</f>
        <v>
14698</v>
      </c>
      <c r="H56" s="180"/>
      <c r="I56" s="180"/>
      <c r="J56" s="180">
        <f>
'将来負担比率（分子）の構造'!K$52</f>
        <v>
13708</v>
      </c>
      <c r="K56" s="180"/>
      <c r="L56" s="180"/>
      <c r="M56" s="180">
        <f>
'将来負担比率（分子）の構造'!L$52</f>
        <v>
12619</v>
      </c>
      <c r="N56" s="180"/>
      <c r="O56" s="180"/>
      <c r="P56" s="180">
        <f>
'将来負担比率（分子）の構造'!M$52</f>
        <v>
11580</v>
      </c>
    </row>
    <row r="57" spans="1:16" x14ac:dyDescent="0.2">
      <c r="A57" s="180" t="s">
        <v>
41</v>
      </c>
      <c r="B57" s="180"/>
      <c r="C57" s="180"/>
      <c r="D57" s="180">
        <f>
'将来負担比率（分子）の構造'!I$51</f>
        <v>
9576</v>
      </c>
      <c r="E57" s="180"/>
      <c r="F57" s="180"/>
      <c r="G57" s="180">
        <f>
'将来負担比率（分子）の構造'!J$51</f>
        <v>
8416</v>
      </c>
      <c r="H57" s="180"/>
      <c r="I57" s="180"/>
      <c r="J57" s="180">
        <f>
'将来負担比率（分子）の構造'!K$51</f>
        <v>
7956</v>
      </c>
      <c r="K57" s="180"/>
      <c r="L57" s="180"/>
      <c r="M57" s="180">
        <f>
'将来負担比率（分子）の構造'!L$51</f>
        <v>
7949</v>
      </c>
      <c r="N57" s="180"/>
      <c r="O57" s="180"/>
      <c r="P57" s="180">
        <f>
'将来負担比率（分子）の構造'!M$51</f>
        <v>
7122</v>
      </c>
    </row>
    <row r="58" spans="1:16" x14ac:dyDescent="0.2">
      <c r="A58" s="180" t="s">
        <v>
40</v>
      </c>
      <c r="B58" s="180"/>
      <c r="C58" s="180"/>
      <c r="D58" s="180">
        <f>
'将来負担比率（分子）の構造'!I$50</f>
        <v>
4139</v>
      </c>
      <c r="E58" s="180"/>
      <c r="F58" s="180"/>
      <c r="G58" s="180">
        <f>
'将来負担比率（分子）の構造'!J$50</f>
        <v>
5580</v>
      </c>
      <c r="H58" s="180"/>
      <c r="I58" s="180"/>
      <c r="J58" s="180">
        <f>
'将来負担比率（分子）の構造'!K$50</f>
        <v>
5520</v>
      </c>
      <c r="K58" s="180"/>
      <c r="L58" s="180"/>
      <c r="M58" s="180">
        <f>
'将来負担比率（分子）の構造'!L$50</f>
        <v>
5379</v>
      </c>
      <c r="N58" s="180"/>
      <c r="O58" s="180"/>
      <c r="P58" s="180">
        <f>
'将来負担比率（分子）の構造'!M$50</f>
        <v>
6166</v>
      </c>
    </row>
    <row r="59" spans="1:16" x14ac:dyDescent="0.2">
      <c r="A59" s="180" t="s">
        <v>
38</v>
      </c>
      <c r="B59" s="180" t="str">
        <f>
'将来負担比率（分子）の構造'!I$49</f>
        <v>
-</v>
      </c>
      <c r="C59" s="180"/>
      <c r="D59" s="180"/>
      <c r="E59" s="180" t="str">
        <f>
'将来負担比率（分子）の構造'!J$49</f>
        <v>
-</v>
      </c>
      <c r="F59" s="180"/>
      <c r="G59" s="180"/>
      <c r="H59" s="180" t="str">
        <f>
'将来負担比率（分子）の構造'!K$49</f>
        <v>
-</v>
      </c>
      <c r="I59" s="180"/>
      <c r="J59" s="180"/>
      <c r="K59" s="180" t="str">
        <f>
'将来負担比率（分子）の構造'!L$49</f>
        <v>
-</v>
      </c>
      <c r="L59" s="180"/>
      <c r="M59" s="180"/>
      <c r="N59" s="180" t="str">
        <f>
'将来負担比率（分子）の構造'!M$49</f>
        <v>
-</v>
      </c>
      <c r="O59" s="180"/>
      <c r="P59" s="180"/>
    </row>
    <row r="60" spans="1:16" x14ac:dyDescent="0.2">
      <c r="A60" s="180" t="s">
        <v>
37</v>
      </c>
      <c r="B60" s="180" t="str">
        <f>
'将来負担比率（分子）の構造'!I$48</f>
        <v>
-</v>
      </c>
      <c r="C60" s="180"/>
      <c r="D60" s="180"/>
      <c r="E60" s="180" t="str">
        <f>
'将来負担比率（分子）の構造'!J$48</f>
        <v>
-</v>
      </c>
      <c r="F60" s="180"/>
      <c r="G60" s="180"/>
      <c r="H60" s="180" t="str">
        <f>
'将来負担比率（分子）の構造'!K$48</f>
        <v>
-</v>
      </c>
      <c r="I60" s="180"/>
      <c r="J60" s="180"/>
      <c r="K60" s="180" t="str">
        <f>
'将来負担比率（分子）の構造'!L$48</f>
        <v>
-</v>
      </c>
      <c r="L60" s="180"/>
      <c r="M60" s="180"/>
      <c r="N60" s="180" t="str">
        <f>
'将来負担比率（分子）の構造'!M$48</f>
        <v>
-</v>
      </c>
      <c r="O60" s="180"/>
      <c r="P60" s="180"/>
    </row>
    <row r="61" spans="1:16" x14ac:dyDescent="0.2">
      <c r="A61" s="180" t="s">
        <v>
35</v>
      </c>
      <c r="B61" s="180" t="str">
        <f>
'将来負担比率（分子）の構造'!I$46</f>
        <v>
-</v>
      </c>
      <c r="C61" s="180"/>
      <c r="D61" s="180"/>
      <c r="E61" s="180" t="str">
        <f>
'将来負担比率（分子）の構造'!J$46</f>
        <v>
-</v>
      </c>
      <c r="F61" s="180"/>
      <c r="G61" s="180"/>
      <c r="H61" s="180" t="str">
        <f>
'将来負担比率（分子）の構造'!K$46</f>
        <v>
-</v>
      </c>
      <c r="I61" s="180"/>
      <c r="J61" s="180"/>
      <c r="K61" s="180" t="str">
        <f>
'将来負担比率（分子）の構造'!L$46</f>
        <v>
-</v>
      </c>
      <c r="L61" s="180"/>
      <c r="M61" s="180"/>
      <c r="N61" s="180" t="str">
        <f>
'将来負担比率（分子）の構造'!M$46</f>
        <v>
-</v>
      </c>
      <c r="O61" s="180"/>
      <c r="P61" s="180"/>
    </row>
    <row r="62" spans="1:16" x14ac:dyDescent="0.2">
      <c r="A62" s="180" t="s">
        <v>
34</v>
      </c>
      <c r="B62" s="180">
        <f>
'将来負担比率（分子）の構造'!I$45</f>
        <v>
3825</v>
      </c>
      <c r="C62" s="180"/>
      <c r="D62" s="180"/>
      <c r="E62" s="180">
        <f>
'将来負担比率（分子）の構造'!J$45</f>
        <v>
3925</v>
      </c>
      <c r="F62" s="180"/>
      <c r="G62" s="180"/>
      <c r="H62" s="180">
        <f>
'将来負担比率（分子）の構造'!K$45</f>
        <v>
3491</v>
      </c>
      <c r="I62" s="180"/>
      <c r="J62" s="180"/>
      <c r="K62" s="180">
        <f>
'将来負担比率（分子）の構造'!L$45</f>
        <v>
3190</v>
      </c>
      <c r="L62" s="180"/>
      <c r="M62" s="180"/>
      <c r="N62" s="180">
        <f>
'将来負担比率（分子）の構造'!M$45</f>
        <v>
3037</v>
      </c>
      <c r="O62" s="180"/>
      <c r="P62" s="180"/>
    </row>
    <row r="63" spans="1:16" x14ac:dyDescent="0.2">
      <c r="A63" s="180" t="s">
        <v>
33</v>
      </c>
      <c r="B63" s="180">
        <f>
'将来負担比率（分子）の構造'!I$44</f>
        <v>
171</v>
      </c>
      <c r="C63" s="180"/>
      <c r="D63" s="180"/>
      <c r="E63" s="180">
        <f>
'将来負担比率（分子）の構造'!J$44</f>
        <v>
217</v>
      </c>
      <c r="F63" s="180"/>
      <c r="G63" s="180"/>
      <c r="H63" s="180">
        <f>
'将来負担比率（分子）の構造'!K$44</f>
        <v>
279</v>
      </c>
      <c r="I63" s="180"/>
      <c r="J63" s="180"/>
      <c r="K63" s="180">
        <f>
'将来負担比率（分子）の構造'!L$44</f>
        <v>
238</v>
      </c>
      <c r="L63" s="180"/>
      <c r="M63" s="180"/>
      <c r="N63" s="180">
        <f>
'将来負担比率（分子）の構造'!M$44</f>
        <v>
205</v>
      </c>
      <c r="O63" s="180"/>
      <c r="P63" s="180"/>
    </row>
    <row r="64" spans="1:16" x14ac:dyDescent="0.2">
      <c r="A64" s="180" t="s">
        <v>
32</v>
      </c>
      <c r="B64" s="180">
        <f>
'将来負担比率（分子）の構造'!I$43</f>
        <v>
7292</v>
      </c>
      <c r="C64" s="180"/>
      <c r="D64" s="180"/>
      <c r="E64" s="180">
        <f>
'将来負担比率（分子）の構造'!J$43</f>
        <v>
6143</v>
      </c>
      <c r="F64" s="180"/>
      <c r="G64" s="180"/>
      <c r="H64" s="180">
        <f>
'将来負担比率（分子）の構造'!K$43</f>
        <v>
6174</v>
      </c>
      <c r="I64" s="180"/>
      <c r="J64" s="180"/>
      <c r="K64" s="180">
        <f>
'将来負担比率（分子）の構造'!L$43</f>
        <v>
5634</v>
      </c>
      <c r="L64" s="180"/>
      <c r="M64" s="180"/>
      <c r="N64" s="180">
        <f>
'将来負担比率（分子）の構造'!M$43</f>
        <v>
5130</v>
      </c>
      <c r="O64" s="180"/>
      <c r="P64" s="180"/>
    </row>
    <row r="65" spans="1:16" x14ac:dyDescent="0.2">
      <c r="A65" s="180" t="s">
        <v>
31</v>
      </c>
      <c r="B65" s="180">
        <f>
'将来負担比率（分子）の構造'!I$42</f>
        <v>
3204</v>
      </c>
      <c r="C65" s="180"/>
      <c r="D65" s="180"/>
      <c r="E65" s="180">
        <f>
'将来負担比率（分子）の構造'!J$42</f>
        <v>
520</v>
      </c>
      <c r="F65" s="180"/>
      <c r="G65" s="180"/>
      <c r="H65" s="180">
        <f>
'将来負担比率（分子）の構造'!K$42</f>
        <v>
520</v>
      </c>
      <c r="I65" s="180"/>
      <c r="J65" s="180"/>
      <c r="K65" s="180">
        <f>
'将来負担比率（分子）の構造'!L$42</f>
        <v>
1165</v>
      </c>
      <c r="L65" s="180"/>
      <c r="M65" s="180"/>
      <c r="N65" s="180">
        <f>
'将来負担比率（分子）の構造'!M$42</f>
        <v>
332</v>
      </c>
      <c r="O65" s="180"/>
      <c r="P65" s="180"/>
    </row>
    <row r="66" spans="1:16" x14ac:dyDescent="0.2">
      <c r="A66" s="180" t="s">
        <v>
30</v>
      </c>
      <c r="B66" s="180">
        <f>
'将来負担比率（分子）の構造'!I$41</f>
        <v>
13443</v>
      </c>
      <c r="C66" s="180"/>
      <c r="D66" s="180"/>
      <c r="E66" s="180">
        <f>
'将来負担比率（分子）の構造'!J$41</f>
        <v>
15108</v>
      </c>
      <c r="F66" s="180"/>
      <c r="G66" s="180"/>
      <c r="H66" s="180">
        <f>
'将来負担比率（分子）の構造'!K$41</f>
        <v>
14705</v>
      </c>
      <c r="I66" s="180"/>
      <c r="J66" s="180"/>
      <c r="K66" s="180">
        <f>
'将来負担比率（分子）の構造'!L$41</f>
        <v>
13999</v>
      </c>
      <c r="L66" s="180"/>
      <c r="M66" s="180"/>
      <c r="N66" s="180">
        <f>
'将来負担比率（分子）の構造'!M$41</f>
        <v>
13601</v>
      </c>
      <c r="O66" s="180"/>
      <c r="P66" s="180"/>
    </row>
    <row r="67" spans="1:16" x14ac:dyDescent="0.2">
      <c r="A67" s="180" t="s">
        <v>
73</v>
      </c>
      <c r="B67" s="180" t="e">
        <f>
NA()</f>
        <v>
#N/A</v>
      </c>
      <c r="C67" s="180">
        <f>
IF(ISNUMBER('将来負担比率（分子）の構造'!I$53), IF('将来負担比率（分子）の構造'!I$53 &lt; 0, 0, '将来負担比率（分子）の構造'!I$53), NA())</f>
        <v>
0</v>
      </c>
      <c r="D67" s="180" t="e">
        <f>
NA()</f>
        <v>
#N/A</v>
      </c>
      <c r="E67" s="180" t="e">
        <f>
NA()</f>
        <v>
#N/A</v>
      </c>
      <c r="F67" s="180">
        <f>
IF(ISNUMBER('将来負担比率（分子）の構造'!J$53), IF('将来負担比率（分子）の構造'!J$53 &lt; 0, 0, '将来負担比率（分子）の構造'!J$53), NA())</f>
        <v>
0</v>
      </c>
      <c r="G67" s="180" t="e">
        <f>
NA()</f>
        <v>
#N/A</v>
      </c>
      <c r="H67" s="180" t="e">
        <f>
NA()</f>
        <v>
#N/A</v>
      </c>
      <c r="I67" s="180">
        <f>
IF(ISNUMBER('将来負担比率（分子）の構造'!K$53), IF('将来負担比率（分子）の構造'!K$53 &lt; 0, 0, '将来負担比率（分子）の構造'!K$53), NA())</f>
        <v>
0</v>
      </c>
      <c r="J67" s="180" t="e">
        <f>
NA()</f>
        <v>
#N/A</v>
      </c>
      <c r="K67" s="180" t="e">
        <f>
NA()</f>
        <v>
#N/A</v>
      </c>
      <c r="L67" s="180">
        <f>
IF(ISNUMBER('将来負担比率（分子）の構造'!L$53), IF('将来負担比率（分子）の構造'!L$53 &lt; 0, 0, '将来負担比率（分子）の構造'!L$53), NA())</f>
        <v>
0</v>
      </c>
      <c r="M67" s="180" t="e">
        <f>
NA()</f>
        <v>
#N/A</v>
      </c>
      <c r="N67" s="180" t="e">
        <f>
NA()</f>
        <v>
#N/A</v>
      </c>
      <c r="O67" s="180">
        <f>
IF(ISNUMBER('将来負担比率（分子）の構造'!M$53), IF('将来負担比率（分子）の構造'!M$53 &lt; 0, 0, '将来負担比率（分子）の構造'!M$53), NA())</f>
        <v>
0</v>
      </c>
      <c r="P67" s="180" t="e">
        <f>
NA()</f>
        <v>
#N/A</v>
      </c>
    </row>
    <row r="70" spans="1:16" x14ac:dyDescent="0.2">
      <c r="A70" s="182" t="s">
        <v>
74</v>
      </c>
      <c r="B70" s="182"/>
      <c r="C70" s="182"/>
      <c r="D70" s="182"/>
      <c r="E70" s="182"/>
      <c r="F70" s="182"/>
    </row>
    <row r="71" spans="1:16" x14ac:dyDescent="0.2">
      <c r="A71" s="183"/>
      <c r="B71" s="183" t="str">
        <f>
基金残高に係る経年分析!F54</f>
        <v>
H28</v>
      </c>
      <c r="C71" s="183" t="str">
        <f>
基金残高に係る経年分析!G54</f>
        <v>
H29</v>
      </c>
      <c r="D71" s="183" t="str">
        <f>
基金残高に係る経年分析!H54</f>
        <v>
H30</v>
      </c>
    </row>
    <row r="72" spans="1:16" x14ac:dyDescent="0.2">
      <c r="A72" s="183" t="s">
        <v>
75</v>
      </c>
      <c r="B72" s="184">
        <f>
基金残高に係る経年分析!F55</f>
        <v>
1935</v>
      </c>
      <c r="C72" s="184">
        <f>
基金残高に係る経年分析!G55</f>
        <v>
2273</v>
      </c>
      <c r="D72" s="184">
        <f>
基金残高に係る経年分析!H55</f>
        <v>
2273</v>
      </c>
    </row>
    <row r="73" spans="1:16" x14ac:dyDescent="0.2">
      <c r="A73" s="183" t="s">
        <v>
76</v>
      </c>
      <c r="B73" s="184" t="str">
        <f>
基金残高に係る経年分析!F56</f>
        <v>
-</v>
      </c>
      <c r="C73" s="184" t="str">
        <f>
基金残高に係る経年分析!G56</f>
        <v>
-</v>
      </c>
      <c r="D73" s="184" t="str">
        <f>
基金残高に係る経年分析!H56</f>
        <v>
-</v>
      </c>
    </row>
    <row r="74" spans="1:16" x14ac:dyDescent="0.2">
      <c r="A74" s="183" t="s">
        <v>
77</v>
      </c>
      <c r="B74" s="184">
        <f>
基金残高に係る経年分析!F57</f>
        <v>
3441</v>
      </c>
      <c r="C74" s="184">
        <f>
基金残高に係る経年分析!G57</f>
        <v>
3634</v>
      </c>
      <c r="D74" s="184">
        <f>
基金残高に係る経年分析!H57</f>
        <v>
3629</v>
      </c>
    </row>
  </sheetData>
  <sheetProtection algorithmName="SHA-512" hashValue="Obl1P2EficCZ0v5Xn0lkUvpdauxqv2JrxR5KQmis8LM0sXcj/Ukm8DPDgUPwcGgrykEiDG9KBOE29XO7Q03BqA==" saltValue="tBWY/xv40EqZ4sj5IGdYh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
214</v>
      </c>
      <c r="DI1" s="656"/>
      <c r="DJ1" s="656"/>
      <c r="DK1" s="656"/>
      <c r="DL1" s="656"/>
      <c r="DM1" s="656"/>
      <c r="DN1" s="657"/>
      <c r="DO1" s="225"/>
      <c r="DP1" s="655" t="s">
        <v>
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
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
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
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
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
1</v>
      </c>
      <c r="C4" s="659"/>
      <c r="D4" s="659"/>
      <c r="E4" s="659"/>
      <c r="F4" s="659"/>
      <c r="G4" s="659"/>
      <c r="H4" s="659"/>
      <c r="I4" s="659"/>
      <c r="J4" s="659"/>
      <c r="K4" s="659"/>
      <c r="L4" s="659"/>
      <c r="M4" s="659"/>
      <c r="N4" s="659"/>
      <c r="O4" s="659"/>
      <c r="P4" s="659"/>
      <c r="Q4" s="660"/>
      <c r="R4" s="658" t="s">
        <v>
220</v>
      </c>
      <c r="S4" s="659"/>
      <c r="T4" s="659"/>
      <c r="U4" s="659"/>
      <c r="V4" s="659"/>
      <c r="W4" s="659"/>
      <c r="X4" s="659"/>
      <c r="Y4" s="660"/>
      <c r="Z4" s="658" t="s">
        <v>
221</v>
      </c>
      <c r="AA4" s="659"/>
      <c r="AB4" s="659"/>
      <c r="AC4" s="660"/>
      <c r="AD4" s="658" t="s">
        <v>
222</v>
      </c>
      <c r="AE4" s="659"/>
      <c r="AF4" s="659"/>
      <c r="AG4" s="659"/>
      <c r="AH4" s="659"/>
      <c r="AI4" s="659"/>
      <c r="AJ4" s="659"/>
      <c r="AK4" s="660"/>
      <c r="AL4" s="658" t="s">
        <v>
221</v>
      </c>
      <c r="AM4" s="659"/>
      <c r="AN4" s="659"/>
      <c r="AO4" s="660"/>
      <c r="AP4" s="664" t="s">
        <v>
223</v>
      </c>
      <c r="AQ4" s="664"/>
      <c r="AR4" s="664"/>
      <c r="AS4" s="664"/>
      <c r="AT4" s="664"/>
      <c r="AU4" s="664"/>
      <c r="AV4" s="664"/>
      <c r="AW4" s="664"/>
      <c r="AX4" s="664"/>
      <c r="AY4" s="664"/>
      <c r="AZ4" s="664"/>
      <c r="BA4" s="664"/>
      <c r="BB4" s="664"/>
      <c r="BC4" s="664"/>
      <c r="BD4" s="664"/>
      <c r="BE4" s="664"/>
      <c r="BF4" s="664"/>
      <c r="BG4" s="664" t="s">
        <v>
224</v>
      </c>
      <c r="BH4" s="664"/>
      <c r="BI4" s="664"/>
      <c r="BJ4" s="664"/>
      <c r="BK4" s="664"/>
      <c r="BL4" s="664"/>
      <c r="BM4" s="664"/>
      <c r="BN4" s="664"/>
      <c r="BO4" s="664" t="s">
        <v>
221</v>
      </c>
      <c r="BP4" s="664"/>
      <c r="BQ4" s="664"/>
      <c r="BR4" s="664"/>
      <c r="BS4" s="664" t="s">
        <v>
225</v>
      </c>
      <c r="BT4" s="664"/>
      <c r="BU4" s="664"/>
      <c r="BV4" s="664"/>
      <c r="BW4" s="664"/>
      <c r="BX4" s="664"/>
      <c r="BY4" s="664"/>
      <c r="BZ4" s="664"/>
      <c r="CA4" s="664"/>
      <c r="CB4" s="664"/>
      <c r="CD4" s="661" t="s">
        <v>
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
227</v>
      </c>
      <c r="C5" s="666"/>
      <c r="D5" s="666"/>
      <c r="E5" s="666"/>
      <c r="F5" s="666"/>
      <c r="G5" s="666"/>
      <c r="H5" s="666"/>
      <c r="I5" s="666"/>
      <c r="J5" s="666"/>
      <c r="K5" s="666"/>
      <c r="L5" s="666"/>
      <c r="M5" s="666"/>
      <c r="N5" s="666"/>
      <c r="O5" s="666"/>
      <c r="P5" s="666"/>
      <c r="Q5" s="667"/>
      <c r="R5" s="668">
        <v>
15069770</v>
      </c>
      <c r="S5" s="669"/>
      <c r="T5" s="669"/>
      <c r="U5" s="669"/>
      <c r="V5" s="669"/>
      <c r="W5" s="669"/>
      <c r="X5" s="669"/>
      <c r="Y5" s="670"/>
      <c r="Z5" s="671">
        <v>
47.6</v>
      </c>
      <c r="AA5" s="671"/>
      <c r="AB5" s="671"/>
      <c r="AC5" s="671"/>
      <c r="AD5" s="672">
        <v>
13796990</v>
      </c>
      <c r="AE5" s="672"/>
      <c r="AF5" s="672"/>
      <c r="AG5" s="672"/>
      <c r="AH5" s="672"/>
      <c r="AI5" s="672"/>
      <c r="AJ5" s="672"/>
      <c r="AK5" s="672"/>
      <c r="AL5" s="673">
        <v>
86.9</v>
      </c>
      <c r="AM5" s="674"/>
      <c r="AN5" s="674"/>
      <c r="AO5" s="675"/>
      <c r="AP5" s="665" t="s">
        <v>
228</v>
      </c>
      <c r="AQ5" s="666"/>
      <c r="AR5" s="666"/>
      <c r="AS5" s="666"/>
      <c r="AT5" s="666"/>
      <c r="AU5" s="666"/>
      <c r="AV5" s="666"/>
      <c r="AW5" s="666"/>
      <c r="AX5" s="666"/>
      <c r="AY5" s="666"/>
      <c r="AZ5" s="666"/>
      <c r="BA5" s="666"/>
      <c r="BB5" s="666"/>
      <c r="BC5" s="666"/>
      <c r="BD5" s="666"/>
      <c r="BE5" s="666"/>
      <c r="BF5" s="667"/>
      <c r="BG5" s="679">
        <v>
13796990</v>
      </c>
      <c r="BH5" s="680"/>
      <c r="BI5" s="680"/>
      <c r="BJ5" s="680"/>
      <c r="BK5" s="680"/>
      <c r="BL5" s="680"/>
      <c r="BM5" s="680"/>
      <c r="BN5" s="681"/>
      <c r="BO5" s="682">
        <v>
91.6</v>
      </c>
      <c r="BP5" s="682"/>
      <c r="BQ5" s="682"/>
      <c r="BR5" s="682"/>
      <c r="BS5" s="683">
        <v>
32781</v>
      </c>
      <c r="BT5" s="683"/>
      <c r="BU5" s="683"/>
      <c r="BV5" s="683"/>
      <c r="BW5" s="683"/>
      <c r="BX5" s="683"/>
      <c r="BY5" s="683"/>
      <c r="BZ5" s="683"/>
      <c r="CA5" s="683"/>
      <c r="CB5" s="687"/>
      <c r="CD5" s="661" t="s">
        <v>
223</v>
      </c>
      <c r="CE5" s="662"/>
      <c r="CF5" s="662"/>
      <c r="CG5" s="662"/>
      <c r="CH5" s="662"/>
      <c r="CI5" s="662"/>
      <c r="CJ5" s="662"/>
      <c r="CK5" s="662"/>
      <c r="CL5" s="662"/>
      <c r="CM5" s="662"/>
      <c r="CN5" s="662"/>
      <c r="CO5" s="662"/>
      <c r="CP5" s="662"/>
      <c r="CQ5" s="663"/>
      <c r="CR5" s="661" t="s">
        <v>
229</v>
      </c>
      <c r="CS5" s="662"/>
      <c r="CT5" s="662"/>
      <c r="CU5" s="662"/>
      <c r="CV5" s="662"/>
      <c r="CW5" s="662"/>
      <c r="CX5" s="662"/>
      <c r="CY5" s="663"/>
      <c r="CZ5" s="661" t="s">
        <v>
221</v>
      </c>
      <c r="DA5" s="662"/>
      <c r="DB5" s="662"/>
      <c r="DC5" s="663"/>
      <c r="DD5" s="661" t="s">
        <v>
230</v>
      </c>
      <c r="DE5" s="662"/>
      <c r="DF5" s="662"/>
      <c r="DG5" s="662"/>
      <c r="DH5" s="662"/>
      <c r="DI5" s="662"/>
      <c r="DJ5" s="662"/>
      <c r="DK5" s="662"/>
      <c r="DL5" s="662"/>
      <c r="DM5" s="662"/>
      <c r="DN5" s="662"/>
      <c r="DO5" s="662"/>
      <c r="DP5" s="663"/>
      <c r="DQ5" s="661" t="s">
        <v>
231</v>
      </c>
      <c r="DR5" s="662"/>
      <c r="DS5" s="662"/>
      <c r="DT5" s="662"/>
      <c r="DU5" s="662"/>
      <c r="DV5" s="662"/>
      <c r="DW5" s="662"/>
      <c r="DX5" s="662"/>
      <c r="DY5" s="662"/>
      <c r="DZ5" s="662"/>
      <c r="EA5" s="662"/>
      <c r="EB5" s="662"/>
      <c r="EC5" s="663"/>
    </row>
    <row r="6" spans="2:143" ht="11.25" customHeight="1" x14ac:dyDescent="0.2">
      <c r="B6" s="676" t="s">
        <v>
232</v>
      </c>
      <c r="C6" s="677"/>
      <c r="D6" s="677"/>
      <c r="E6" s="677"/>
      <c r="F6" s="677"/>
      <c r="G6" s="677"/>
      <c r="H6" s="677"/>
      <c r="I6" s="677"/>
      <c r="J6" s="677"/>
      <c r="K6" s="677"/>
      <c r="L6" s="677"/>
      <c r="M6" s="677"/>
      <c r="N6" s="677"/>
      <c r="O6" s="677"/>
      <c r="P6" s="677"/>
      <c r="Q6" s="678"/>
      <c r="R6" s="679">
        <v>
115302</v>
      </c>
      <c r="S6" s="680"/>
      <c r="T6" s="680"/>
      <c r="U6" s="680"/>
      <c r="V6" s="680"/>
      <c r="W6" s="680"/>
      <c r="X6" s="680"/>
      <c r="Y6" s="681"/>
      <c r="Z6" s="682">
        <v>
0.4</v>
      </c>
      <c r="AA6" s="682"/>
      <c r="AB6" s="682"/>
      <c r="AC6" s="682"/>
      <c r="AD6" s="683">
        <v>
115302</v>
      </c>
      <c r="AE6" s="683"/>
      <c r="AF6" s="683"/>
      <c r="AG6" s="683"/>
      <c r="AH6" s="683"/>
      <c r="AI6" s="683"/>
      <c r="AJ6" s="683"/>
      <c r="AK6" s="683"/>
      <c r="AL6" s="684">
        <v>
0.7</v>
      </c>
      <c r="AM6" s="685"/>
      <c r="AN6" s="685"/>
      <c r="AO6" s="686"/>
      <c r="AP6" s="676" t="s">
        <v>
233</v>
      </c>
      <c r="AQ6" s="677"/>
      <c r="AR6" s="677"/>
      <c r="AS6" s="677"/>
      <c r="AT6" s="677"/>
      <c r="AU6" s="677"/>
      <c r="AV6" s="677"/>
      <c r="AW6" s="677"/>
      <c r="AX6" s="677"/>
      <c r="AY6" s="677"/>
      <c r="AZ6" s="677"/>
      <c r="BA6" s="677"/>
      <c r="BB6" s="677"/>
      <c r="BC6" s="677"/>
      <c r="BD6" s="677"/>
      <c r="BE6" s="677"/>
      <c r="BF6" s="678"/>
      <c r="BG6" s="679">
        <v>
13796990</v>
      </c>
      <c r="BH6" s="680"/>
      <c r="BI6" s="680"/>
      <c r="BJ6" s="680"/>
      <c r="BK6" s="680"/>
      <c r="BL6" s="680"/>
      <c r="BM6" s="680"/>
      <c r="BN6" s="681"/>
      <c r="BO6" s="682">
        <v>
91.6</v>
      </c>
      <c r="BP6" s="682"/>
      <c r="BQ6" s="682"/>
      <c r="BR6" s="682"/>
      <c r="BS6" s="683">
        <v>
32781</v>
      </c>
      <c r="BT6" s="683"/>
      <c r="BU6" s="683"/>
      <c r="BV6" s="683"/>
      <c r="BW6" s="683"/>
      <c r="BX6" s="683"/>
      <c r="BY6" s="683"/>
      <c r="BZ6" s="683"/>
      <c r="CA6" s="683"/>
      <c r="CB6" s="687"/>
      <c r="CD6" s="690" t="s">
        <v>
234</v>
      </c>
      <c r="CE6" s="691"/>
      <c r="CF6" s="691"/>
      <c r="CG6" s="691"/>
      <c r="CH6" s="691"/>
      <c r="CI6" s="691"/>
      <c r="CJ6" s="691"/>
      <c r="CK6" s="691"/>
      <c r="CL6" s="691"/>
      <c r="CM6" s="691"/>
      <c r="CN6" s="691"/>
      <c r="CO6" s="691"/>
      <c r="CP6" s="691"/>
      <c r="CQ6" s="692"/>
      <c r="CR6" s="679">
        <v>
300843</v>
      </c>
      <c r="CS6" s="680"/>
      <c r="CT6" s="680"/>
      <c r="CU6" s="680"/>
      <c r="CV6" s="680"/>
      <c r="CW6" s="680"/>
      <c r="CX6" s="680"/>
      <c r="CY6" s="681"/>
      <c r="CZ6" s="673">
        <v>
1</v>
      </c>
      <c r="DA6" s="674"/>
      <c r="DB6" s="674"/>
      <c r="DC6" s="693"/>
      <c r="DD6" s="688" t="s">
        <v>
126</v>
      </c>
      <c r="DE6" s="680"/>
      <c r="DF6" s="680"/>
      <c r="DG6" s="680"/>
      <c r="DH6" s="680"/>
      <c r="DI6" s="680"/>
      <c r="DJ6" s="680"/>
      <c r="DK6" s="680"/>
      <c r="DL6" s="680"/>
      <c r="DM6" s="680"/>
      <c r="DN6" s="680"/>
      <c r="DO6" s="680"/>
      <c r="DP6" s="681"/>
      <c r="DQ6" s="688">
        <v>
300783</v>
      </c>
      <c r="DR6" s="680"/>
      <c r="DS6" s="680"/>
      <c r="DT6" s="680"/>
      <c r="DU6" s="680"/>
      <c r="DV6" s="680"/>
      <c r="DW6" s="680"/>
      <c r="DX6" s="680"/>
      <c r="DY6" s="680"/>
      <c r="DZ6" s="680"/>
      <c r="EA6" s="680"/>
      <c r="EB6" s="680"/>
      <c r="EC6" s="689"/>
    </row>
    <row r="7" spans="2:143" ht="11.25" customHeight="1" x14ac:dyDescent="0.2">
      <c r="B7" s="676" t="s">
        <v>
235</v>
      </c>
      <c r="C7" s="677"/>
      <c r="D7" s="677"/>
      <c r="E7" s="677"/>
      <c r="F7" s="677"/>
      <c r="G7" s="677"/>
      <c r="H7" s="677"/>
      <c r="I7" s="677"/>
      <c r="J7" s="677"/>
      <c r="K7" s="677"/>
      <c r="L7" s="677"/>
      <c r="M7" s="677"/>
      <c r="N7" s="677"/>
      <c r="O7" s="677"/>
      <c r="P7" s="677"/>
      <c r="Q7" s="678"/>
      <c r="R7" s="679">
        <v>
31151</v>
      </c>
      <c r="S7" s="680"/>
      <c r="T7" s="680"/>
      <c r="U7" s="680"/>
      <c r="V7" s="680"/>
      <c r="W7" s="680"/>
      <c r="X7" s="680"/>
      <c r="Y7" s="681"/>
      <c r="Z7" s="682">
        <v>
0.1</v>
      </c>
      <c r="AA7" s="682"/>
      <c r="AB7" s="682"/>
      <c r="AC7" s="682"/>
      <c r="AD7" s="683">
        <v>
31151</v>
      </c>
      <c r="AE7" s="683"/>
      <c r="AF7" s="683"/>
      <c r="AG7" s="683"/>
      <c r="AH7" s="683"/>
      <c r="AI7" s="683"/>
      <c r="AJ7" s="683"/>
      <c r="AK7" s="683"/>
      <c r="AL7" s="684">
        <v>
0.2</v>
      </c>
      <c r="AM7" s="685"/>
      <c r="AN7" s="685"/>
      <c r="AO7" s="686"/>
      <c r="AP7" s="676" t="s">
        <v>
236</v>
      </c>
      <c r="AQ7" s="677"/>
      <c r="AR7" s="677"/>
      <c r="AS7" s="677"/>
      <c r="AT7" s="677"/>
      <c r="AU7" s="677"/>
      <c r="AV7" s="677"/>
      <c r="AW7" s="677"/>
      <c r="AX7" s="677"/>
      <c r="AY7" s="677"/>
      <c r="AZ7" s="677"/>
      <c r="BA7" s="677"/>
      <c r="BB7" s="677"/>
      <c r="BC7" s="677"/>
      <c r="BD7" s="677"/>
      <c r="BE7" s="677"/>
      <c r="BF7" s="678"/>
      <c r="BG7" s="679">
        <v>
7606158</v>
      </c>
      <c r="BH7" s="680"/>
      <c r="BI7" s="680"/>
      <c r="BJ7" s="680"/>
      <c r="BK7" s="680"/>
      <c r="BL7" s="680"/>
      <c r="BM7" s="680"/>
      <c r="BN7" s="681"/>
      <c r="BO7" s="682">
        <v>
50.5</v>
      </c>
      <c r="BP7" s="682"/>
      <c r="BQ7" s="682"/>
      <c r="BR7" s="682"/>
      <c r="BS7" s="683">
        <v>
32781</v>
      </c>
      <c r="BT7" s="683"/>
      <c r="BU7" s="683"/>
      <c r="BV7" s="683"/>
      <c r="BW7" s="683"/>
      <c r="BX7" s="683"/>
      <c r="BY7" s="683"/>
      <c r="BZ7" s="683"/>
      <c r="CA7" s="683"/>
      <c r="CB7" s="687"/>
      <c r="CD7" s="694" t="s">
        <v>
237</v>
      </c>
      <c r="CE7" s="695"/>
      <c r="CF7" s="695"/>
      <c r="CG7" s="695"/>
      <c r="CH7" s="695"/>
      <c r="CI7" s="695"/>
      <c r="CJ7" s="695"/>
      <c r="CK7" s="695"/>
      <c r="CL7" s="695"/>
      <c r="CM7" s="695"/>
      <c r="CN7" s="695"/>
      <c r="CO7" s="695"/>
      <c r="CP7" s="695"/>
      <c r="CQ7" s="696"/>
      <c r="CR7" s="679">
        <v>
2726755</v>
      </c>
      <c r="CS7" s="680"/>
      <c r="CT7" s="680"/>
      <c r="CU7" s="680"/>
      <c r="CV7" s="680"/>
      <c r="CW7" s="680"/>
      <c r="CX7" s="680"/>
      <c r="CY7" s="681"/>
      <c r="CZ7" s="682">
        <v>
8.8000000000000007</v>
      </c>
      <c r="DA7" s="682"/>
      <c r="DB7" s="682"/>
      <c r="DC7" s="682"/>
      <c r="DD7" s="688">
        <v>
3842</v>
      </c>
      <c r="DE7" s="680"/>
      <c r="DF7" s="680"/>
      <c r="DG7" s="680"/>
      <c r="DH7" s="680"/>
      <c r="DI7" s="680"/>
      <c r="DJ7" s="680"/>
      <c r="DK7" s="680"/>
      <c r="DL7" s="680"/>
      <c r="DM7" s="680"/>
      <c r="DN7" s="680"/>
      <c r="DO7" s="680"/>
      <c r="DP7" s="681"/>
      <c r="DQ7" s="688">
        <v>
2460359</v>
      </c>
      <c r="DR7" s="680"/>
      <c r="DS7" s="680"/>
      <c r="DT7" s="680"/>
      <c r="DU7" s="680"/>
      <c r="DV7" s="680"/>
      <c r="DW7" s="680"/>
      <c r="DX7" s="680"/>
      <c r="DY7" s="680"/>
      <c r="DZ7" s="680"/>
      <c r="EA7" s="680"/>
      <c r="EB7" s="680"/>
      <c r="EC7" s="689"/>
    </row>
    <row r="8" spans="2:143" ht="11.25" customHeight="1" x14ac:dyDescent="0.2">
      <c r="B8" s="676" t="s">
        <v>
238</v>
      </c>
      <c r="C8" s="677"/>
      <c r="D8" s="677"/>
      <c r="E8" s="677"/>
      <c r="F8" s="677"/>
      <c r="G8" s="677"/>
      <c r="H8" s="677"/>
      <c r="I8" s="677"/>
      <c r="J8" s="677"/>
      <c r="K8" s="677"/>
      <c r="L8" s="677"/>
      <c r="M8" s="677"/>
      <c r="N8" s="677"/>
      <c r="O8" s="677"/>
      <c r="P8" s="677"/>
      <c r="Q8" s="678"/>
      <c r="R8" s="679">
        <v>
103660</v>
      </c>
      <c r="S8" s="680"/>
      <c r="T8" s="680"/>
      <c r="U8" s="680"/>
      <c r="V8" s="680"/>
      <c r="W8" s="680"/>
      <c r="X8" s="680"/>
      <c r="Y8" s="681"/>
      <c r="Z8" s="682">
        <v>
0.3</v>
      </c>
      <c r="AA8" s="682"/>
      <c r="AB8" s="682"/>
      <c r="AC8" s="682"/>
      <c r="AD8" s="683">
        <v>
103660</v>
      </c>
      <c r="AE8" s="683"/>
      <c r="AF8" s="683"/>
      <c r="AG8" s="683"/>
      <c r="AH8" s="683"/>
      <c r="AI8" s="683"/>
      <c r="AJ8" s="683"/>
      <c r="AK8" s="683"/>
      <c r="AL8" s="684">
        <v>
0.7</v>
      </c>
      <c r="AM8" s="685"/>
      <c r="AN8" s="685"/>
      <c r="AO8" s="686"/>
      <c r="AP8" s="676" t="s">
        <v>
239</v>
      </c>
      <c r="AQ8" s="677"/>
      <c r="AR8" s="677"/>
      <c r="AS8" s="677"/>
      <c r="AT8" s="677"/>
      <c r="AU8" s="677"/>
      <c r="AV8" s="677"/>
      <c r="AW8" s="677"/>
      <c r="AX8" s="677"/>
      <c r="AY8" s="677"/>
      <c r="AZ8" s="677"/>
      <c r="BA8" s="677"/>
      <c r="BB8" s="677"/>
      <c r="BC8" s="677"/>
      <c r="BD8" s="677"/>
      <c r="BE8" s="677"/>
      <c r="BF8" s="678"/>
      <c r="BG8" s="679">
        <v>
139034</v>
      </c>
      <c r="BH8" s="680"/>
      <c r="BI8" s="680"/>
      <c r="BJ8" s="680"/>
      <c r="BK8" s="680"/>
      <c r="BL8" s="680"/>
      <c r="BM8" s="680"/>
      <c r="BN8" s="681"/>
      <c r="BO8" s="682">
        <v>
0.9</v>
      </c>
      <c r="BP8" s="682"/>
      <c r="BQ8" s="682"/>
      <c r="BR8" s="682"/>
      <c r="BS8" s="688" t="s">
        <v>
126</v>
      </c>
      <c r="BT8" s="680"/>
      <c r="BU8" s="680"/>
      <c r="BV8" s="680"/>
      <c r="BW8" s="680"/>
      <c r="BX8" s="680"/>
      <c r="BY8" s="680"/>
      <c r="BZ8" s="680"/>
      <c r="CA8" s="680"/>
      <c r="CB8" s="689"/>
      <c r="CD8" s="694" t="s">
        <v>
240</v>
      </c>
      <c r="CE8" s="695"/>
      <c r="CF8" s="695"/>
      <c r="CG8" s="695"/>
      <c r="CH8" s="695"/>
      <c r="CI8" s="695"/>
      <c r="CJ8" s="695"/>
      <c r="CK8" s="695"/>
      <c r="CL8" s="695"/>
      <c r="CM8" s="695"/>
      <c r="CN8" s="695"/>
      <c r="CO8" s="695"/>
      <c r="CP8" s="695"/>
      <c r="CQ8" s="696"/>
      <c r="CR8" s="679">
        <v>
15152480</v>
      </c>
      <c r="CS8" s="680"/>
      <c r="CT8" s="680"/>
      <c r="CU8" s="680"/>
      <c r="CV8" s="680"/>
      <c r="CW8" s="680"/>
      <c r="CX8" s="680"/>
      <c r="CY8" s="681"/>
      <c r="CZ8" s="682">
        <v>
48.9</v>
      </c>
      <c r="DA8" s="682"/>
      <c r="DB8" s="682"/>
      <c r="DC8" s="682"/>
      <c r="DD8" s="688">
        <v>
518495</v>
      </c>
      <c r="DE8" s="680"/>
      <c r="DF8" s="680"/>
      <c r="DG8" s="680"/>
      <c r="DH8" s="680"/>
      <c r="DI8" s="680"/>
      <c r="DJ8" s="680"/>
      <c r="DK8" s="680"/>
      <c r="DL8" s="680"/>
      <c r="DM8" s="680"/>
      <c r="DN8" s="680"/>
      <c r="DO8" s="680"/>
      <c r="DP8" s="681"/>
      <c r="DQ8" s="688">
        <v>
6945473</v>
      </c>
      <c r="DR8" s="680"/>
      <c r="DS8" s="680"/>
      <c r="DT8" s="680"/>
      <c r="DU8" s="680"/>
      <c r="DV8" s="680"/>
      <c r="DW8" s="680"/>
      <c r="DX8" s="680"/>
      <c r="DY8" s="680"/>
      <c r="DZ8" s="680"/>
      <c r="EA8" s="680"/>
      <c r="EB8" s="680"/>
      <c r="EC8" s="689"/>
    </row>
    <row r="9" spans="2:143" ht="11.25" customHeight="1" x14ac:dyDescent="0.2">
      <c r="B9" s="676" t="s">
        <v>
241</v>
      </c>
      <c r="C9" s="677"/>
      <c r="D9" s="677"/>
      <c r="E9" s="677"/>
      <c r="F9" s="677"/>
      <c r="G9" s="677"/>
      <c r="H9" s="677"/>
      <c r="I9" s="677"/>
      <c r="J9" s="677"/>
      <c r="K9" s="677"/>
      <c r="L9" s="677"/>
      <c r="M9" s="677"/>
      <c r="N9" s="677"/>
      <c r="O9" s="677"/>
      <c r="P9" s="677"/>
      <c r="Q9" s="678"/>
      <c r="R9" s="679">
        <v>
84287</v>
      </c>
      <c r="S9" s="680"/>
      <c r="T9" s="680"/>
      <c r="U9" s="680"/>
      <c r="V9" s="680"/>
      <c r="W9" s="680"/>
      <c r="X9" s="680"/>
      <c r="Y9" s="681"/>
      <c r="Z9" s="682">
        <v>
0.3</v>
      </c>
      <c r="AA9" s="682"/>
      <c r="AB9" s="682"/>
      <c r="AC9" s="682"/>
      <c r="AD9" s="683">
        <v>
84287</v>
      </c>
      <c r="AE9" s="683"/>
      <c r="AF9" s="683"/>
      <c r="AG9" s="683"/>
      <c r="AH9" s="683"/>
      <c r="AI9" s="683"/>
      <c r="AJ9" s="683"/>
      <c r="AK9" s="683"/>
      <c r="AL9" s="684">
        <v>
0.5</v>
      </c>
      <c r="AM9" s="685"/>
      <c r="AN9" s="685"/>
      <c r="AO9" s="686"/>
      <c r="AP9" s="676" t="s">
        <v>
242</v>
      </c>
      <c r="AQ9" s="677"/>
      <c r="AR9" s="677"/>
      <c r="AS9" s="677"/>
      <c r="AT9" s="677"/>
      <c r="AU9" s="677"/>
      <c r="AV9" s="677"/>
      <c r="AW9" s="677"/>
      <c r="AX9" s="677"/>
      <c r="AY9" s="677"/>
      <c r="AZ9" s="677"/>
      <c r="BA9" s="677"/>
      <c r="BB9" s="677"/>
      <c r="BC9" s="677"/>
      <c r="BD9" s="677"/>
      <c r="BE9" s="677"/>
      <c r="BF9" s="678"/>
      <c r="BG9" s="679">
        <v>
6905895</v>
      </c>
      <c r="BH9" s="680"/>
      <c r="BI9" s="680"/>
      <c r="BJ9" s="680"/>
      <c r="BK9" s="680"/>
      <c r="BL9" s="680"/>
      <c r="BM9" s="680"/>
      <c r="BN9" s="681"/>
      <c r="BO9" s="682">
        <v>
45.8</v>
      </c>
      <c r="BP9" s="682"/>
      <c r="BQ9" s="682"/>
      <c r="BR9" s="682"/>
      <c r="BS9" s="688" t="s">
        <v>
243</v>
      </c>
      <c r="BT9" s="680"/>
      <c r="BU9" s="680"/>
      <c r="BV9" s="680"/>
      <c r="BW9" s="680"/>
      <c r="BX9" s="680"/>
      <c r="BY9" s="680"/>
      <c r="BZ9" s="680"/>
      <c r="CA9" s="680"/>
      <c r="CB9" s="689"/>
      <c r="CD9" s="694" t="s">
        <v>
244</v>
      </c>
      <c r="CE9" s="695"/>
      <c r="CF9" s="695"/>
      <c r="CG9" s="695"/>
      <c r="CH9" s="695"/>
      <c r="CI9" s="695"/>
      <c r="CJ9" s="695"/>
      <c r="CK9" s="695"/>
      <c r="CL9" s="695"/>
      <c r="CM9" s="695"/>
      <c r="CN9" s="695"/>
      <c r="CO9" s="695"/>
      <c r="CP9" s="695"/>
      <c r="CQ9" s="696"/>
      <c r="CR9" s="679">
        <v>
1860508</v>
      </c>
      <c r="CS9" s="680"/>
      <c r="CT9" s="680"/>
      <c r="CU9" s="680"/>
      <c r="CV9" s="680"/>
      <c r="CW9" s="680"/>
      <c r="CX9" s="680"/>
      <c r="CY9" s="681"/>
      <c r="CZ9" s="682">
        <v>
6</v>
      </c>
      <c r="DA9" s="682"/>
      <c r="DB9" s="682"/>
      <c r="DC9" s="682"/>
      <c r="DD9" s="688">
        <v>
897</v>
      </c>
      <c r="DE9" s="680"/>
      <c r="DF9" s="680"/>
      <c r="DG9" s="680"/>
      <c r="DH9" s="680"/>
      <c r="DI9" s="680"/>
      <c r="DJ9" s="680"/>
      <c r="DK9" s="680"/>
      <c r="DL9" s="680"/>
      <c r="DM9" s="680"/>
      <c r="DN9" s="680"/>
      <c r="DO9" s="680"/>
      <c r="DP9" s="681"/>
      <c r="DQ9" s="688">
        <v>
1300140</v>
      </c>
      <c r="DR9" s="680"/>
      <c r="DS9" s="680"/>
      <c r="DT9" s="680"/>
      <c r="DU9" s="680"/>
      <c r="DV9" s="680"/>
      <c r="DW9" s="680"/>
      <c r="DX9" s="680"/>
      <c r="DY9" s="680"/>
      <c r="DZ9" s="680"/>
      <c r="EA9" s="680"/>
      <c r="EB9" s="680"/>
      <c r="EC9" s="689"/>
    </row>
    <row r="10" spans="2:143" ht="11.25" customHeight="1" x14ac:dyDescent="0.2">
      <c r="B10" s="676" t="s">
        <v>
245</v>
      </c>
      <c r="C10" s="677"/>
      <c r="D10" s="677"/>
      <c r="E10" s="677"/>
      <c r="F10" s="677"/>
      <c r="G10" s="677"/>
      <c r="H10" s="677"/>
      <c r="I10" s="677"/>
      <c r="J10" s="677"/>
      <c r="K10" s="677"/>
      <c r="L10" s="677"/>
      <c r="M10" s="677"/>
      <c r="N10" s="677"/>
      <c r="O10" s="677"/>
      <c r="P10" s="677"/>
      <c r="Q10" s="678"/>
      <c r="R10" s="679" t="s">
        <v>
126</v>
      </c>
      <c r="S10" s="680"/>
      <c r="T10" s="680"/>
      <c r="U10" s="680"/>
      <c r="V10" s="680"/>
      <c r="W10" s="680"/>
      <c r="X10" s="680"/>
      <c r="Y10" s="681"/>
      <c r="Z10" s="682" t="s">
        <v>
243</v>
      </c>
      <c r="AA10" s="682"/>
      <c r="AB10" s="682"/>
      <c r="AC10" s="682"/>
      <c r="AD10" s="683" t="s">
        <v>
243</v>
      </c>
      <c r="AE10" s="683"/>
      <c r="AF10" s="683"/>
      <c r="AG10" s="683"/>
      <c r="AH10" s="683"/>
      <c r="AI10" s="683"/>
      <c r="AJ10" s="683"/>
      <c r="AK10" s="683"/>
      <c r="AL10" s="684" t="s">
        <v>
243</v>
      </c>
      <c r="AM10" s="685"/>
      <c r="AN10" s="685"/>
      <c r="AO10" s="686"/>
      <c r="AP10" s="676" t="s">
        <v>
246</v>
      </c>
      <c r="AQ10" s="677"/>
      <c r="AR10" s="677"/>
      <c r="AS10" s="677"/>
      <c r="AT10" s="677"/>
      <c r="AU10" s="677"/>
      <c r="AV10" s="677"/>
      <c r="AW10" s="677"/>
      <c r="AX10" s="677"/>
      <c r="AY10" s="677"/>
      <c r="AZ10" s="677"/>
      <c r="BA10" s="677"/>
      <c r="BB10" s="677"/>
      <c r="BC10" s="677"/>
      <c r="BD10" s="677"/>
      <c r="BE10" s="677"/>
      <c r="BF10" s="678"/>
      <c r="BG10" s="679">
        <v>
238532</v>
      </c>
      <c r="BH10" s="680"/>
      <c r="BI10" s="680"/>
      <c r="BJ10" s="680"/>
      <c r="BK10" s="680"/>
      <c r="BL10" s="680"/>
      <c r="BM10" s="680"/>
      <c r="BN10" s="681"/>
      <c r="BO10" s="682">
        <v>
1.6</v>
      </c>
      <c r="BP10" s="682"/>
      <c r="BQ10" s="682"/>
      <c r="BR10" s="682"/>
      <c r="BS10" s="688" t="s">
        <v>
126</v>
      </c>
      <c r="BT10" s="680"/>
      <c r="BU10" s="680"/>
      <c r="BV10" s="680"/>
      <c r="BW10" s="680"/>
      <c r="BX10" s="680"/>
      <c r="BY10" s="680"/>
      <c r="BZ10" s="680"/>
      <c r="CA10" s="680"/>
      <c r="CB10" s="689"/>
      <c r="CD10" s="694" t="s">
        <v>
247</v>
      </c>
      <c r="CE10" s="695"/>
      <c r="CF10" s="695"/>
      <c r="CG10" s="695"/>
      <c r="CH10" s="695"/>
      <c r="CI10" s="695"/>
      <c r="CJ10" s="695"/>
      <c r="CK10" s="695"/>
      <c r="CL10" s="695"/>
      <c r="CM10" s="695"/>
      <c r="CN10" s="695"/>
      <c r="CO10" s="695"/>
      <c r="CP10" s="695"/>
      <c r="CQ10" s="696"/>
      <c r="CR10" s="679">
        <v>
162968</v>
      </c>
      <c r="CS10" s="680"/>
      <c r="CT10" s="680"/>
      <c r="CU10" s="680"/>
      <c r="CV10" s="680"/>
      <c r="CW10" s="680"/>
      <c r="CX10" s="680"/>
      <c r="CY10" s="681"/>
      <c r="CZ10" s="682">
        <v>
0.5</v>
      </c>
      <c r="DA10" s="682"/>
      <c r="DB10" s="682"/>
      <c r="DC10" s="682"/>
      <c r="DD10" s="688" t="s">
        <v>
243</v>
      </c>
      <c r="DE10" s="680"/>
      <c r="DF10" s="680"/>
      <c r="DG10" s="680"/>
      <c r="DH10" s="680"/>
      <c r="DI10" s="680"/>
      <c r="DJ10" s="680"/>
      <c r="DK10" s="680"/>
      <c r="DL10" s="680"/>
      <c r="DM10" s="680"/>
      <c r="DN10" s="680"/>
      <c r="DO10" s="680"/>
      <c r="DP10" s="681"/>
      <c r="DQ10" s="688">
        <v>
94958</v>
      </c>
      <c r="DR10" s="680"/>
      <c r="DS10" s="680"/>
      <c r="DT10" s="680"/>
      <c r="DU10" s="680"/>
      <c r="DV10" s="680"/>
      <c r="DW10" s="680"/>
      <c r="DX10" s="680"/>
      <c r="DY10" s="680"/>
      <c r="DZ10" s="680"/>
      <c r="EA10" s="680"/>
      <c r="EB10" s="680"/>
      <c r="EC10" s="689"/>
    </row>
    <row r="11" spans="2:143" ht="11.25" customHeight="1" x14ac:dyDescent="0.2">
      <c r="B11" s="676" t="s">
        <v>
248</v>
      </c>
      <c r="C11" s="677"/>
      <c r="D11" s="677"/>
      <c r="E11" s="677"/>
      <c r="F11" s="677"/>
      <c r="G11" s="677"/>
      <c r="H11" s="677"/>
      <c r="I11" s="677"/>
      <c r="J11" s="677"/>
      <c r="K11" s="677"/>
      <c r="L11" s="677"/>
      <c r="M11" s="677"/>
      <c r="N11" s="677"/>
      <c r="O11" s="677"/>
      <c r="P11" s="677"/>
      <c r="Q11" s="678"/>
      <c r="R11" s="679" t="s">
        <v>
126</v>
      </c>
      <c r="S11" s="680"/>
      <c r="T11" s="680"/>
      <c r="U11" s="680"/>
      <c r="V11" s="680"/>
      <c r="W11" s="680"/>
      <c r="X11" s="680"/>
      <c r="Y11" s="681"/>
      <c r="Z11" s="682" t="s">
        <v>
173</v>
      </c>
      <c r="AA11" s="682"/>
      <c r="AB11" s="682"/>
      <c r="AC11" s="682"/>
      <c r="AD11" s="683" t="s">
        <v>
243</v>
      </c>
      <c r="AE11" s="683"/>
      <c r="AF11" s="683"/>
      <c r="AG11" s="683"/>
      <c r="AH11" s="683"/>
      <c r="AI11" s="683"/>
      <c r="AJ11" s="683"/>
      <c r="AK11" s="683"/>
      <c r="AL11" s="684" t="s">
        <v>
126</v>
      </c>
      <c r="AM11" s="685"/>
      <c r="AN11" s="685"/>
      <c r="AO11" s="686"/>
      <c r="AP11" s="676" t="s">
        <v>
249</v>
      </c>
      <c r="AQ11" s="677"/>
      <c r="AR11" s="677"/>
      <c r="AS11" s="677"/>
      <c r="AT11" s="677"/>
      <c r="AU11" s="677"/>
      <c r="AV11" s="677"/>
      <c r="AW11" s="677"/>
      <c r="AX11" s="677"/>
      <c r="AY11" s="677"/>
      <c r="AZ11" s="677"/>
      <c r="BA11" s="677"/>
      <c r="BB11" s="677"/>
      <c r="BC11" s="677"/>
      <c r="BD11" s="677"/>
      <c r="BE11" s="677"/>
      <c r="BF11" s="678"/>
      <c r="BG11" s="679">
        <v>
322697</v>
      </c>
      <c r="BH11" s="680"/>
      <c r="BI11" s="680"/>
      <c r="BJ11" s="680"/>
      <c r="BK11" s="680"/>
      <c r="BL11" s="680"/>
      <c r="BM11" s="680"/>
      <c r="BN11" s="681"/>
      <c r="BO11" s="682">
        <v>
2.1</v>
      </c>
      <c r="BP11" s="682"/>
      <c r="BQ11" s="682"/>
      <c r="BR11" s="682"/>
      <c r="BS11" s="688">
        <v>
32781</v>
      </c>
      <c r="BT11" s="680"/>
      <c r="BU11" s="680"/>
      <c r="BV11" s="680"/>
      <c r="BW11" s="680"/>
      <c r="BX11" s="680"/>
      <c r="BY11" s="680"/>
      <c r="BZ11" s="680"/>
      <c r="CA11" s="680"/>
      <c r="CB11" s="689"/>
      <c r="CD11" s="694" t="s">
        <v>
250</v>
      </c>
      <c r="CE11" s="695"/>
      <c r="CF11" s="695"/>
      <c r="CG11" s="695"/>
      <c r="CH11" s="695"/>
      <c r="CI11" s="695"/>
      <c r="CJ11" s="695"/>
      <c r="CK11" s="695"/>
      <c r="CL11" s="695"/>
      <c r="CM11" s="695"/>
      <c r="CN11" s="695"/>
      <c r="CO11" s="695"/>
      <c r="CP11" s="695"/>
      <c r="CQ11" s="696"/>
      <c r="CR11" s="679">
        <v>
71062</v>
      </c>
      <c r="CS11" s="680"/>
      <c r="CT11" s="680"/>
      <c r="CU11" s="680"/>
      <c r="CV11" s="680"/>
      <c r="CW11" s="680"/>
      <c r="CX11" s="680"/>
      <c r="CY11" s="681"/>
      <c r="CZ11" s="682">
        <v>
0.2</v>
      </c>
      <c r="DA11" s="682"/>
      <c r="DB11" s="682"/>
      <c r="DC11" s="682"/>
      <c r="DD11" s="688">
        <v>
18631</v>
      </c>
      <c r="DE11" s="680"/>
      <c r="DF11" s="680"/>
      <c r="DG11" s="680"/>
      <c r="DH11" s="680"/>
      <c r="DI11" s="680"/>
      <c r="DJ11" s="680"/>
      <c r="DK11" s="680"/>
      <c r="DL11" s="680"/>
      <c r="DM11" s="680"/>
      <c r="DN11" s="680"/>
      <c r="DO11" s="680"/>
      <c r="DP11" s="681"/>
      <c r="DQ11" s="688">
        <v>
52674</v>
      </c>
      <c r="DR11" s="680"/>
      <c r="DS11" s="680"/>
      <c r="DT11" s="680"/>
      <c r="DU11" s="680"/>
      <c r="DV11" s="680"/>
      <c r="DW11" s="680"/>
      <c r="DX11" s="680"/>
      <c r="DY11" s="680"/>
      <c r="DZ11" s="680"/>
      <c r="EA11" s="680"/>
      <c r="EB11" s="680"/>
      <c r="EC11" s="689"/>
    </row>
    <row r="12" spans="2:143" ht="11.25" customHeight="1" x14ac:dyDescent="0.2">
      <c r="B12" s="676" t="s">
        <v>
251</v>
      </c>
      <c r="C12" s="677"/>
      <c r="D12" s="677"/>
      <c r="E12" s="677"/>
      <c r="F12" s="677"/>
      <c r="G12" s="677"/>
      <c r="H12" s="677"/>
      <c r="I12" s="677"/>
      <c r="J12" s="677"/>
      <c r="K12" s="677"/>
      <c r="L12" s="677"/>
      <c r="M12" s="677"/>
      <c r="N12" s="677"/>
      <c r="O12" s="677"/>
      <c r="P12" s="677"/>
      <c r="Q12" s="678"/>
      <c r="R12" s="679">
        <v>
1304822</v>
      </c>
      <c r="S12" s="680"/>
      <c r="T12" s="680"/>
      <c r="U12" s="680"/>
      <c r="V12" s="680"/>
      <c r="W12" s="680"/>
      <c r="X12" s="680"/>
      <c r="Y12" s="681"/>
      <c r="Z12" s="682">
        <v>
4.0999999999999996</v>
      </c>
      <c r="AA12" s="682"/>
      <c r="AB12" s="682"/>
      <c r="AC12" s="682"/>
      <c r="AD12" s="683">
        <v>
1304822</v>
      </c>
      <c r="AE12" s="683"/>
      <c r="AF12" s="683"/>
      <c r="AG12" s="683"/>
      <c r="AH12" s="683"/>
      <c r="AI12" s="683"/>
      <c r="AJ12" s="683"/>
      <c r="AK12" s="683"/>
      <c r="AL12" s="684">
        <v>
8.1999999999999993</v>
      </c>
      <c r="AM12" s="685"/>
      <c r="AN12" s="685"/>
      <c r="AO12" s="686"/>
      <c r="AP12" s="676" t="s">
        <v>
252</v>
      </c>
      <c r="AQ12" s="677"/>
      <c r="AR12" s="677"/>
      <c r="AS12" s="677"/>
      <c r="AT12" s="677"/>
      <c r="AU12" s="677"/>
      <c r="AV12" s="677"/>
      <c r="AW12" s="677"/>
      <c r="AX12" s="677"/>
      <c r="AY12" s="677"/>
      <c r="AZ12" s="677"/>
      <c r="BA12" s="677"/>
      <c r="BB12" s="677"/>
      <c r="BC12" s="677"/>
      <c r="BD12" s="677"/>
      <c r="BE12" s="677"/>
      <c r="BF12" s="678"/>
      <c r="BG12" s="679">
        <v>
5758777</v>
      </c>
      <c r="BH12" s="680"/>
      <c r="BI12" s="680"/>
      <c r="BJ12" s="680"/>
      <c r="BK12" s="680"/>
      <c r="BL12" s="680"/>
      <c r="BM12" s="680"/>
      <c r="BN12" s="681"/>
      <c r="BO12" s="682">
        <v>
38.200000000000003</v>
      </c>
      <c r="BP12" s="682"/>
      <c r="BQ12" s="682"/>
      <c r="BR12" s="682"/>
      <c r="BS12" s="688" t="s">
        <v>
126</v>
      </c>
      <c r="BT12" s="680"/>
      <c r="BU12" s="680"/>
      <c r="BV12" s="680"/>
      <c r="BW12" s="680"/>
      <c r="BX12" s="680"/>
      <c r="BY12" s="680"/>
      <c r="BZ12" s="680"/>
      <c r="CA12" s="680"/>
      <c r="CB12" s="689"/>
      <c r="CD12" s="694" t="s">
        <v>
253</v>
      </c>
      <c r="CE12" s="695"/>
      <c r="CF12" s="695"/>
      <c r="CG12" s="695"/>
      <c r="CH12" s="695"/>
      <c r="CI12" s="695"/>
      <c r="CJ12" s="695"/>
      <c r="CK12" s="695"/>
      <c r="CL12" s="695"/>
      <c r="CM12" s="695"/>
      <c r="CN12" s="695"/>
      <c r="CO12" s="695"/>
      <c r="CP12" s="695"/>
      <c r="CQ12" s="696"/>
      <c r="CR12" s="679">
        <v>
279732</v>
      </c>
      <c r="CS12" s="680"/>
      <c r="CT12" s="680"/>
      <c r="CU12" s="680"/>
      <c r="CV12" s="680"/>
      <c r="CW12" s="680"/>
      <c r="CX12" s="680"/>
      <c r="CY12" s="681"/>
      <c r="CZ12" s="682">
        <v>
0.9</v>
      </c>
      <c r="DA12" s="682"/>
      <c r="DB12" s="682"/>
      <c r="DC12" s="682"/>
      <c r="DD12" s="688" t="s">
        <v>
254</v>
      </c>
      <c r="DE12" s="680"/>
      <c r="DF12" s="680"/>
      <c r="DG12" s="680"/>
      <c r="DH12" s="680"/>
      <c r="DI12" s="680"/>
      <c r="DJ12" s="680"/>
      <c r="DK12" s="680"/>
      <c r="DL12" s="680"/>
      <c r="DM12" s="680"/>
      <c r="DN12" s="680"/>
      <c r="DO12" s="680"/>
      <c r="DP12" s="681"/>
      <c r="DQ12" s="688">
        <v>
128408</v>
      </c>
      <c r="DR12" s="680"/>
      <c r="DS12" s="680"/>
      <c r="DT12" s="680"/>
      <c r="DU12" s="680"/>
      <c r="DV12" s="680"/>
      <c r="DW12" s="680"/>
      <c r="DX12" s="680"/>
      <c r="DY12" s="680"/>
      <c r="DZ12" s="680"/>
      <c r="EA12" s="680"/>
      <c r="EB12" s="680"/>
      <c r="EC12" s="689"/>
    </row>
    <row r="13" spans="2:143" ht="11.25" customHeight="1" x14ac:dyDescent="0.2">
      <c r="B13" s="676" t="s">
        <v>
255</v>
      </c>
      <c r="C13" s="677"/>
      <c r="D13" s="677"/>
      <c r="E13" s="677"/>
      <c r="F13" s="677"/>
      <c r="G13" s="677"/>
      <c r="H13" s="677"/>
      <c r="I13" s="677"/>
      <c r="J13" s="677"/>
      <c r="K13" s="677"/>
      <c r="L13" s="677"/>
      <c r="M13" s="677"/>
      <c r="N13" s="677"/>
      <c r="O13" s="677"/>
      <c r="P13" s="677"/>
      <c r="Q13" s="678"/>
      <c r="R13" s="679" t="s">
        <v>
254</v>
      </c>
      <c r="S13" s="680"/>
      <c r="T13" s="680"/>
      <c r="U13" s="680"/>
      <c r="V13" s="680"/>
      <c r="W13" s="680"/>
      <c r="X13" s="680"/>
      <c r="Y13" s="681"/>
      <c r="Z13" s="682" t="s">
        <v>
126</v>
      </c>
      <c r="AA13" s="682"/>
      <c r="AB13" s="682"/>
      <c r="AC13" s="682"/>
      <c r="AD13" s="683" t="s">
        <v>
126</v>
      </c>
      <c r="AE13" s="683"/>
      <c r="AF13" s="683"/>
      <c r="AG13" s="683"/>
      <c r="AH13" s="683"/>
      <c r="AI13" s="683"/>
      <c r="AJ13" s="683"/>
      <c r="AK13" s="683"/>
      <c r="AL13" s="684" t="s">
        <v>
126</v>
      </c>
      <c r="AM13" s="685"/>
      <c r="AN13" s="685"/>
      <c r="AO13" s="686"/>
      <c r="AP13" s="676" t="s">
        <v>
256</v>
      </c>
      <c r="AQ13" s="677"/>
      <c r="AR13" s="677"/>
      <c r="AS13" s="677"/>
      <c r="AT13" s="677"/>
      <c r="AU13" s="677"/>
      <c r="AV13" s="677"/>
      <c r="AW13" s="677"/>
      <c r="AX13" s="677"/>
      <c r="AY13" s="677"/>
      <c r="AZ13" s="677"/>
      <c r="BA13" s="677"/>
      <c r="BB13" s="677"/>
      <c r="BC13" s="677"/>
      <c r="BD13" s="677"/>
      <c r="BE13" s="677"/>
      <c r="BF13" s="678"/>
      <c r="BG13" s="679">
        <v>
5562171</v>
      </c>
      <c r="BH13" s="680"/>
      <c r="BI13" s="680"/>
      <c r="BJ13" s="680"/>
      <c r="BK13" s="680"/>
      <c r="BL13" s="680"/>
      <c r="BM13" s="680"/>
      <c r="BN13" s="681"/>
      <c r="BO13" s="682">
        <v>
36.9</v>
      </c>
      <c r="BP13" s="682"/>
      <c r="BQ13" s="682"/>
      <c r="BR13" s="682"/>
      <c r="BS13" s="688" t="s">
        <v>
243</v>
      </c>
      <c r="BT13" s="680"/>
      <c r="BU13" s="680"/>
      <c r="BV13" s="680"/>
      <c r="BW13" s="680"/>
      <c r="BX13" s="680"/>
      <c r="BY13" s="680"/>
      <c r="BZ13" s="680"/>
      <c r="CA13" s="680"/>
      <c r="CB13" s="689"/>
      <c r="CD13" s="694" t="s">
        <v>
257</v>
      </c>
      <c r="CE13" s="695"/>
      <c r="CF13" s="695"/>
      <c r="CG13" s="695"/>
      <c r="CH13" s="695"/>
      <c r="CI13" s="695"/>
      <c r="CJ13" s="695"/>
      <c r="CK13" s="695"/>
      <c r="CL13" s="695"/>
      <c r="CM13" s="695"/>
      <c r="CN13" s="695"/>
      <c r="CO13" s="695"/>
      <c r="CP13" s="695"/>
      <c r="CQ13" s="696"/>
      <c r="CR13" s="679">
        <v>
4549240</v>
      </c>
      <c r="CS13" s="680"/>
      <c r="CT13" s="680"/>
      <c r="CU13" s="680"/>
      <c r="CV13" s="680"/>
      <c r="CW13" s="680"/>
      <c r="CX13" s="680"/>
      <c r="CY13" s="681"/>
      <c r="CZ13" s="682">
        <v>
14.7</v>
      </c>
      <c r="DA13" s="682"/>
      <c r="DB13" s="682"/>
      <c r="DC13" s="682"/>
      <c r="DD13" s="688">
        <v>
2116700</v>
      </c>
      <c r="DE13" s="680"/>
      <c r="DF13" s="680"/>
      <c r="DG13" s="680"/>
      <c r="DH13" s="680"/>
      <c r="DI13" s="680"/>
      <c r="DJ13" s="680"/>
      <c r="DK13" s="680"/>
      <c r="DL13" s="680"/>
      <c r="DM13" s="680"/>
      <c r="DN13" s="680"/>
      <c r="DO13" s="680"/>
      <c r="DP13" s="681"/>
      <c r="DQ13" s="688">
        <v>
2021644</v>
      </c>
      <c r="DR13" s="680"/>
      <c r="DS13" s="680"/>
      <c r="DT13" s="680"/>
      <c r="DU13" s="680"/>
      <c r="DV13" s="680"/>
      <c r="DW13" s="680"/>
      <c r="DX13" s="680"/>
      <c r="DY13" s="680"/>
      <c r="DZ13" s="680"/>
      <c r="EA13" s="680"/>
      <c r="EB13" s="680"/>
      <c r="EC13" s="689"/>
    </row>
    <row r="14" spans="2:143" ht="11.25" customHeight="1" x14ac:dyDescent="0.2">
      <c r="B14" s="676" t="s">
        <v>
258</v>
      </c>
      <c r="C14" s="677"/>
      <c r="D14" s="677"/>
      <c r="E14" s="677"/>
      <c r="F14" s="677"/>
      <c r="G14" s="677"/>
      <c r="H14" s="677"/>
      <c r="I14" s="677"/>
      <c r="J14" s="677"/>
      <c r="K14" s="677"/>
      <c r="L14" s="677"/>
      <c r="M14" s="677"/>
      <c r="N14" s="677"/>
      <c r="O14" s="677"/>
      <c r="P14" s="677"/>
      <c r="Q14" s="678"/>
      <c r="R14" s="679" t="s">
        <v>
126</v>
      </c>
      <c r="S14" s="680"/>
      <c r="T14" s="680"/>
      <c r="U14" s="680"/>
      <c r="V14" s="680"/>
      <c r="W14" s="680"/>
      <c r="X14" s="680"/>
      <c r="Y14" s="681"/>
      <c r="Z14" s="682" t="s">
        <v>
243</v>
      </c>
      <c r="AA14" s="682"/>
      <c r="AB14" s="682"/>
      <c r="AC14" s="682"/>
      <c r="AD14" s="683" t="s">
        <v>
126</v>
      </c>
      <c r="AE14" s="683"/>
      <c r="AF14" s="683"/>
      <c r="AG14" s="683"/>
      <c r="AH14" s="683"/>
      <c r="AI14" s="683"/>
      <c r="AJ14" s="683"/>
      <c r="AK14" s="683"/>
      <c r="AL14" s="684" t="s">
        <v>
254</v>
      </c>
      <c r="AM14" s="685"/>
      <c r="AN14" s="685"/>
      <c r="AO14" s="686"/>
      <c r="AP14" s="676" t="s">
        <v>
259</v>
      </c>
      <c r="AQ14" s="677"/>
      <c r="AR14" s="677"/>
      <c r="AS14" s="677"/>
      <c r="AT14" s="677"/>
      <c r="AU14" s="677"/>
      <c r="AV14" s="677"/>
      <c r="AW14" s="677"/>
      <c r="AX14" s="677"/>
      <c r="AY14" s="677"/>
      <c r="AZ14" s="677"/>
      <c r="BA14" s="677"/>
      <c r="BB14" s="677"/>
      <c r="BC14" s="677"/>
      <c r="BD14" s="677"/>
      <c r="BE14" s="677"/>
      <c r="BF14" s="678"/>
      <c r="BG14" s="679">
        <v>
45565</v>
      </c>
      <c r="BH14" s="680"/>
      <c r="BI14" s="680"/>
      <c r="BJ14" s="680"/>
      <c r="BK14" s="680"/>
      <c r="BL14" s="680"/>
      <c r="BM14" s="680"/>
      <c r="BN14" s="681"/>
      <c r="BO14" s="682">
        <v>
0.3</v>
      </c>
      <c r="BP14" s="682"/>
      <c r="BQ14" s="682"/>
      <c r="BR14" s="682"/>
      <c r="BS14" s="688" t="s">
        <v>
126</v>
      </c>
      <c r="BT14" s="680"/>
      <c r="BU14" s="680"/>
      <c r="BV14" s="680"/>
      <c r="BW14" s="680"/>
      <c r="BX14" s="680"/>
      <c r="BY14" s="680"/>
      <c r="BZ14" s="680"/>
      <c r="CA14" s="680"/>
      <c r="CB14" s="689"/>
      <c r="CD14" s="694" t="s">
        <v>
260</v>
      </c>
      <c r="CE14" s="695"/>
      <c r="CF14" s="695"/>
      <c r="CG14" s="695"/>
      <c r="CH14" s="695"/>
      <c r="CI14" s="695"/>
      <c r="CJ14" s="695"/>
      <c r="CK14" s="695"/>
      <c r="CL14" s="695"/>
      <c r="CM14" s="695"/>
      <c r="CN14" s="695"/>
      <c r="CO14" s="695"/>
      <c r="CP14" s="695"/>
      <c r="CQ14" s="696"/>
      <c r="CR14" s="679">
        <v>
1155427</v>
      </c>
      <c r="CS14" s="680"/>
      <c r="CT14" s="680"/>
      <c r="CU14" s="680"/>
      <c r="CV14" s="680"/>
      <c r="CW14" s="680"/>
      <c r="CX14" s="680"/>
      <c r="CY14" s="681"/>
      <c r="CZ14" s="682">
        <v>
3.7</v>
      </c>
      <c r="DA14" s="682"/>
      <c r="DB14" s="682"/>
      <c r="DC14" s="682"/>
      <c r="DD14" s="688">
        <v>
101401</v>
      </c>
      <c r="DE14" s="680"/>
      <c r="DF14" s="680"/>
      <c r="DG14" s="680"/>
      <c r="DH14" s="680"/>
      <c r="DI14" s="680"/>
      <c r="DJ14" s="680"/>
      <c r="DK14" s="680"/>
      <c r="DL14" s="680"/>
      <c r="DM14" s="680"/>
      <c r="DN14" s="680"/>
      <c r="DO14" s="680"/>
      <c r="DP14" s="681"/>
      <c r="DQ14" s="688">
        <v>
653784</v>
      </c>
      <c r="DR14" s="680"/>
      <c r="DS14" s="680"/>
      <c r="DT14" s="680"/>
      <c r="DU14" s="680"/>
      <c r="DV14" s="680"/>
      <c r="DW14" s="680"/>
      <c r="DX14" s="680"/>
      <c r="DY14" s="680"/>
      <c r="DZ14" s="680"/>
      <c r="EA14" s="680"/>
      <c r="EB14" s="680"/>
      <c r="EC14" s="689"/>
    </row>
    <row r="15" spans="2:143" ht="11.25" customHeight="1" x14ac:dyDescent="0.2">
      <c r="B15" s="676" t="s">
        <v>
261</v>
      </c>
      <c r="C15" s="677"/>
      <c r="D15" s="677"/>
      <c r="E15" s="677"/>
      <c r="F15" s="677"/>
      <c r="G15" s="677"/>
      <c r="H15" s="677"/>
      <c r="I15" s="677"/>
      <c r="J15" s="677"/>
      <c r="K15" s="677"/>
      <c r="L15" s="677"/>
      <c r="M15" s="677"/>
      <c r="N15" s="677"/>
      <c r="O15" s="677"/>
      <c r="P15" s="677"/>
      <c r="Q15" s="678"/>
      <c r="R15" s="679">
        <v>
68751</v>
      </c>
      <c r="S15" s="680"/>
      <c r="T15" s="680"/>
      <c r="U15" s="680"/>
      <c r="V15" s="680"/>
      <c r="W15" s="680"/>
      <c r="X15" s="680"/>
      <c r="Y15" s="681"/>
      <c r="Z15" s="682">
        <v>
0.2</v>
      </c>
      <c r="AA15" s="682"/>
      <c r="AB15" s="682"/>
      <c r="AC15" s="682"/>
      <c r="AD15" s="683">
        <v>
68751</v>
      </c>
      <c r="AE15" s="683"/>
      <c r="AF15" s="683"/>
      <c r="AG15" s="683"/>
      <c r="AH15" s="683"/>
      <c r="AI15" s="683"/>
      <c r="AJ15" s="683"/>
      <c r="AK15" s="683"/>
      <c r="AL15" s="684">
        <v>
0.4</v>
      </c>
      <c r="AM15" s="685"/>
      <c r="AN15" s="685"/>
      <c r="AO15" s="686"/>
      <c r="AP15" s="676" t="s">
        <v>
262</v>
      </c>
      <c r="AQ15" s="677"/>
      <c r="AR15" s="677"/>
      <c r="AS15" s="677"/>
      <c r="AT15" s="677"/>
      <c r="AU15" s="677"/>
      <c r="AV15" s="677"/>
      <c r="AW15" s="677"/>
      <c r="AX15" s="677"/>
      <c r="AY15" s="677"/>
      <c r="AZ15" s="677"/>
      <c r="BA15" s="677"/>
      <c r="BB15" s="677"/>
      <c r="BC15" s="677"/>
      <c r="BD15" s="677"/>
      <c r="BE15" s="677"/>
      <c r="BF15" s="678"/>
      <c r="BG15" s="679">
        <v>
386490</v>
      </c>
      <c r="BH15" s="680"/>
      <c r="BI15" s="680"/>
      <c r="BJ15" s="680"/>
      <c r="BK15" s="680"/>
      <c r="BL15" s="680"/>
      <c r="BM15" s="680"/>
      <c r="BN15" s="681"/>
      <c r="BO15" s="682">
        <v>
2.6</v>
      </c>
      <c r="BP15" s="682"/>
      <c r="BQ15" s="682"/>
      <c r="BR15" s="682"/>
      <c r="BS15" s="688" t="s">
        <v>
254</v>
      </c>
      <c r="BT15" s="680"/>
      <c r="BU15" s="680"/>
      <c r="BV15" s="680"/>
      <c r="BW15" s="680"/>
      <c r="BX15" s="680"/>
      <c r="BY15" s="680"/>
      <c r="BZ15" s="680"/>
      <c r="CA15" s="680"/>
      <c r="CB15" s="689"/>
      <c r="CD15" s="694" t="s">
        <v>
263</v>
      </c>
      <c r="CE15" s="695"/>
      <c r="CF15" s="695"/>
      <c r="CG15" s="695"/>
      <c r="CH15" s="695"/>
      <c r="CI15" s="695"/>
      <c r="CJ15" s="695"/>
      <c r="CK15" s="695"/>
      <c r="CL15" s="695"/>
      <c r="CM15" s="695"/>
      <c r="CN15" s="695"/>
      <c r="CO15" s="695"/>
      <c r="CP15" s="695"/>
      <c r="CQ15" s="696"/>
      <c r="CR15" s="679">
        <v>
3115234</v>
      </c>
      <c r="CS15" s="680"/>
      <c r="CT15" s="680"/>
      <c r="CU15" s="680"/>
      <c r="CV15" s="680"/>
      <c r="CW15" s="680"/>
      <c r="CX15" s="680"/>
      <c r="CY15" s="681"/>
      <c r="CZ15" s="682">
        <v>
10.1</v>
      </c>
      <c r="DA15" s="682"/>
      <c r="DB15" s="682"/>
      <c r="DC15" s="682"/>
      <c r="DD15" s="688">
        <v>
675682</v>
      </c>
      <c r="DE15" s="680"/>
      <c r="DF15" s="680"/>
      <c r="DG15" s="680"/>
      <c r="DH15" s="680"/>
      <c r="DI15" s="680"/>
      <c r="DJ15" s="680"/>
      <c r="DK15" s="680"/>
      <c r="DL15" s="680"/>
      <c r="DM15" s="680"/>
      <c r="DN15" s="680"/>
      <c r="DO15" s="680"/>
      <c r="DP15" s="681"/>
      <c r="DQ15" s="688">
        <v>
2219455</v>
      </c>
      <c r="DR15" s="680"/>
      <c r="DS15" s="680"/>
      <c r="DT15" s="680"/>
      <c r="DU15" s="680"/>
      <c r="DV15" s="680"/>
      <c r="DW15" s="680"/>
      <c r="DX15" s="680"/>
      <c r="DY15" s="680"/>
      <c r="DZ15" s="680"/>
      <c r="EA15" s="680"/>
      <c r="EB15" s="680"/>
      <c r="EC15" s="689"/>
    </row>
    <row r="16" spans="2:143" ht="11.25" customHeight="1" x14ac:dyDescent="0.2">
      <c r="B16" s="676" t="s">
        <v>
264</v>
      </c>
      <c r="C16" s="677"/>
      <c r="D16" s="677"/>
      <c r="E16" s="677"/>
      <c r="F16" s="677"/>
      <c r="G16" s="677"/>
      <c r="H16" s="677"/>
      <c r="I16" s="677"/>
      <c r="J16" s="677"/>
      <c r="K16" s="677"/>
      <c r="L16" s="677"/>
      <c r="M16" s="677"/>
      <c r="N16" s="677"/>
      <c r="O16" s="677"/>
      <c r="P16" s="677"/>
      <c r="Q16" s="678"/>
      <c r="R16" s="679" t="s">
        <v>
126</v>
      </c>
      <c r="S16" s="680"/>
      <c r="T16" s="680"/>
      <c r="U16" s="680"/>
      <c r="V16" s="680"/>
      <c r="W16" s="680"/>
      <c r="X16" s="680"/>
      <c r="Y16" s="681"/>
      <c r="Z16" s="682" t="s">
        <v>
243</v>
      </c>
      <c r="AA16" s="682"/>
      <c r="AB16" s="682"/>
      <c r="AC16" s="682"/>
      <c r="AD16" s="683" t="s">
        <v>
126</v>
      </c>
      <c r="AE16" s="683"/>
      <c r="AF16" s="683"/>
      <c r="AG16" s="683"/>
      <c r="AH16" s="683"/>
      <c r="AI16" s="683"/>
      <c r="AJ16" s="683"/>
      <c r="AK16" s="683"/>
      <c r="AL16" s="684" t="s">
        <v>
243</v>
      </c>
      <c r="AM16" s="685"/>
      <c r="AN16" s="685"/>
      <c r="AO16" s="686"/>
      <c r="AP16" s="676" t="s">
        <v>
265</v>
      </c>
      <c r="AQ16" s="677"/>
      <c r="AR16" s="677"/>
      <c r="AS16" s="677"/>
      <c r="AT16" s="677"/>
      <c r="AU16" s="677"/>
      <c r="AV16" s="677"/>
      <c r="AW16" s="677"/>
      <c r="AX16" s="677"/>
      <c r="AY16" s="677"/>
      <c r="AZ16" s="677"/>
      <c r="BA16" s="677"/>
      <c r="BB16" s="677"/>
      <c r="BC16" s="677"/>
      <c r="BD16" s="677"/>
      <c r="BE16" s="677"/>
      <c r="BF16" s="678"/>
      <c r="BG16" s="679" t="s">
        <v>
254</v>
      </c>
      <c r="BH16" s="680"/>
      <c r="BI16" s="680"/>
      <c r="BJ16" s="680"/>
      <c r="BK16" s="680"/>
      <c r="BL16" s="680"/>
      <c r="BM16" s="680"/>
      <c r="BN16" s="681"/>
      <c r="BO16" s="682" t="s">
        <v>
173</v>
      </c>
      <c r="BP16" s="682"/>
      <c r="BQ16" s="682"/>
      <c r="BR16" s="682"/>
      <c r="BS16" s="688" t="s">
        <v>
126</v>
      </c>
      <c r="BT16" s="680"/>
      <c r="BU16" s="680"/>
      <c r="BV16" s="680"/>
      <c r="BW16" s="680"/>
      <c r="BX16" s="680"/>
      <c r="BY16" s="680"/>
      <c r="BZ16" s="680"/>
      <c r="CA16" s="680"/>
      <c r="CB16" s="689"/>
      <c r="CD16" s="694" t="s">
        <v>
266</v>
      </c>
      <c r="CE16" s="695"/>
      <c r="CF16" s="695"/>
      <c r="CG16" s="695"/>
      <c r="CH16" s="695"/>
      <c r="CI16" s="695"/>
      <c r="CJ16" s="695"/>
      <c r="CK16" s="695"/>
      <c r="CL16" s="695"/>
      <c r="CM16" s="695"/>
      <c r="CN16" s="695"/>
      <c r="CO16" s="695"/>
      <c r="CP16" s="695"/>
      <c r="CQ16" s="696"/>
      <c r="CR16" s="679">
        <v>
18506</v>
      </c>
      <c r="CS16" s="680"/>
      <c r="CT16" s="680"/>
      <c r="CU16" s="680"/>
      <c r="CV16" s="680"/>
      <c r="CW16" s="680"/>
      <c r="CX16" s="680"/>
      <c r="CY16" s="681"/>
      <c r="CZ16" s="682">
        <v>
0.1</v>
      </c>
      <c r="DA16" s="682"/>
      <c r="DB16" s="682"/>
      <c r="DC16" s="682"/>
      <c r="DD16" s="688" t="s">
        <v>
126</v>
      </c>
      <c r="DE16" s="680"/>
      <c r="DF16" s="680"/>
      <c r="DG16" s="680"/>
      <c r="DH16" s="680"/>
      <c r="DI16" s="680"/>
      <c r="DJ16" s="680"/>
      <c r="DK16" s="680"/>
      <c r="DL16" s="680"/>
      <c r="DM16" s="680"/>
      <c r="DN16" s="680"/>
      <c r="DO16" s="680"/>
      <c r="DP16" s="681"/>
      <c r="DQ16" s="688">
        <v>
1273</v>
      </c>
      <c r="DR16" s="680"/>
      <c r="DS16" s="680"/>
      <c r="DT16" s="680"/>
      <c r="DU16" s="680"/>
      <c r="DV16" s="680"/>
      <c r="DW16" s="680"/>
      <c r="DX16" s="680"/>
      <c r="DY16" s="680"/>
      <c r="DZ16" s="680"/>
      <c r="EA16" s="680"/>
      <c r="EB16" s="680"/>
      <c r="EC16" s="689"/>
    </row>
    <row r="17" spans="2:133" ht="11.25" customHeight="1" x14ac:dyDescent="0.2">
      <c r="B17" s="676" t="s">
        <v>
267</v>
      </c>
      <c r="C17" s="677"/>
      <c r="D17" s="677"/>
      <c r="E17" s="677"/>
      <c r="F17" s="677"/>
      <c r="G17" s="677"/>
      <c r="H17" s="677"/>
      <c r="I17" s="677"/>
      <c r="J17" s="677"/>
      <c r="K17" s="677"/>
      <c r="L17" s="677"/>
      <c r="M17" s="677"/>
      <c r="N17" s="677"/>
      <c r="O17" s="677"/>
      <c r="P17" s="677"/>
      <c r="Q17" s="678"/>
      <c r="R17" s="679">
        <v>
54401</v>
      </c>
      <c r="S17" s="680"/>
      <c r="T17" s="680"/>
      <c r="U17" s="680"/>
      <c r="V17" s="680"/>
      <c r="W17" s="680"/>
      <c r="X17" s="680"/>
      <c r="Y17" s="681"/>
      <c r="Z17" s="682">
        <v>
0.2</v>
      </c>
      <c r="AA17" s="682"/>
      <c r="AB17" s="682"/>
      <c r="AC17" s="682"/>
      <c r="AD17" s="683">
        <v>
54401</v>
      </c>
      <c r="AE17" s="683"/>
      <c r="AF17" s="683"/>
      <c r="AG17" s="683"/>
      <c r="AH17" s="683"/>
      <c r="AI17" s="683"/>
      <c r="AJ17" s="683"/>
      <c r="AK17" s="683"/>
      <c r="AL17" s="684">
        <v>
0.3</v>
      </c>
      <c r="AM17" s="685"/>
      <c r="AN17" s="685"/>
      <c r="AO17" s="686"/>
      <c r="AP17" s="676" t="s">
        <v>
268</v>
      </c>
      <c r="AQ17" s="677"/>
      <c r="AR17" s="677"/>
      <c r="AS17" s="677"/>
      <c r="AT17" s="677"/>
      <c r="AU17" s="677"/>
      <c r="AV17" s="677"/>
      <c r="AW17" s="677"/>
      <c r="AX17" s="677"/>
      <c r="AY17" s="677"/>
      <c r="AZ17" s="677"/>
      <c r="BA17" s="677"/>
      <c r="BB17" s="677"/>
      <c r="BC17" s="677"/>
      <c r="BD17" s="677"/>
      <c r="BE17" s="677"/>
      <c r="BF17" s="678"/>
      <c r="BG17" s="679" t="s">
        <v>
126</v>
      </c>
      <c r="BH17" s="680"/>
      <c r="BI17" s="680"/>
      <c r="BJ17" s="680"/>
      <c r="BK17" s="680"/>
      <c r="BL17" s="680"/>
      <c r="BM17" s="680"/>
      <c r="BN17" s="681"/>
      <c r="BO17" s="682" t="s">
        <v>
243</v>
      </c>
      <c r="BP17" s="682"/>
      <c r="BQ17" s="682"/>
      <c r="BR17" s="682"/>
      <c r="BS17" s="688" t="s">
        <v>
243</v>
      </c>
      <c r="BT17" s="680"/>
      <c r="BU17" s="680"/>
      <c r="BV17" s="680"/>
      <c r="BW17" s="680"/>
      <c r="BX17" s="680"/>
      <c r="BY17" s="680"/>
      <c r="BZ17" s="680"/>
      <c r="CA17" s="680"/>
      <c r="CB17" s="689"/>
      <c r="CD17" s="694" t="s">
        <v>
269</v>
      </c>
      <c r="CE17" s="695"/>
      <c r="CF17" s="695"/>
      <c r="CG17" s="695"/>
      <c r="CH17" s="695"/>
      <c r="CI17" s="695"/>
      <c r="CJ17" s="695"/>
      <c r="CK17" s="695"/>
      <c r="CL17" s="695"/>
      <c r="CM17" s="695"/>
      <c r="CN17" s="695"/>
      <c r="CO17" s="695"/>
      <c r="CP17" s="695"/>
      <c r="CQ17" s="696"/>
      <c r="CR17" s="679">
        <v>
1581879</v>
      </c>
      <c r="CS17" s="680"/>
      <c r="CT17" s="680"/>
      <c r="CU17" s="680"/>
      <c r="CV17" s="680"/>
      <c r="CW17" s="680"/>
      <c r="CX17" s="680"/>
      <c r="CY17" s="681"/>
      <c r="CZ17" s="682">
        <v>
5.0999999999999996</v>
      </c>
      <c r="DA17" s="682"/>
      <c r="DB17" s="682"/>
      <c r="DC17" s="682"/>
      <c r="DD17" s="688" t="s">
        <v>
243</v>
      </c>
      <c r="DE17" s="680"/>
      <c r="DF17" s="680"/>
      <c r="DG17" s="680"/>
      <c r="DH17" s="680"/>
      <c r="DI17" s="680"/>
      <c r="DJ17" s="680"/>
      <c r="DK17" s="680"/>
      <c r="DL17" s="680"/>
      <c r="DM17" s="680"/>
      <c r="DN17" s="680"/>
      <c r="DO17" s="680"/>
      <c r="DP17" s="681"/>
      <c r="DQ17" s="688">
        <v>
1581879</v>
      </c>
      <c r="DR17" s="680"/>
      <c r="DS17" s="680"/>
      <c r="DT17" s="680"/>
      <c r="DU17" s="680"/>
      <c r="DV17" s="680"/>
      <c r="DW17" s="680"/>
      <c r="DX17" s="680"/>
      <c r="DY17" s="680"/>
      <c r="DZ17" s="680"/>
      <c r="EA17" s="680"/>
      <c r="EB17" s="680"/>
      <c r="EC17" s="689"/>
    </row>
    <row r="18" spans="2:133" ht="11.25" customHeight="1" x14ac:dyDescent="0.2">
      <c r="B18" s="676" t="s">
        <v>
270</v>
      </c>
      <c r="C18" s="677"/>
      <c r="D18" s="677"/>
      <c r="E18" s="677"/>
      <c r="F18" s="677"/>
      <c r="G18" s="677"/>
      <c r="H18" s="677"/>
      <c r="I18" s="677"/>
      <c r="J18" s="677"/>
      <c r="K18" s="677"/>
      <c r="L18" s="677"/>
      <c r="M18" s="677"/>
      <c r="N18" s="677"/>
      <c r="O18" s="677"/>
      <c r="P18" s="677"/>
      <c r="Q18" s="678"/>
      <c r="R18" s="679">
        <v>
87216</v>
      </c>
      <c r="S18" s="680"/>
      <c r="T18" s="680"/>
      <c r="U18" s="680"/>
      <c r="V18" s="680"/>
      <c r="W18" s="680"/>
      <c r="X18" s="680"/>
      <c r="Y18" s="681"/>
      <c r="Z18" s="682">
        <v>
0.3</v>
      </c>
      <c r="AA18" s="682"/>
      <c r="AB18" s="682"/>
      <c r="AC18" s="682"/>
      <c r="AD18" s="683">
        <v>
5548</v>
      </c>
      <c r="AE18" s="683"/>
      <c r="AF18" s="683"/>
      <c r="AG18" s="683"/>
      <c r="AH18" s="683"/>
      <c r="AI18" s="683"/>
      <c r="AJ18" s="683"/>
      <c r="AK18" s="683"/>
      <c r="AL18" s="684">
        <v>
0</v>
      </c>
      <c r="AM18" s="685"/>
      <c r="AN18" s="685"/>
      <c r="AO18" s="686"/>
      <c r="AP18" s="676" t="s">
        <v>
271</v>
      </c>
      <c r="AQ18" s="677"/>
      <c r="AR18" s="677"/>
      <c r="AS18" s="677"/>
      <c r="AT18" s="677"/>
      <c r="AU18" s="677"/>
      <c r="AV18" s="677"/>
      <c r="AW18" s="677"/>
      <c r="AX18" s="677"/>
      <c r="AY18" s="677"/>
      <c r="AZ18" s="677"/>
      <c r="BA18" s="677"/>
      <c r="BB18" s="677"/>
      <c r="BC18" s="677"/>
      <c r="BD18" s="677"/>
      <c r="BE18" s="677"/>
      <c r="BF18" s="678"/>
      <c r="BG18" s="679" t="s">
        <v>
126</v>
      </c>
      <c r="BH18" s="680"/>
      <c r="BI18" s="680"/>
      <c r="BJ18" s="680"/>
      <c r="BK18" s="680"/>
      <c r="BL18" s="680"/>
      <c r="BM18" s="680"/>
      <c r="BN18" s="681"/>
      <c r="BO18" s="682" t="s">
        <v>
126</v>
      </c>
      <c r="BP18" s="682"/>
      <c r="BQ18" s="682"/>
      <c r="BR18" s="682"/>
      <c r="BS18" s="688" t="s">
        <v>
254</v>
      </c>
      <c r="BT18" s="680"/>
      <c r="BU18" s="680"/>
      <c r="BV18" s="680"/>
      <c r="BW18" s="680"/>
      <c r="BX18" s="680"/>
      <c r="BY18" s="680"/>
      <c r="BZ18" s="680"/>
      <c r="CA18" s="680"/>
      <c r="CB18" s="689"/>
      <c r="CD18" s="694" t="s">
        <v>
272</v>
      </c>
      <c r="CE18" s="695"/>
      <c r="CF18" s="695"/>
      <c r="CG18" s="695"/>
      <c r="CH18" s="695"/>
      <c r="CI18" s="695"/>
      <c r="CJ18" s="695"/>
      <c r="CK18" s="695"/>
      <c r="CL18" s="695"/>
      <c r="CM18" s="695"/>
      <c r="CN18" s="695"/>
      <c r="CO18" s="695"/>
      <c r="CP18" s="695"/>
      <c r="CQ18" s="696"/>
      <c r="CR18" s="679" t="s">
        <v>
243</v>
      </c>
      <c r="CS18" s="680"/>
      <c r="CT18" s="680"/>
      <c r="CU18" s="680"/>
      <c r="CV18" s="680"/>
      <c r="CW18" s="680"/>
      <c r="CX18" s="680"/>
      <c r="CY18" s="681"/>
      <c r="CZ18" s="682" t="s">
        <v>
126</v>
      </c>
      <c r="DA18" s="682"/>
      <c r="DB18" s="682"/>
      <c r="DC18" s="682"/>
      <c r="DD18" s="688" t="s">
        <v>
126</v>
      </c>
      <c r="DE18" s="680"/>
      <c r="DF18" s="680"/>
      <c r="DG18" s="680"/>
      <c r="DH18" s="680"/>
      <c r="DI18" s="680"/>
      <c r="DJ18" s="680"/>
      <c r="DK18" s="680"/>
      <c r="DL18" s="680"/>
      <c r="DM18" s="680"/>
      <c r="DN18" s="680"/>
      <c r="DO18" s="680"/>
      <c r="DP18" s="681"/>
      <c r="DQ18" s="688" t="s">
        <v>
254</v>
      </c>
      <c r="DR18" s="680"/>
      <c r="DS18" s="680"/>
      <c r="DT18" s="680"/>
      <c r="DU18" s="680"/>
      <c r="DV18" s="680"/>
      <c r="DW18" s="680"/>
      <c r="DX18" s="680"/>
      <c r="DY18" s="680"/>
      <c r="DZ18" s="680"/>
      <c r="EA18" s="680"/>
      <c r="EB18" s="680"/>
      <c r="EC18" s="689"/>
    </row>
    <row r="19" spans="2:133" ht="11.25" customHeight="1" x14ac:dyDescent="0.2">
      <c r="B19" s="676" t="s">
        <v>
273</v>
      </c>
      <c r="C19" s="677"/>
      <c r="D19" s="677"/>
      <c r="E19" s="677"/>
      <c r="F19" s="677"/>
      <c r="G19" s="677"/>
      <c r="H19" s="677"/>
      <c r="I19" s="677"/>
      <c r="J19" s="677"/>
      <c r="K19" s="677"/>
      <c r="L19" s="677"/>
      <c r="M19" s="677"/>
      <c r="N19" s="677"/>
      <c r="O19" s="677"/>
      <c r="P19" s="677"/>
      <c r="Q19" s="678"/>
      <c r="R19" s="679">
        <v>
5548</v>
      </c>
      <c r="S19" s="680"/>
      <c r="T19" s="680"/>
      <c r="U19" s="680"/>
      <c r="V19" s="680"/>
      <c r="W19" s="680"/>
      <c r="X19" s="680"/>
      <c r="Y19" s="681"/>
      <c r="Z19" s="682">
        <v>
0</v>
      </c>
      <c r="AA19" s="682"/>
      <c r="AB19" s="682"/>
      <c r="AC19" s="682"/>
      <c r="AD19" s="683">
        <v>
5548</v>
      </c>
      <c r="AE19" s="683"/>
      <c r="AF19" s="683"/>
      <c r="AG19" s="683"/>
      <c r="AH19" s="683"/>
      <c r="AI19" s="683"/>
      <c r="AJ19" s="683"/>
      <c r="AK19" s="683"/>
      <c r="AL19" s="684">
        <v>
0</v>
      </c>
      <c r="AM19" s="685"/>
      <c r="AN19" s="685"/>
      <c r="AO19" s="686"/>
      <c r="AP19" s="676" t="s">
        <v>
274</v>
      </c>
      <c r="AQ19" s="677"/>
      <c r="AR19" s="677"/>
      <c r="AS19" s="677"/>
      <c r="AT19" s="677"/>
      <c r="AU19" s="677"/>
      <c r="AV19" s="677"/>
      <c r="AW19" s="677"/>
      <c r="AX19" s="677"/>
      <c r="AY19" s="677"/>
      <c r="AZ19" s="677"/>
      <c r="BA19" s="677"/>
      <c r="BB19" s="677"/>
      <c r="BC19" s="677"/>
      <c r="BD19" s="677"/>
      <c r="BE19" s="677"/>
      <c r="BF19" s="678"/>
      <c r="BG19" s="679">
        <v>
1272780</v>
      </c>
      <c r="BH19" s="680"/>
      <c r="BI19" s="680"/>
      <c r="BJ19" s="680"/>
      <c r="BK19" s="680"/>
      <c r="BL19" s="680"/>
      <c r="BM19" s="680"/>
      <c r="BN19" s="681"/>
      <c r="BO19" s="682">
        <v>
8.4</v>
      </c>
      <c r="BP19" s="682"/>
      <c r="BQ19" s="682"/>
      <c r="BR19" s="682"/>
      <c r="BS19" s="688" t="s">
        <v>
126</v>
      </c>
      <c r="BT19" s="680"/>
      <c r="BU19" s="680"/>
      <c r="BV19" s="680"/>
      <c r="BW19" s="680"/>
      <c r="BX19" s="680"/>
      <c r="BY19" s="680"/>
      <c r="BZ19" s="680"/>
      <c r="CA19" s="680"/>
      <c r="CB19" s="689"/>
      <c r="CD19" s="694" t="s">
        <v>
275</v>
      </c>
      <c r="CE19" s="695"/>
      <c r="CF19" s="695"/>
      <c r="CG19" s="695"/>
      <c r="CH19" s="695"/>
      <c r="CI19" s="695"/>
      <c r="CJ19" s="695"/>
      <c r="CK19" s="695"/>
      <c r="CL19" s="695"/>
      <c r="CM19" s="695"/>
      <c r="CN19" s="695"/>
      <c r="CO19" s="695"/>
      <c r="CP19" s="695"/>
      <c r="CQ19" s="696"/>
      <c r="CR19" s="679" t="s">
        <v>
243</v>
      </c>
      <c r="CS19" s="680"/>
      <c r="CT19" s="680"/>
      <c r="CU19" s="680"/>
      <c r="CV19" s="680"/>
      <c r="CW19" s="680"/>
      <c r="CX19" s="680"/>
      <c r="CY19" s="681"/>
      <c r="CZ19" s="682" t="s">
        <v>
126</v>
      </c>
      <c r="DA19" s="682"/>
      <c r="DB19" s="682"/>
      <c r="DC19" s="682"/>
      <c r="DD19" s="688" t="s">
        <v>
126</v>
      </c>
      <c r="DE19" s="680"/>
      <c r="DF19" s="680"/>
      <c r="DG19" s="680"/>
      <c r="DH19" s="680"/>
      <c r="DI19" s="680"/>
      <c r="DJ19" s="680"/>
      <c r="DK19" s="680"/>
      <c r="DL19" s="680"/>
      <c r="DM19" s="680"/>
      <c r="DN19" s="680"/>
      <c r="DO19" s="680"/>
      <c r="DP19" s="681"/>
      <c r="DQ19" s="688" t="s">
        <v>
126</v>
      </c>
      <c r="DR19" s="680"/>
      <c r="DS19" s="680"/>
      <c r="DT19" s="680"/>
      <c r="DU19" s="680"/>
      <c r="DV19" s="680"/>
      <c r="DW19" s="680"/>
      <c r="DX19" s="680"/>
      <c r="DY19" s="680"/>
      <c r="DZ19" s="680"/>
      <c r="EA19" s="680"/>
      <c r="EB19" s="680"/>
      <c r="EC19" s="689"/>
    </row>
    <row r="20" spans="2:133" ht="11.25" customHeight="1" x14ac:dyDescent="0.2">
      <c r="B20" s="676" t="s">
        <v>
276</v>
      </c>
      <c r="C20" s="677"/>
      <c r="D20" s="677"/>
      <c r="E20" s="677"/>
      <c r="F20" s="677"/>
      <c r="G20" s="677"/>
      <c r="H20" s="677"/>
      <c r="I20" s="677"/>
      <c r="J20" s="677"/>
      <c r="K20" s="677"/>
      <c r="L20" s="677"/>
      <c r="M20" s="677"/>
      <c r="N20" s="677"/>
      <c r="O20" s="677"/>
      <c r="P20" s="677"/>
      <c r="Q20" s="678"/>
      <c r="R20" s="679">
        <v>
81668</v>
      </c>
      <c r="S20" s="680"/>
      <c r="T20" s="680"/>
      <c r="U20" s="680"/>
      <c r="V20" s="680"/>
      <c r="W20" s="680"/>
      <c r="X20" s="680"/>
      <c r="Y20" s="681"/>
      <c r="Z20" s="682">
        <v>
0.3</v>
      </c>
      <c r="AA20" s="682"/>
      <c r="AB20" s="682"/>
      <c r="AC20" s="682"/>
      <c r="AD20" s="683" t="s">
        <v>
243</v>
      </c>
      <c r="AE20" s="683"/>
      <c r="AF20" s="683"/>
      <c r="AG20" s="683"/>
      <c r="AH20" s="683"/>
      <c r="AI20" s="683"/>
      <c r="AJ20" s="683"/>
      <c r="AK20" s="683"/>
      <c r="AL20" s="684" t="s">
        <v>
243</v>
      </c>
      <c r="AM20" s="685"/>
      <c r="AN20" s="685"/>
      <c r="AO20" s="686"/>
      <c r="AP20" s="676" t="s">
        <v>
277</v>
      </c>
      <c r="AQ20" s="677"/>
      <c r="AR20" s="677"/>
      <c r="AS20" s="677"/>
      <c r="AT20" s="677"/>
      <c r="AU20" s="677"/>
      <c r="AV20" s="677"/>
      <c r="AW20" s="677"/>
      <c r="AX20" s="677"/>
      <c r="AY20" s="677"/>
      <c r="AZ20" s="677"/>
      <c r="BA20" s="677"/>
      <c r="BB20" s="677"/>
      <c r="BC20" s="677"/>
      <c r="BD20" s="677"/>
      <c r="BE20" s="677"/>
      <c r="BF20" s="678"/>
      <c r="BG20" s="679">
        <v>
1272780</v>
      </c>
      <c r="BH20" s="680"/>
      <c r="BI20" s="680"/>
      <c r="BJ20" s="680"/>
      <c r="BK20" s="680"/>
      <c r="BL20" s="680"/>
      <c r="BM20" s="680"/>
      <c r="BN20" s="681"/>
      <c r="BO20" s="682">
        <v>
8.4</v>
      </c>
      <c r="BP20" s="682"/>
      <c r="BQ20" s="682"/>
      <c r="BR20" s="682"/>
      <c r="BS20" s="688" t="s">
        <v>
126</v>
      </c>
      <c r="BT20" s="680"/>
      <c r="BU20" s="680"/>
      <c r="BV20" s="680"/>
      <c r="BW20" s="680"/>
      <c r="BX20" s="680"/>
      <c r="BY20" s="680"/>
      <c r="BZ20" s="680"/>
      <c r="CA20" s="680"/>
      <c r="CB20" s="689"/>
      <c r="CD20" s="694" t="s">
        <v>
278</v>
      </c>
      <c r="CE20" s="695"/>
      <c r="CF20" s="695"/>
      <c r="CG20" s="695"/>
      <c r="CH20" s="695"/>
      <c r="CI20" s="695"/>
      <c r="CJ20" s="695"/>
      <c r="CK20" s="695"/>
      <c r="CL20" s="695"/>
      <c r="CM20" s="695"/>
      <c r="CN20" s="695"/>
      <c r="CO20" s="695"/>
      <c r="CP20" s="695"/>
      <c r="CQ20" s="696"/>
      <c r="CR20" s="679">
        <v>
30974634</v>
      </c>
      <c r="CS20" s="680"/>
      <c r="CT20" s="680"/>
      <c r="CU20" s="680"/>
      <c r="CV20" s="680"/>
      <c r="CW20" s="680"/>
      <c r="CX20" s="680"/>
      <c r="CY20" s="681"/>
      <c r="CZ20" s="682">
        <v>
100</v>
      </c>
      <c r="DA20" s="682"/>
      <c r="DB20" s="682"/>
      <c r="DC20" s="682"/>
      <c r="DD20" s="688">
        <v>
3435648</v>
      </c>
      <c r="DE20" s="680"/>
      <c r="DF20" s="680"/>
      <c r="DG20" s="680"/>
      <c r="DH20" s="680"/>
      <c r="DI20" s="680"/>
      <c r="DJ20" s="680"/>
      <c r="DK20" s="680"/>
      <c r="DL20" s="680"/>
      <c r="DM20" s="680"/>
      <c r="DN20" s="680"/>
      <c r="DO20" s="680"/>
      <c r="DP20" s="681"/>
      <c r="DQ20" s="688">
        <v>
17760830</v>
      </c>
      <c r="DR20" s="680"/>
      <c r="DS20" s="680"/>
      <c r="DT20" s="680"/>
      <c r="DU20" s="680"/>
      <c r="DV20" s="680"/>
      <c r="DW20" s="680"/>
      <c r="DX20" s="680"/>
      <c r="DY20" s="680"/>
      <c r="DZ20" s="680"/>
      <c r="EA20" s="680"/>
      <c r="EB20" s="680"/>
      <c r="EC20" s="689"/>
    </row>
    <row r="21" spans="2:133" ht="11.25" customHeight="1" x14ac:dyDescent="0.2">
      <c r="B21" s="676" t="s">
        <v>
279</v>
      </c>
      <c r="C21" s="677"/>
      <c r="D21" s="677"/>
      <c r="E21" s="677"/>
      <c r="F21" s="677"/>
      <c r="G21" s="677"/>
      <c r="H21" s="677"/>
      <c r="I21" s="677"/>
      <c r="J21" s="677"/>
      <c r="K21" s="677"/>
      <c r="L21" s="677"/>
      <c r="M21" s="677"/>
      <c r="N21" s="677"/>
      <c r="O21" s="677"/>
      <c r="P21" s="677"/>
      <c r="Q21" s="678"/>
      <c r="R21" s="679" t="s">
        <v>
243</v>
      </c>
      <c r="S21" s="680"/>
      <c r="T21" s="680"/>
      <c r="U21" s="680"/>
      <c r="V21" s="680"/>
      <c r="W21" s="680"/>
      <c r="X21" s="680"/>
      <c r="Y21" s="681"/>
      <c r="Z21" s="682" t="s">
        <v>
254</v>
      </c>
      <c r="AA21" s="682"/>
      <c r="AB21" s="682"/>
      <c r="AC21" s="682"/>
      <c r="AD21" s="683" t="s">
        <v>
126</v>
      </c>
      <c r="AE21" s="683"/>
      <c r="AF21" s="683"/>
      <c r="AG21" s="683"/>
      <c r="AH21" s="683"/>
      <c r="AI21" s="683"/>
      <c r="AJ21" s="683"/>
      <c r="AK21" s="683"/>
      <c r="AL21" s="684" t="s">
        <v>
254</v>
      </c>
      <c r="AM21" s="685"/>
      <c r="AN21" s="685"/>
      <c r="AO21" s="686"/>
      <c r="AP21" s="697" t="s">
        <v>
280</v>
      </c>
      <c r="AQ21" s="698"/>
      <c r="AR21" s="698"/>
      <c r="AS21" s="698"/>
      <c r="AT21" s="698"/>
      <c r="AU21" s="698"/>
      <c r="AV21" s="698"/>
      <c r="AW21" s="698"/>
      <c r="AX21" s="698"/>
      <c r="AY21" s="698"/>
      <c r="AZ21" s="698"/>
      <c r="BA21" s="698"/>
      <c r="BB21" s="698"/>
      <c r="BC21" s="698"/>
      <c r="BD21" s="698"/>
      <c r="BE21" s="698"/>
      <c r="BF21" s="699"/>
      <c r="BG21" s="679" t="s">
        <v>
254</v>
      </c>
      <c r="BH21" s="680"/>
      <c r="BI21" s="680"/>
      <c r="BJ21" s="680"/>
      <c r="BK21" s="680"/>
      <c r="BL21" s="680"/>
      <c r="BM21" s="680"/>
      <c r="BN21" s="681"/>
      <c r="BO21" s="682" t="s">
        <v>
126</v>
      </c>
      <c r="BP21" s="682"/>
      <c r="BQ21" s="682"/>
      <c r="BR21" s="682"/>
      <c r="BS21" s="688" t="s">
        <v>
243</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
281</v>
      </c>
      <c r="C22" s="677"/>
      <c r="D22" s="677"/>
      <c r="E22" s="677"/>
      <c r="F22" s="677"/>
      <c r="G22" s="677"/>
      <c r="H22" s="677"/>
      <c r="I22" s="677"/>
      <c r="J22" s="677"/>
      <c r="K22" s="677"/>
      <c r="L22" s="677"/>
      <c r="M22" s="677"/>
      <c r="N22" s="677"/>
      <c r="O22" s="677"/>
      <c r="P22" s="677"/>
      <c r="Q22" s="678"/>
      <c r="R22" s="679">
        <v>
16919360</v>
      </c>
      <c r="S22" s="680"/>
      <c r="T22" s="680"/>
      <c r="U22" s="680"/>
      <c r="V22" s="680"/>
      <c r="W22" s="680"/>
      <c r="X22" s="680"/>
      <c r="Y22" s="681"/>
      <c r="Z22" s="682">
        <v>
53.5</v>
      </c>
      <c r="AA22" s="682"/>
      <c r="AB22" s="682"/>
      <c r="AC22" s="682"/>
      <c r="AD22" s="683">
        <v>
15564912</v>
      </c>
      <c r="AE22" s="683"/>
      <c r="AF22" s="683"/>
      <c r="AG22" s="683"/>
      <c r="AH22" s="683"/>
      <c r="AI22" s="683"/>
      <c r="AJ22" s="683"/>
      <c r="AK22" s="683"/>
      <c r="AL22" s="684">
        <v>
98.1</v>
      </c>
      <c r="AM22" s="685"/>
      <c r="AN22" s="685"/>
      <c r="AO22" s="686"/>
      <c r="AP22" s="697" t="s">
        <v>
282</v>
      </c>
      <c r="AQ22" s="698"/>
      <c r="AR22" s="698"/>
      <c r="AS22" s="698"/>
      <c r="AT22" s="698"/>
      <c r="AU22" s="698"/>
      <c r="AV22" s="698"/>
      <c r="AW22" s="698"/>
      <c r="AX22" s="698"/>
      <c r="AY22" s="698"/>
      <c r="AZ22" s="698"/>
      <c r="BA22" s="698"/>
      <c r="BB22" s="698"/>
      <c r="BC22" s="698"/>
      <c r="BD22" s="698"/>
      <c r="BE22" s="698"/>
      <c r="BF22" s="699"/>
      <c r="BG22" s="679" t="s">
        <v>
243</v>
      </c>
      <c r="BH22" s="680"/>
      <c r="BI22" s="680"/>
      <c r="BJ22" s="680"/>
      <c r="BK22" s="680"/>
      <c r="BL22" s="680"/>
      <c r="BM22" s="680"/>
      <c r="BN22" s="681"/>
      <c r="BO22" s="682" t="s">
        <v>
243</v>
      </c>
      <c r="BP22" s="682"/>
      <c r="BQ22" s="682"/>
      <c r="BR22" s="682"/>
      <c r="BS22" s="688" t="s">
        <v>
254</v>
      </c>
      <c r="BT22" s="680"/>
      <c r="BU22" s="680"/>
      <c r="BV22" s="680"/>
      <c r="BW22" s="680"/>
      <c r="BX22" s="680"/>
      <c r="BY22" s="680"/>
      <c r="BZ22" s="680"/>
      <c r="CA22" s="680"/>
      <c r="CB22" s="689"/>
      <c r="CD22" s="661" t="s">
        <v>
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
284</v>
      </c>
      <c r="C23" s="677"/>
      <c r="D23" s="677"/>
      <c r="E23" s="677"/>
      <c r="F23" s="677"/>
      <c r="G23" s="677"/>
      <c r="H23" s="677"/>
      <c r="I23" s="677"/>
      <c r="J23" s="677"/>
      <c r="K23" s="677"/>
      <c r="L23" s="677"/>
      <c r="M23" s="677"/>
      <c r="N23" s="677"/>
      <c r="O23" s="677"/>
      <c r="P23" s="677"/>
      <c r="Q23" s="678"/>
      <c r="R23" s="679">
        <v>
8917</v>
      </c>
      <c r="S23" s="680"/>
      <c r="T23" s="680"/>
      <c r="U23" s="680"/>
      <c r="V23" s="680"/>
      <c r="W23" s="680"/>
      <c r="X23" s="680"/>
      <c r="Y23" s="681"/>
      <c r="Z23" s="682">
        <v>
0</v>
      </c>
      <c r="AA23" s="682"/>
      <c r="AB23" s="682"/>
      <c r="AC23" s="682"/>
      <c r="AD23" s="683">
        <v>
8917</v>
      </c>
      <c r="AE23" s="683"/>
      <c r="AF23" s="683"/>
      <c r="AG23" s="683"/>
      <c r="AH23" s="683"/>
      <c r="AI23" s="683"/>
      <c r="AJ23" s="683"/>
      <c r="AK23" s="683"/>
      <c r="AL23" s="684">
        <v>
0.1</v>
      </c>
      <c r="AM23" s="685"/>
      <c r="AN23" s="685"/>
      <c r="AO23" s="686"/>
      <c r="AP23" s="697" t="s">
        <v>
285</v>
      </c>
      <c r="AQ23" s="698"/>
      <c r="AR23" s="698"/>
      <c r="AS23" s="698"/>
      <c r="AT23" s="698"/>
      <c r="AU23" s="698"/>
      <c r="AV23" s="698"/>
      <c r="AW23" s="698"/>
      <c r="AX23" s="698"/>
      <c r="AY23" s="698"/>
      <c r="AZ23" s="698"/>
      <c r="BA23" s="698"/>
      <c r="BB23" s="698"/>
      <c r="BC23" s="698"/>
      <c r="BD23" s="698"/>
      <c r="BE23" s="698"/>
      <c r="BF23" s="699"/>
      <c r="BG23" s="679">
        <v>
1272780</v>
      </c>
      <c r="BH23" s="680"/>
      <c r="BI23" s="680"/>
      <c r="BJ23" s="680"/>
      <c r="BK23" s="680"/>
      <c r="BL23" s="680"/>
      <c r="BM23" s="680"/>
      <c r="BN23" s="681"/>
      <c r="BO23" s="682">
        <v>
8.4</v>
      </c>
      <c r="BP23" s="682"/>
      <c r="BQ23" s="682"/>
      <c r="BR23" s="682"/>
      <c r="BS23" s="688" t="s">
        <v>
126</v>
      </c>
      <c r="BT23" s="680"/>
      <c r="BU23" s="680"/>
      <c r="BV23" s="680"/>
      <c r="BW23" s="680"/>
      <c r="BX23" s="680"/>
      <c r="BY23" s="680"/>
      <c r="BZ23" s="680"/>
      <c r="CA23" s="680"/>
      <c r="CB23" s="689"/>
      <c r="CD23" s="661" t="s">
        <v>
223</v>
      </c>
      <c r="CE23" s="662"/>
      <c r="CF23" s="662"/>
      <c r="CG23" s="662"/>
      <c r="CH23" s="662"/>
      <c r="CI23" s="662"/>
      <c r="CJ23" s="662"/>
      <c r="CK23" s="662"/>
      <c r="CL23" s="662"/>
      <c r="CM23" s="662"/>
      <c r="CN23" s="662"/>
      <c r="CO23" s="662"/>
      <c r="CP23" s="662"/>
      <c r="CQ23" s="663"/>
      <c r="CR23" s="661" t="s">
        <v>
286</v>
      </c>
      <c r="CS23" s="662"/>
      <c r="CT23" s="662"/>
      <c r="CU23" s="662"/>
      <c r="CV23" s="662"/>
      <c r="CW23" s="662"/>
      <c r="CX23" s="662"/>
      <c r="CY23" s="663"/>
      <c r="CZ23" s="661" t="s">
        <v>
287</v>
      </c>
      <c r="DA23" s="662"/>
      <c r="DB23" s="662"/>
      <c r="DC23" s="663"/>
      <c r="DD23" s="661" t="s">
        <v>
288</v>
      </c>
      <c r="DE23" s="662"/>
      <c r="DF23" s="662"/>
      <c r="DG23" s="662"/>
      <c r="DH23" s="662"/>
      <c r="DI23" s="662"/>
      <c r="DJ23" s="662"/>
      <c r="DK23" s="663"/>
      <c r="DL23" s="709" t="s">
        <v>
289</v>
      </c>
      <c r="DM23" s="710"/>
      <c r="DN23" s="710"/>
      <c r="DO23" s="710"/>
      <c r="DP23" s="710"/>
      <c r="DQ23" s="710"/>
      <c r="DR23" s="710"/>
      <c r="DS23" s="710"/>
      <c r="DT23" s="710"/>
      <c r="DU23" s="710"/>
      <c r="DV23" s="711"/>
      <c r="DW23" s="661" t="s">
        <v>
290</v>
      </c>
      <c r="DX23" s="662"/>
      <c r="DY23" s="662"/>
      <c r="DZ23" s="662"/>
      <c r="EA23" s="662"/>
      <c r="EB23" s="662"/>
      <c r="EC23" s="663"/>
    </row>
    <row r="24" spans="2:133" ht="11.25" customHeight="1" x14ac:dyDescent="0.2">
      <c r="B24" s="676" t="s">
        <v>
291</v>
      </c>
      <c r="C24" s="677"/>
      <c r="D24" s="677"/>
      <c r="E24" s="677"/>
      <c r="F24" s="677"/>
      <c r="G24" s="677"/>
      <c r="H24" s="677"/>
      <c r="I24" s="677"/>
      <c r="J24" s="677"/>
      <c r="K24" s="677"/>
      <c r="L24" s="677"/>
      <c r="M24" s="677"/>
      <c r="N24" s="677"/>
      <c r="O24" s="677"/>
      <c r="P24" s="677"/>
      <c r="Q24" s="678"/>
      <c r="R24" s="679">
        <v>
308856</v>
      </c>
      <c r="S24" s="680"/>
      <c r="T24" s="680"/>
      <c r="U24" s="680"/>
      <c r="V24" s="680"/>
      <c r="W24" s="680"/>
      <c r="X24" s="680"/>
      <c r="Y24" s="681"/>
      <c r="Z24" s="682">
        <v>
1</v>
      </c>
      <c r="AA24" s="682"/>
      <c r="AB24" s="682"/>
      <c r="AC24" s="682"/>
      <c r="AD24" s="683" t="s">
        <v>
254</v>
      </c>
      <c r="AE24" s="683"/>
      <c r="AF24" s="683"/>
      <c r="AG24" s="683"/>
      <c r="AH24" s="683"/>
      <c r="AI24" s="683"/>
      <c r="AJ24" s="683"/>
      <c r="AK24" s="683"/>
      <c r="AL24" s="684" t="s">
        <v>
126</v>
      </c>
      <c r="AM24" s="685"/>
      <c r="AN24" s="685"/>
      <c r="AO24" s="686"/>
      <c r="AP24" s="697" t="s">
        <v>
292</v>
      </c>
      <c r="AQ24" s="698"/>
      <c r="AR24" s="698"/>
      <c r="AS24" s="698"/>
      <c r="AT24" s="698"/>
      <c r="AU24" s="698"/>
      <c r="AV24" s="698"/>
      <c r="AW24" s="698"/>
      <c r="AX24" s="698"/>
      <c r="AY24" s="698"/>
      <c r="AZ24" s="698"/>
      <c r="BA24" s="698"/>
      <c r="BB24" s="698"/>
      <c r="BC24" s="698"/>
      <c r="BD24" s="698"/>
      <c r="BE24" s="698"/>
      <c r="BF24" s="699"/>
      <c r="BG24" s="679" t="s">
        <v>
243</v>
      </c>
      <c r="BH24" s="680"/>
      <c r="BI24" s="680"/>
      <c r="BJ24" s="680"/>
      <c r="BK24" s="680"/>
      <c r="BL24" s="680"/>
      <c r="BM24" s="680"/>
      <c r="BN24" s="681"/>
      <c r="BO24" s="682" t="s">
        <v>
126</v>
      </c>
      <c r="BP24" s="682"/>
      <c r="BQ24" s="682"/>
      <c r="BR24" s="682"/>
      <c r="BS24" s="688" t="s">
        <v>
126</v>
      </c>
      <c r="BT24" s="680"/>
      <c r="BU24" s="680"/>
      <c r="BV24" s="680"/>
      <c r="BW24" s="680"/>
      <c r="BX24" s="680"/>
      <c r="BY24" s="680"/>
      <c r="BZ24" s="680"/>
      <c r="CA24" s="680"/>
      <c r="CB24" s="689"/>
      <c r="CD24" s="690" t="s">
        <v>
293</v>
      </c>
      <c r="CE24" s="691"/>
      <c r="CF24" s="691"/>
      <c r="CG24" s="691"/>
      <c r="CH24" s="691"/>
      <c r="CI24" s="691"/>
      <c r="CJ24" s="691"/>
      <c r="CK24" s="691"/>
      <c r="CL24" s="691"/>
      <c r="CM24" s="691"/>
      <c r="CN24" s="691"/>
      <c r="CO24" s="691"/>
      <c r="CP24" s="691"/>
      <c r="CQ24" s="692"/>
      <c r="CR24" s="668">
        <v>
15865525</v>
      </c>
      <c r="CS24" s="669"/>
      <c r="CT24" s="669"/>
      <c r="CU24" s="669"/>
      <c r="CV24" s="669"/>
      <c r="CW24" s="669"/>
      <c r="CX24" s="669"/>
      <c r="CY24" s="670"/>
      <c r="CZ24" s="673">
        <v>
51.2</v>
      </c>
      <c r="DA24" s="674"/>
      <c r="DB24" s="674"/>
      <c r="DC24" s="693"/>
      <c r="DD24" s="712">
        <v>
8709110</v>
      </c>
      <c r="DE24" s="669"/>
      <c r="DF24" s="669"/>
      <c r="DG24" s="669"/>
      <c r="DH24" s="669"/>
      <c r="DI24" s="669"/>
      <c r="DJ24" s="669"/>
      <c r="DK24" s="670"/>
      <c r="DL24" s="712">
        <v>
8562420</v>
      </c>
      <c r="DM24" s="669"/>
      <c r="DN24" s="669"/>
      <c r="DO24" s="669"/>
      <c r="DP24" s="669"/>
      <c r="DQ24" s="669"/>
      <c r="DR24" s="669"/>
      <c r="DS24" s="669"/>
      <c r="DT24" s="669"/>
      <c r="DU24" s="669"/>
      <c r="DV24" s="670"/>
      <c r="DW24" s="673">
        <v>
53.9</v>
      </c>
      <c r="DX24" s="674"/>
      <c r="DY24" s="674"/>
      <c r="DZ24" s="674"/>
      <c r="EA24" s="674"/>
      <c r="EB24" s="674"/>
      <c r="EC24" s="675"/>
    </row>
    <row r="25" spans="2:133" ht="11.25" customHeight="1" x14ac:dyDescent="0.2">
      <c r="B25" s="676" t="s">
        <v>
294</v>
      </c>
      <c r="C25" s="677"/>
      <c r="D25" s="677"/>
      <c r="E25" s="677"/>
      <c r="F25" s="677"/>
      <c r="G25" s="677"/>
      <c r="H25" s="677"/>
      <c r="I25" s="677"/>
      <c r="J25" s="677"/>
      <c r="K25" s="677"/>
      <c r="L25" s="677"/>
      <c r="M25" s="677"/>
      <c r="N25" s="677"/>
      <c r="O25" s="677"/>
      <c r="P25" s="677"/>
      <c r="Q25" s="678"/>
      <c r="R25" s="679">
        <v>
418087</v>
      </c>
      <c r="S25" s="680"/>
      <c r="T25" s="680"/>
      <c r="U25" s="680"/>
      <c r="V25" s="680"/>
      <c r="W25" s="680"/>
      <c r="X25" s="680"/>
      <c r="Y25" s="681"/>
      <c r="Z25" s="682">
        <v>
1.3</v>
      </c>
      <c r="AA25" s="682"/>
      <c r="AB25" s="682"/>
      <c r="AC25" s="682"/>
      <c r="AD25" s="683">
        <v>
179782</v>
      </c>
      <c r="AE25" s="683"/>
      <c r="AF25" s="683"/>
      <c r="AG25" s="683"/>
      <c r="AH25" s="683"/>
      <c r="AI25" s="683"/>
      <c r="AJ25" s="683"/>
      <c r="AK25" s="683"/>
      <c r="AL25" s="684">
        <v>
1.1000000000000001</v>
      </c>
      <c r="AM25" s="685"/>
      <c r="AN25" s="685"/>
      <c r="AO25" s="686"/>
      <c r="AP25" s="697" t="s">
        <v>
295</v>
      </c>
      <c r="AQ25" s="698"/>
      <c r="AR25" s="698"/>
      <c r="AS25" s="698"/>
      <c r="AT25" s="698"/>
      <c r="AU25" s="698"/>
      <c r="AV25" s="698"/>
      <c r="AW25" s="698"/>
      <c r="AX25" s="698"/>
      <c r="AY25" s="698"/>
      <c r="AZ25" s="698"/>
      <c r="BA25" s="698"/>
      <c r="BB25" s="698"/>
      <c r="BC25" s="698"/>
      <c r="BD25" s="698"/>
      <c r="BE25" s="698"/>
      <c r="BF25" s="699"/>
      <c r="BG25" s="679" t="s">
        <v>
126</v>
      </c>
      <c r="BH25" s="680"/>
      <c r="BI25" s="680"/>
      <c r="BJ25" s="680"/>
      <c r="BK25" s="680"/>
      <c r="BL25" s="680"/>
      <c r="BM25" s="680"/>
      <c r="BN25" s="681"/>
      <c r="BO25" s="682" t="s">
        <v>
126</v>
      </c>
      <c r="BP25" s="682"/>
      <c r="BQ25" s="682"/>
      <c r="BR25" s="682"/>
      <c r="BS25" s="688" t="s">
        <v>
243</v>
      </c>
      <c r="BT25" s="680"/>
      <c r="BU25" s="680"/>
      <c r="BV25" s="680"/>
      <c r="BW25" s="680"/>
      <c r="BX25" s="680"/>
      <c r="BY25" s="680"/>
      <c r="BZ25" s="680"/>
      <c r="CA25" s="680"/>
      <c r="CB25" s="689"/>
      <c r="CD25" s="694" t="s">
        <v>
296</v>
      </c>
      <c r="CE25" s="695"/>
      <c r="CF25" s="695"/>
      <c r="CG25" s="695"/>
      <c r="CH25" s="695"/>
      <c r="CI25" s="695"/>
      <c r="CJ25" s="695"/>
      <c r="CK25" s="695"/>
      <c r="CL25" s="695"/>
      <c r="CM25" s="695"/>
      <c r="CN25" s="695"/>
      <c r="CO25" s="695"/>
      <c r="CP25" s="695"/>
      <c r="CQ25" s="696"/>
      <c r="CR25" s="679">
        <v>
5122552</v>
      </c>
      <c r="CS25" s="715"/>
      <c r="CT25" s="715"/>
      <c r="CU25" s="715"/>
      <c r="CV25" s="715"/>
      <c r="CW25" s="715"/>
      <c r="CX25" s="715"/>
      <c r="CY25" s="716"/>
      <c r="CZ25" s="684">
        <v>
16.5</v>
      </c>
      <c r="DA25" s="713"/>
      <c r="DB25" s="713"/>
      <c r="DC25" s="717"/>
      <c r="DD25" s="688">
        <v>
4563764</v>
      </c>
      <c r="DE25" s="715"/>
      <c r="DF25" s="715"/>
      <c r="DG25" s="715"/>
      <c r="DH25" s="715"/>
      <c r="DI25" s="715"/>
      <c r="DJ25" s="715"/>
      <c r="DK25" s="716"/>
      <c r="DL25" s="688">
        <v>
4476762</v>
      </c>
      <c r="DM25" s="715"/>
      <c r="DN25" s="715"/>
      <c r="DO25" s="715"/>
      <c r="DP25" s="715"/>
      <c r="DQ25" s="715"/>
      <c r="DR25" s="715"/>
      <c r="DS25" s="715"/>
      <c r="DT25" s="715"/>
      <c r="DU25" s="715"/>
      <c r="DV25" s="716"/>
      <c r="DW25" s="684">
        <v>
28.2</v>
      </c>
      <c r="DX25" s="713"/>
      <c r="DY25" s="713"/>
      <c r="DZ25" s="713"/>
      <c r="EA25" s="713"/>
      <c r="EB25" s="713"/>
      <c r="EC25" s="714"/>
    </row>
    <row r="26" spans="2:133" ht="11.25" customHeight="1" x14ac:dyDescent="0.2">
      <c r="B26" s="676" t="s">
        <v>
297</v>
      </c>
      <c r="C26" s="677"/>
      <c r="D26" s="677"/>
      <c r="E26" s="677"/>
      <c r="F26" s="677"/>
      <c r="G26" s="677"/>
      <c r="H26" s="677"/>
      <c r="I26" s="677"/>
      <c r="J26" s="677"/>
      <c r="K26" s="677"/>
      <c r="L26" s="677"/>
      <c r="M26" s="677"/>
      <c r="N26" s="677"/>
      <c r="O26" s="677"/>
      <c r="P26" s="677"/>
      <c r="Q26" s="678"/>
      <c r="R26" s="679">
        <v>
372005</v>
      </c>
      <c r="S26" s="680"/>
      <c r="T26" s="680"/>
      <c r="U26" s="680"/>
      <c r="V26" s="680"/>
      <c r="W26" s="680"/>
      <c r="X26" s="680"/>
      <c r="Y26" s="681"/>
      <c r="Z26" s="682">
        <v>
1.2</v>
      </c>
      <c r="AA26" s="682"/>
      <c r="AB26" s="682"/>
      <c r="AC26" s="682"/>
      <c r="AD26" s="683" t="s">
        <v>
254</v>
      </c>
      <c r="AE26" s="683"/>
      <c r="AF26" s="683"/>
      <c r="AG26" s="683"/>
      <c r="AH26" s="683"/>
      <c r="AI26" s="683"/>
      <c r="AJ26" s="683"/>
      <c r="AK26" s="683"/>
      <c r="AL26" s="684" t="s">
        <v>
126</v>
      </c>
      <c r="AM26" s="685"/>
      <c r="AN26" s="685"/>
      <c r="AO26" s="686"/>
      <c r="AP26" s="697" t="s">
        <v>
298</v>
      </c>
      <c r="AQ26" s="718"/>
      <c r="AR26" s="718"/>
      <c r="AS26" s="718"/>
      <c r="AT26" s="718"/>
      <c r="AU26" s="718"/>
      <c r="AV26" s="718"/>
      <c r="AW26" s="718"/>
      <c r="AX26" s="718"/>
      <c r="AY26" s="718"/>
      <c r="AZ26" s="718"/>
      <c r="BA26" s="718"/>
      <c r="BB26" s="718"/>
      <c r="BC26" s="718"/>
      <c r="BD26" s="718"/>
      <c r="BE26" s="718"/>
      <c r="BF26" s="699"/>
      <c r="BG26" s="679" t="s">
        <v>
243</v>
      </c>
      <c r="BH26" s="680"/>
      <c r="BI26" s="680"/>
      <c r="BJ26" s="680"/>
      <c r="BK26" s="680"/>
      <c r="BL26" s="680"/>
      <c r="BM26" s="680"/>
      <c r="BN26" s="681"/>
      <c r="BO26" s="682" t="s">
        <v>
243</v>
      </c>
      <c r="BP26" s="682"/>
      <c r="BQ26" s="682"/>
      <c r="BR26" s="682"/>
      <c r="BS26" s="688" t="s">
        <v>
126</v>
      </c>
      <c r="BT26" s="680"/>
      <c r="BU26" s="680"/>
      <c r="BV26" s="680"/>
      <c r="BW26" s="680"/>
      <c r="BX26" s="680"/>
      <c r="BY26" s="680"/>
      <c r="BZ26" s="680"/>
      <c r="CA26" s="680"/>
      <c r="CB26" s="689"/>
      <c r="CD26" s="694" t="s">
        <v>
299</v>
      </c>
      <c r="CE26" s="695"/>
      <c r="CF26" s="695"/>
      <c r="CG26" s="695"/>
      <c r="CH26" s="695"/>
      <c r="CI26" s="695"/>
      <c r="CJ26" s="695"/>
      <c r="CK26" s="695"/>
      <c r="CL26" s="695"/>
      <c r="CM26" s="695"/>
      <c r="CN26" s="695"/>
      <c r="CO26" s="695"/>
      <c r="CP26" s="695"/>
      <c r="CQ26" s="696"/>
      <c r="CR26" s="679">
        <v>
2850780</v>
      </c>
      <c r="CS26" s="680"/>
      <c r="CT26" s="680"/>
      <c r="CU26" s="680"/>
      <c r="CV26" s="680"/>
      <c r="CW26" s="680"/>
      <c r="CX26" s="680"/>
      <c r="CY26" s="681"/>
      <c r="CZ26" s="684">
        <v>
9.1999999999999993</v>
      </c>
      <c r="DA26" s="713"/>
      <c r="DB26" s="713"/>
      <c r="DC26" s="717"/>
      <c r="DD26" s="688">
        <v>
2497394</v>
      </c>
      <c r="DE26" s="680"/>
      <c r="DF26" s="680"/>
      <c r="DG26" s="680"/>
      <c r="DH26" s="680"/>
      <c r="DI26" s="680"/>
      <c r="DJ26" s="680"/>
      <c r="DK26" s="681"/>
      <c r="DL26" s="688" t="s">
        <v>
126</v>
      </c>
      <c r="DM26" s="680"/>
      <c r="DN26" s="680"/>
      <c r="DO26" s="680"/>
      <c r="DP26" s="680"/>
      <c r="DQ26" s="680"/>
      <c r="DR26" s="680"/>
      <c r="DS26" s="680"/>
      <c r="DT26" s="680"/>
      <c r="DU26" s="680"/>
      <c r="DV26" s="681"/>
      <c r="DW26" s="684" t="s">
        <v>
243</v>
      </c>
      <c r="DX26" s="713"/>
      <c r="DY26" s="713"/>
      <c r="DZ26" s="713"/>
      <c r="EA26" s="713"/>
      <c r="EB26" s="713"/>
      <c r="EC26" s="714"/>
    </row>
    <row r="27" spans="2:133" ht="11.25" customHeight="1" x14ac:dyDescent="0.2">
      <c r="B27" s="676" t="s">
        <v>
300</v>
      </c>
      <c r="C27" s="677"/>
      <c r="D27" s="677"/>
      <c r="E27" s="677"/>
      <c r="F27" s="677"/>
      <c r="G27" s="677"/>
      <c r="H27" s="677"/>
      <c r="I27" s="677"/>
      <c r="J27" s="677"/>
      <c r="K27" s="677"/>
      <c r="L27" s="677"/>
      <c r="M27" s="677"/>
      <c r="N27" s="677"/>
      <c r="O27" s="677"/>
      <c r="P27" s="677"/>
      <c r="Q27" s="678"/>
      <c r="R27" s="679">
        <v>
5315369</v>
      </c>
      <c r="S27" s="680"/>
      <c r="T27" s="680"/>
      <c r="U27" s="680"/>
      <c r="V27" s="680"/>
      <c r="W27" s="680"/>
      <c r="X27" s="680"/>
      <c r="Y27" s="681"/>
      <c r="Z27" s="682">
        <v>
16.8</v>
      </c>
      <c r="AA27" s="682"/>
      <c r="AB27" s="682"/>
      <c r="AC27" s="682"/>
      <c r="AD27" s="683" t="s">
        <v>
243</v>
      </c>
      <c r="AE27" s="683"/>
      <c r="AF27" s="683"/>
      <c r="AG27" s="683"/>
      <c r="AH27" s="683"/>
      <c r="AI27" s="683"/>
      <c r="AJ27" s="683"/>
      <c r="AK27" s="683"/>
      <c r="AL27" s="684" t="s">
        <v>
126</v>
      </c>
      <c r="AM27" s="685"/>
      <c r="AN27" s="685"/>
      <c r="AO27" s="686"/>
      <c r="AP27" s="676" t="s">
        <v>
301</v>
      </c>
      <c r="AQ27" s="677"/>
      <c r="AR27" s="677"/>
      <c r="AS27" s="677"/>
      <c r="AT27" s="677"/>
      <c r="AU27" s="677"/>
      <c r="AV27" s="677"/>
      <c r="AW27" s="677"/>
      <c r="AX27" s="677"/>
      <c r="AY27" s="677"/>
      <c r="AZ27" s="677"/>
      <c r="BA27" s="677"/>
      <c r="BB27" s="677"/>
      <c r="BC27" s="677"/>
      <c r="BD27" s="677"/>
      <c r="BE27" s="677"/>
      <c r="BF27" s="678"/>
      <c r="BG27" s="679">
        <v>
15069770</v>
      </c>
      <c r="BH27" s="680"/>
      <c r="BI27" s="680"/>
      <c r="BJ27" s="680"/>
      <c r="BK27" s="680"/>
      <c r="BL27" s="680"/>
      <c r="BM27" s="680"/>
      <c r="BN27" s="681"/>
      <c r="BO27" s="682">
        <v>
100</v>
      </c>
      <c r="BP27" s="682"/>
      <c r="BQ27" s="682"/>
      <c r="BR27" s="682"/>
      <c r="BS27" s="688">
        <v>
32781</v>
      </c>
      <c r="BT27" s="680"/>
      <c r="BU27" s="680"/>
      <c r="BV27" s="680"/>
      <c r="BW27" s="680"/>
      <c r="BX27" s="680"/>
      <c r="BY27" s="680"/>
      <c r="BZ27" s="680"/>
      <c r="CA27" s="680"/>
      <c r="CB27" s="689"/>
      <c r="CD27" s="694" t="s">
        <v>
302</v>
      </c>
      <c r="CE27" s="695"/>
      <c r="CF27" s="695"/>
      <c r="CG27" s="695"/>
      <c r="CH27" s="695"/>
      <c r="CI27" s="695"/>
      <c r="CJ27" s="695"/>
      <c r="CK27" s="695"/>
      <c r="CL27" s="695"/>
      <c r="CM27" s="695"/>
      <c r="CN27" s="695"/>
      <c r="CO27" s="695"/>
      <c r="CP27" s="695"/>
      <c r="CQ27" s="696"/>
      <c r="CR27" s="679">
        <v>
9161094</v>
      </c>
      <c r="CS27" s="715"/>
      <c r="CT27" s="715"/>
      <c r="CU27" s="715"/>
      <c r="CV27" s="715"/>
      <c r="CW27" s="715"/>
      <c r="CX27" s="715"/>
      <c r="CY27" s="716"/>
      <c r="CZ27" s="684">
        <v>
29.6</v>
      </c>
      <c r="DA27" s="713"/>
      <c r="DB27" s="713"/>
      <c r="DC27" s="717"/>
      <c r="DD27" s="688">
        <v>
2563467</v>
      </c>
      <c r="DE27" s="715"/>
      <c r="DF27" s="715"/>
      <c r="DG27" s="715"/>
      <c r="DH27" s="715"/>
      <c r="DI27" s="715"/>
      <c r="DJ27" s="715"/>
      <c r="DK27" s="716"/>
      <c r="DL27" s="688">
        <v>
2503779</v>
      </c>
      <c r="DM27" s="715"/>
      <c r="DN27" s="715"/>
      <c r="DO27" s="715"/>
      <c r="DP27" s="715"/>
      <c r="DQ27" s="715"/>
      <c r="DR27" s="715"/>
      <c r="DS27" s="715"/>
      <c r="DT27" s="715"/>
      <c r="DU27" s="715"/>
      <c r="DV27" s="716"/>
      <c r="DW27" s="684">
        <v>
15.8</v>
      </c>
      <c r="DX27" s="713"/>
      <c r="DY27" s="713"/>
      <c r="DZ27" s="713"/>
      <c r="EA27" s="713"/>
      <c r="EB27" s="713"/>
      <c r="EC27" s="714"/>
    </row>
    <row r="28" spans="2:133" ht="11.25" customHeight="1" x14ac:dyDescent="0.2">
      <c r="B28" s="721" t="s">
        <v>
303</v>
      </c>
      <c r="C28" s="722"/>
      <c r="D28" s="722"/>
      <c r="E28" s="722"/>
      <c r="F28" s="722"/>
      <c r="G28" s="722"/>
      <c r="H28" s="722"/>
      <c r="I28" s="722"/>
      <c r="J28" s="722"/>
      <c r="K28" s="722"/>
      <c r="L28" s="722"/>
      <c r="M28" s="722"/>
      <c r="N28" s="722"/>
      <c r="O28" s="722"/>
      <c r="P28" s="722"/>
      <c r="Q28" s="723"/>
      <c r="R28" s="679" t="s">
        <v>
126</v>
      </c>
      <c r="S28" s="680"/>
      <c r="T28" s="680"/>
      <c r="U28" s="680"/>
      <c r="V28" s="680"/>
      <c r="W28" s="680"/>
      <c r="X28" s="680"/>
      <c r="Y28" s="681"/>
      <c r="Z28" s="682" t="s">
        <v>
243</v>
      </c>
      <c r="AA28" s="682"/>
      <c r="AB28" s="682"/>
      <c r="AC28" s="682"/>
      <c r="AD28" s="683" t="s">
        <v>
243</v>
      </c>
      <c r="AE28" s="683"/>
      <c r="AF28" s="683"/>
      <c r="AG28" s="683"/>
      <c r="AH28" s="683"/>
      <c r="AI28" s="683"/>
      <c r="AJ28" s="683"/>
      <c r="AK28" s="683"/>
      <c r="AL28" s="684" t="s">
        <v>
254</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
304</v>
      </c>
      <c r="CE28" s="695"/>
      <c r="CF28" s="695"/>
      <c r="CG28" s="695"/>
      <c r="CH28" s="695"/>
      <c r="CI28" s="695"/>
      <c r="CJ28" s="695"/>
      <c r="CK28" s="695"/>
      <c r="CL28" s="695"/>
      <c r="CM28" s="695"/>
      <c r="CN28" s="695"/>
      <c r="CO28" s="695"/>
      <c r="CP28" s="695"/>
      <c r="CQ28" s="696"/>
      <c r="CR28" s="679">
        <v>
1581879</v>
      </c>
      <c r="CS28" s="680"/>
      <c r="CT28" s="680"/>
      <c r="CU28" s="680"/>
      <c r="CV28" s="680"/>
      <c r="CW28" s="680"/>
      <c r="CX28" s="680"/>
      <c r="CY28" s="681"/>
      <c r="CZ28" s="684">
        <v>
5.0999999999999996</v>
      </c>
      <c r="DA28" s="713"/>
      <c r="DB28" s="713"/>
      <c r="DC28" s="717"/>
      <c r="DD28" s="688">
        <v>
1581879</v>
      </c>
      <c r="DE28" s="680"/>
      <c r="DF28" s="680"/>
      <c r="DG28" s="680"/>
      <c r="DH28" s="680"/>
      <c r="DI28" s="680"/>
      <c r="DJ28" s="680"/>
      <c r="DK28" s="681"/>
      <c r="DL28" s="688">
        <v>
1581879</v>
      </c>
      <c r="DM28" s="680"/>
      <c r="DN28" s="680"/>
      <c r="DO28" s="680"/>
      <c r="DP28" s="680"/>
      <c r="DQ28" s="680"/>
      <c r="DR28" s="680"/>
      <c r="DS28" s="680"/>
      <c r="DT28" s="680"/>
      <c r="DU28" s="680"/>
      <c r="DV28" s="681"/>
      <c r="DW28" s="684">
        <v>
10</v>
      </c>
      <c r="DX28" s="713"/>
      <c r="DY28" s="713"/>
      <c r="DZ28" s="713"/>
      <c r="EA28" s="713"/>
      <c r="EB28" s="713"/>
      <c r="EC28" s="714"/>
    </row>
    <row r="29" spans="2:133" ht="11.25" customHeight="1" x14ac:dyDescent="0.2">
      <c r="B29" s="676" t="s">
        <v>
305</v>
      </c>
      <c r="C29" s="677"/>
      <c r="D29" s="677"/>
      <c r="E29" s="677"/>
      <c r="F29" s="677"/>
      <c r="G29" s="677"/>
      <c r="H29" s="677"/>
      <c r="I29" s="677"/>
      <c r="J29" s="677"/>
      <c r="K29" s="677"/>
      <c r="L29" s="677"/>
      <c r="M29" s="677"/>
      <c r="N29" s="677"/>
      <c r="O29" s="677"/>
      <c r="P29" s="677"/>
      <c r="Q29" s="678"/>
      <c r="R29" s="679">
        <v>
4579026</v>
      </c>
      <c r="S29" s="680"/>
      <c r="T29" s="680"/>
      <c r="U29" s="680"/>
      <c r="V29" s="680"/>
      <c r="W29" s="680"/>
      <c r="X29" s="680"/>
      <c r="Y29" s="681"/>
      <c r="Z29" s="682">
        <v>
14.5</v>
      </c>
      <c r="AA29" s="682"/>
      <c r="AB29" s="682"/>
      <c r="AC29" s="682"/>
      <c r="AD29" s="683" t="s">
        <v>
126</v>
      </c>
      <c r="AE29" s="683"/>
      <c r="AF29" s="683"/>
      <c r="AG29" s="683"/>
      <c r="AH29" s="683"/>
      <c r="AI29" s="683"/>
      <c r="AJ29" s="683"/>
      <c r="AK29" s="683"/>
      <c r="AL29" s="684" t="s">
        <v>
173</v>
      </c>
      <c r="AM29" s="685"/>
      <c r="AN29" s="685"/>
      <c r="AO29" s="686"/>
      <c r="AP29" s="658" t="s">
        <v>
223</v>
      </c>
      <c r="AQ29" s="659"/>
      <c r="AR29" s="659"/>
      <c r="AS29" s="659"/>
      <c r="AT29" s="659"/>
      <c r="AU29" s="659"/>
      <c r="AV29" s="659"/>
      <c r="AW29" s="659"/>
      <c r="AX29" s="659"/>
      <c r="AY29" s="659"/>
      <c r="AZ29" s="659"/>
      <c r="BA29" s="659"/>
      <c r="BB29" s="659"/>
      <c r="BC29" s="659"/>
      <c r="BD29" s="659"/>
      <c r="BE29" s="659"/>
      <c r="BF29" s="660"/>
      <c r="BG29" s="658" t="s">
        <v>
306</v>
      </c>
      <c r="BH29" s="719"/>
      <c r="BI29" s="719"/>
      <c r="BJ29" s="719"/>
      <c r="BK29" s="719"/>
      <c r="BL29" s="719"/>
      <c r="BM29" s="719"/>
      <c r="BN29" s="719"/>
      <c r="BO29" s="719"/>
      <c r="BP29" s="719"/>
      <c r="BQ29" s="720"/>
      <c r="BR29" s="658" t="s">
        <v>
307</v>
      </c>
      <c r="BS29" s="719"/>
      <c r="BT29" s="719"/>
      <c r="BU29" s="719"/>
      <c r="BV29" s="719"/>
      <c r="BW29" s="719"/>
      <c r="BX29" s="719"/>
      <c r="BY29" s="719"/>
      <c r="BZ29" s="719"/>
      <c r="CA29" s="719"/>
      <c r="CB29" s="720"/>
      <c r="CD29" s="742" t="s">
        <v>
308</v>
      </c>
      <c r="CE29" s="743"/>
      <c r="CF29" s="694" t="s">
        <v>
309</v>
      </c>
      <c r="CG29" s="695"/>
      <c r="CH29" s="695"/>
      <c r="CI29" s="695"/>
      <c r="CJ29" s="695"/>
      <c r="CK29" s="695"/>
      <c r="CL29" s="695"/>
      <c r="CM29" s="695"/>
      <c r="CN29" s="695"/>
      <c r="CO29" s="695"/>
      <c r="CP29" s="695"/>
      <c r="CQ29" s="696"/>
      <c r="CR29" s="679">
        <v>
1581819</v>
      </c>
      <c r="CS29" s="715"/>
      <c r="CT29" s="715"/>
      <c r="CU29" s="715"/>
      <c r="CV29" s="715"/>
      <c r="CW29" s="715"/>
      <c r="CX29" s="715"/>
      <c r="CY29" s="716"/>
      <c r="CZ29" s="684">
        <v>
5.0999999999999996</v>
      </c>
      <c r="DA29" s="713"/>
      <c r="DB29" s="713"/>
      <c r="DC29" s="717"/>
      <c r="DD29" s="688">
        <v>
1581819</v>
      </c>
      <c r="DE29" s="715"/>
      <c r="DF29" s="715"/>
      <c r="DG29" s="715"/>
      <c r="DH29" s="715"/>
      <c r="DI29" s="715"/>
      <c r="DJ29" s="715"/>
      <c r="DK29" s="716"/>
      <c r="DL29" s="688">
        <v>
1581819</v>
      </c>
      <c r="DM29" s="715"/>
      <c r="DN29" s="715"/>
      <c r="DO29" s="715"/>
      <c r="DP29" s="715"/>
      <c r="DQ29" s="715"/>
      <c r="DR29" s="715"/>
      <c r="DS29" s="715"/>
      <c r="DT29" s="715"/>
      <c r="DU29" s="715"/>
      <c r="DV29" s="716"/>
      <c r="DW29" s="684">
        <v>
10</v>
      </c>
      <c r="DX29" s="713"/>
      <c r="DY29" s="713"/>
      <c r="DZ29" s="713"/>
      <c r="EA29" s="713"/>
      <c r="EB29" s="713"/>
      <c r="EC29" s="714"/>
    </row>
    <row r="30" spans="2:133" ht="11.25" customHeight="1" x14ac:dyDescent="0.2">
      <c r="B30" s="676" t="s">
        <v>
310</v>
      </c>
      <c r="C30" s="677"/>
      <c r="D30" s="677"/>
      <c r="E30" s="677"/>
      <c r="F30" s="677"/>
      <c r="G30" s="677"/>
      <c r="H30" s="677"/>
      <c r="I30" s="677"/>
      <c r="J30" s="677"/>
      <c r="K30" s="677"/>
      <c r="L30" s="677"/>
      <c r="M30" s="677"/>
      <c r="N30" s="677"/>
      <c r="O30" s="677"/>
      <c r="P30" s="677"/>
      <c r="Q30" s="678"/>
      <c r="R30" s="679">
        <v>
593666</v>
      </c>
      <c r="S30" s="680"/>
      <c r="T30" s="680"/>
      <c r="U30" s="680"/>
      <c r="V30" s="680"/>
      <c r="W30" s="680"/>
      <c r="X30" s="680"/>
      <c r="Y30" s="681"/>
      <c r="Z30" s="682">
        <v>
1.9</v>
      </c>
      <c r="AA30" s="682"/>
      <c r="AB30" s="682"/>
      <c r="AC30" s="682"/>
      <c r="AD30" s="683">
        <v>
115835</v>
      </c>
      <c r="AE30" s="683"/>
      <c r="AF30" s="683"/>
      <c r="AG30" s="683"/>
      <c r="AH30" s="683"/>
      <c r="AI30" s="683"/>
      <c r="AJ30" s="683"/>
      <c r="AK30" s="683"/>
      <c r="AL30" s="684">
        <v>
0.7</v>
      </c>
      <c r="AM30" s="685"/>
      <c r="AN30" s="685"/>
      <c r="AO30" s="686"/>
      <c r="AP30" s="727" t="s">
        <v>
311</v>
      </c>
      <c r="AQ30" s="728"/>
      <c r="AR30" s="728"/>
      <c r="AS30" s="728"/>
      <c r="AT30" s="733" t="s">
        <v>
312</v>
      </c>
      <c r="AU30" s="230"/>
      <c r="AV30" s="230"/>
      <c r="AW30" s="230"/>
      <c r="AX30" s="665" t="s">
        <v>
188</v>
      </c>
      <c r="AY30" s="666"/>
      <c r="AZ30" s="666"/>
      <c r="BA30" s="666"/>
      <c r="BB30" s="666"/>
      <c r="BC30" s="666"/>
      <c r="BD30" s="666"/>
      <c r="BE30" s="666"/>
      <c r="BF30" s="667"/>
      <c r="BG30" s="739">
        <v>
99.8</v>
      </c>
      <c r="BH30" s="740"/>
      <c r="BI30" s="740"/>
      <c r="BJ30" s="740"/>
      <c r="BK30" s="740"/>
      <c r="BL30" s="740"/>
      <c r="BM30" s="674">
        <v>
99.6</v>
      </c>
      <c r="BN30" s="740"/>
      <c r="BO30" s="740"/>
      <c r="BP30" s="740"/>
      <c r="BQ30" s="741"/>
      <c r="BR30" s="739">
        <v>
99.7</v>
      </c>
      <c r="BS30" s="740"/>
      <c r="BT30" s="740"/>
      <c r="BU30" s="740"/>
      <c r="BV30" s="740"/>
      <c r="BW30" s="740"/>
      <c r="BX30" s="674">
        <v>
99.6</v>
      </c>
      <c r="BY30" s="740"/>
      <c r="BZ30" s="740"/>
      <c r="CA30" s="740"/>
      <c r="CB30" s="741"/>
      <c r="CD30" s="744"/>
      <c r="CE30" s="745"/>
      <c r="CF30" s="694" t="s">
        <v>
313</v>
      </c>
      <c r="CG30" s="695"/>
      <c r="CH30" s="695"/>
      <c r="CI30" s="695"/>
      <c r="CJ30" s="695"/>
      <c r="CK30" s="695"/>
      <c r="CL30" s="695"/>
      <c r="CM30" s="695"/>
      <c r="CN30" s="695"/>
      <c r="CO30" s="695"/>
      <c r="CP30" s="695"/>
      <c r="CQ30" s="696"/>
      <c r="CR30" s="679">
        <v>
1498108</v>
      </c>
      <c r="CS30" s="680"/>
      <c r="CT30" s="680"/>
      <c r="CU30" s="680"/>
      <c r="CV30" s="680"/>
      <c r="CW30" s="680"/>
      <c r="CX30" s="680"/>
      <c r="CY30" s="681"/>
      <c r="CZ30" s="684">
        <v>
4.8</v>
      </c>
      <c r="DA30" s="713"/>
      <c r="DB30" s="713"/>
      <c r="DC30" s="717"/>
      <c r="DD30" s="688">
        <v>
1498108</v>
      </c>
      <c r="DE30" s="680"/>
      <c r="DF30" s="680"/>
      <c r="DG30" s="680"/>
      <c r="DH30" s="680"/>
      <c r="DI30" s="680"/>
      <c r="DJ30" s="680"/>
      <c r="DK30" s="681"/>
      <c r="DL30" s="688">
        <v>
1498108</v>
      </c>
      <c r="DM30" s="680"/>
      <c r="DN30" s="680"/>
      <c r="DO30" s="680"/>
      <c r="DP30" s="680"/>
      <c r="DQ30" s="680"/>
      <c r="DR30" s="680"/>
      <c r="DS30" s="680"/>
      <c r="DT30" s="680"/>
      <c r="DU30" s="680"/>
      <c r="DV30" s="681"/>
      <c r="DW30" s="684">
        <v>
9.4</v>
      </c>
      <c r="DX30" s="713"/>
      <c r="DY30" s="713"/>
      <c r="DZ30" s="713"/>
      <c r="EA30" s="713"/>
      <c r="EB30" s="713"/>
      <c r="EC30" s="714"/>
    </row>
    <row r="31" spans="2:133" ht="11.25" customHeight="1" x14ac:dyDescent="0.2">
      <c r="B31" s="676" t="s">
        <v>
314</v>
      </c>
      <c r="C31" s="677"/>
      <c r="D31" s="677"/>
      <c r="E31" s="677"/>
      <c r="F31" s="677"/>
      <c r="G31" s="677"/>
      <c r="H31" s="677"/>
      <c r="I31" s="677"/>
      <c r="J31" s="677"/>
      <c r="K31" s="677"/>
      <c r="L31" s="677"/>
      <c r="M31" s="677"/>
      <c r="N31" s="677"/>
      <c r="O31" s="677"/>
      <c r="P31" s="677"/>
      <c r="Q31" s="678"/>
      <c r="R31" s="679">
        <v>
77031</v>
      </c>
      <c r="S31" s="680"/>
      <c r="T31" s="680"/>
      <c r="U31" s="680"/>
      <c r="V31" s="680"/>
      <c r="W31" s="680"/>
      <c r="X31" s="680"/>
      <c r="Y31" s="681"/>
      <c r="Z31" s="682">
        <v>
0.2</v>
      </c>
      <c r="AA31" s="682"/>
      <c r="AB31" s="682"/>
      <c r="AC31" s="682"/>
      <c r="AD31" s="683" t="s">
        <v>
126</v>
      </c>
      <c r="AE31" s="683"/>
      <c r="AF31" s="683"/>
      <c r="AG31" s="683"/>
      <c r="AH31" s="683"/>
      <c r="AI31" s="683"/>
      <c r="AJ31" s="683"/>
      <c r="AK31" s="683"/>
      <c r="AL31" s="684" t="s">
        <v>
126</v>
      </c>
      <c r="AM31" s="685"/>
      <c r="AN31" s="685"/>
      <c r="AO31" s="686"/>
      <c r="AP31" s="729"/>
      <c r="AQ31" s="730"/>
      <c r="AR31" s="730"/>
      <c r="AS31" s="730"/>
      <c r="AT31" s="734"/>
      <c r="AU31" s="229" t="s">
        <v>
315</v>
      </c>
      <c r="AV31" s="229"/>
      <c r="AW31" s="229"/>
      <c r="AX31" s="676" t="s">
        <v>
316</v>
      </c>
      <c r="AY31" s="677"/>
      <c r="AZ31" s="677"/>
      <c r="BA31" s="677"/>
      <c r="BB31" s="677"/>
      <c r="BC31" s="677"/>
      <c r="BD31" s="677"/>
      <c r="BE31" s="677"/>
      <c r="BF31" s="678"/>
      <c r="BG31" s="736">
        <v>
99.6</v>
      </c>
      <c r="BH31" s="715"/>
      <c r="BI31" s="715"/>
      <c r="BJ31" s="715"/>
      <c r="BK31" s="715"/>
      <c r="BL31" s="715"/>
      <c r="BM31" s="685">
        <v>
99.4</v>
      </c>
      <c r="BN31" s="737"/>
      <c r="BO31" s="737"/>
      <c r="BP31" s="737"/>
      <c r="BQ31" s="738"/>
      <c r="BR31" s="736">
        <v>
99.6</v>
      </c>
      <c r="BS31" s="715"/>
      <c r="BT31" s="715"/>
      <c r="BU31" s="715"/>
      <c r="BV31" s="715"/>
      <c r="BW31" s="715"/>
      <c r="BX31" s="685">
        <v>
99.3</v>
      </c>
      <c r="BY31" s="737"/>
      <c r="BZ31" s="737"/>
      <c r="CA31" s="737"/>
      <c r="CB31" s="738"/>
      <c r="CD31" s="744"/>
      <c r="CE31" s="745"/>
      <c r="CF31" s="694" t="s">
        <v>
317</v>
      </c>
      <c r="CG31" s="695"/>
      <c r="CH31" s="695"/>
      <c r="CI31" s="695"/>
      <c r="CJ31" s="695"/>
      <c r="CK31" s="695"/>
      <c r="CL31" s="695"/>
      <c r="CM31" s="695"/>
      <c r="CN31" s="695"/>
      <c r="CO31" s="695"/>
      <c r="CP31" s="695"/>
      <c r="CQ31" s="696"/>
      <c r="CR31" s="679">
        <v>
83711</v>
      </c>
      <c r="CS31" s="715"/>
      <c r="CT31" s="715"/>
      <c r="CU31" s="715"/>
      <c r="CV31" s="715"/>
      <c r="CW31" s="715"/>
      <c r="CX31" s="715"/>
      <c r="CY31" s="716"/>
      <c r="CZ31" s="684">
        <v>
0.3</v>
      </c>
      <c r="DA31" s="713"/>
      <c r="DB31" s="713"/>
      <c r="DC31" s="717"/>
      <c r="DD31" s="688">
        <v>
83711</v>
      </c>
      <c r="DE31" s="715"/>
      <c r="DF31" s="715"/>
      <c r="DG31" s="715"/>
      <c r="DH31" s="715"/>
      <c r="DI31" s="715"/>
      <c r="DJ31" s="715"/>
      <c r="DK31" s="716"/>
      <c r="DL31" s="688">
        <v>
83711</v>
      </c>
      <c r="DM31" s="715"/>
      <c r="DN31" s="715"/>
      <c r="DO31" s="715"/>
      <c r="DP31" s="715"/>
      <c r="DQ31" s="715"/>
      <c r="DR31" s="715"/>
      <c r="DS31" s="715"/>
      <c r="DT31" s="715"/>
      <c r="DU31" s="715"/>
      <c r="DV31" s="716"/>
      <c r="DW31" s="684">
        <v>
0.5</v>
      </c>
      <c r="DX31" s="713"/>
      <c r="DY31" s="713"/>
      <c r="DZ31" s="713"/>
      <c r="EA31" s="713"/>
      <c r="EB31" s="713"/>
      <c r="EC31" s="714"/>
    </row>
    <row r="32" spans="2:133" ht="11.25" customHeight="1" x14ac:dyDescent="0.2">
      <c r="B32" s="676" t="s">
        <v>
318</v>
      </c>
      <c r="C32" s="677"/>
      <c r="D32" s="677"/>
      <c r="E32" s="677"/>
      <c r="F32" s="677"/>
      <c r="G32" s="677"/>
      <c r="H32" s="677"/>
      <c r="I32" s="677"/>
      <c r="J32" s="677"/>
      <c r="K32" s="677"/>
      <c r="L32" s="677"/>
      <c r="M32" s="677"/>
      <c r="N32" s="677"/>
      <c r="O32" s="677"/>
      <c r="P32" s="677"/>
      <c r="Q32" s="678"/>
      <c r="R32" s="679">
        <v>
1100199</v>
      </c>
      <c r="S32" s="680"/>
      <c r="T32" s="680"/>
      <c r="U32" s="680"/>
      <c r="V32" s="680"/>
      <c r="W32" s="680"/>
      <c r="X32" s="680"/>
      <c r="Y32" s="681"/>
      <c r="Z32" s="682">
        <v>
3.5</v>
      </c>
      <c r="AA32" s="682"/>
      <c r="AB32" s="682"/>
      <c r="AC32" s="682"/>
      <c r="AD32" s="683" t="s">
        <v>
126</v>
      </c>
      <c r="AE32" s="683"/>
      <c r="AF32" s="683"/>
      <c r="AG32" s="683"/>
      <c r="AH32" s="683"/>
      <c r="AI32" s="683"/>
      <c r="AJ32" s="683"/>
      <c r="AK32" s="683"/>
      <c r="AL32" s="684" t="s">
        <v>
126</v>
      </c>
      <c r="AM32" s="685"/>
      <c r="AN32" s="685"/>
      <c r="AO32" s="686"/>
      <c r="AP32" s="731"/>
      <c r="AQ32" s="732"/>
      <c r="AR32" s="732"/>
      <c r="AS32" s="732"/>
      <c r="AT32" s="735"/>
      <c r="AU32" s="231"/>
      <c r="AV32" s="231"/>
      <c r="AW32" s="231"/>
      <c r="AX32" s="724" t="s">
        <v>
319</v>
      </c>
      <c r="AY32" s="725"/>
      <c r="AZ32" s="725"/>
      <c r="BA32" s="725"/>
      <c r="BB32" s="725"/>
      <c r="BC32" s="725"/>
      <c r="BD32" s="725"/>
      <c r="BE32" s="725"/>
      <c r="BF32" s="726"/>
      <c r="BG32" s="748">
        <v>
99.9</v>
      </c>
      <c r="BH32" s="749"/>
      <c r="BI32" s="749"/>
      <c r="BJ32" s="749"/>
      <c r="BK32" s="749"/>
      <c r="BL32" s="749"/>
      <c r="BM32" s="750">
        <v>
99.9</v>
      </c>
      <c r="BN32" s="749"/>
      <c r="BO32" s="749"/>
      <c r="BP32" s="749"/>
      <c r="BQ32" s="751"/>
      <c r="BR32" s="748">
        <v>
99.8</v>
      </c>
      <c r="BS32" s="749"/>
      <c r="BT32" s="749"/>
      <c r="BU32" s="749"/>
      <c r="BV32" s="749"/>
      <c r="BW32" s="749"/>
      <c r="BX32" s="750">
        <v>
99.8</v>
      </c>
      <c r="BY32" s="749"/>
      <c r="BZ32" s="749"/>
      <c r="CA32" s="749"/>
      <c r="CB32" s="751"/>
      <c r="CD32" s="746"/>
      <c r="CE32" s="747"/>
      <c r="CF32" s="694" t="s">
        <v>
320</v>
      </c>
      <c r="CG32" s="695"/>
      <c r="CH32" s="695"/>
      <c r="CI32" s="695"/>
      <c r="CJ32" s="695"/>
      <c r="CK32" s="695"/>
      <c r="CL32" s="695"/>
      <c r="CM32" s="695"/>
      <c r="CN32" s="695"/>
      <c r="CO32" s="695"/>
      <c r="CP32" s="695"/>
      <c r="CQ32" s="696"/>
      <c r="CR32" s="679">
        <v>
60</v>
      </c>
      <c r="CS32" s="680"/>
      <c r="CT32" s="680"/>
      <c r="CU32" s="680"/>
      <c r="CV32" s="680"/>
      <c r="CW32" s="680"/>
      <c r="CX32" s="680"/>
      <c r="CY32" s="681"/>
      <c r="CZ32" s="684">
        <v>
0</v>
      </c>
      <c r="DA32" s="713"/>
      <c r="DB32" s="713"/>
      <c r="DC32" s="717"/>
      <c r="DD32" s="688">
        <v>
60</v>
      </c>
      <c r="DE32" s="680"/>
      <c r="DF32" s="680"/>
      <c r="DG32" s="680"/>
      <c r="DH32" s="680"/>
      <c r="DI32" s="680"/>
      <c r="DJ32" s="680"/>
      <c r="DK32" s="681"/>
      <c r="DL32" s="688">
        <v>
60</v>
      </c>
      <c r="DM32" s="680"/>
      <c r="DN32" s="680"/>
      <c r="DO32" s="680"/>
      <c r="DP32" s="680"/>
      <c r="DQ32" s="680"/>
      <c r="DR32" s="680"/>
      <c r="DS32" s="680"/>
      <c r="DT32" s="680"/>
      <c r="DU32" s="680"/>
      <c r="DV32" s="681"/>
      <c r="DW32" s="684">
        <v>
0</v>
      </c>
      <c r="DX32" s="713"/>
      <c r="DY32" s="713"/>
      <c r="DZ32" s="713"/>
      <c r="EA32" s="713"/>
      <c r="EB32" s="713"/>
      <c r="EC32" s="714"/>
    </row>
    <row r="33" spans="2:133" ht="11.25" customHeight="1" x14ac:dyDescent="0.2">
      <c r="B33" s="676" t="s">
        <v>
321</v>
      </c>
      <c r="C33" s="677"/>
      <c r="D33" s="677"/>
      <c r="E33" s="677"/>
      <c r="F33" s="677"/>
      <c r="G33" s="677"/>
      <c r="H33" s="677"/>
      <c r="I33" s="677"/>
      <c r="J33" s="677"/>
      <c r="K33" s="677"/>
      <c r="L33" s="677"/>
      <c r="M33" s="677"/>
      <c r="N33" s="677"/>
      <c r="O33" s="677"/>
      <c r="P33" s="677"/>
      <c r="Q33" s="678"/>
      <c r="R33" s="679">
        <v>
578639</v>
      </c>
      <c r="S33" s="680"/>
      <c r="T33" s="680"/>
      <c r="U33" s="680"/>
      <c r="V33" s="680"/>
      <c r="W33" s="680"/>
      <c r="X33" s="680"/>
      <c r="Y33" s="681"/>
      <c r="Z33" s="682">
        <v>
1.8</v>
      </c>
      <c r="AA33" s="682"/>
      <c r="AB33" s="682"/>
      <c r="AC33" s="682"/>
      <c r="AD33" s="683" t="s">
        <v>
126</v>
      </c>
      <c r="AE33" s="683"/>
      <c r="AF33" s="683"/>
      <c r="AG33" s="683"/>
      <c r="AH33" s="683"/>
      <c r="AI33" s="683"/>
      <c r="AJ33" s="683"/>
      <c r="AK33" s="683"/>
      <c r="AL33" s="684" t="s">
        <v>
243</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
322</v>
      </c>
      <c r="CE33" s="695"/>
      <c r="CF33" s="695"/>
      <c r="CG33" s="695"/>
      <c r="CH33" s="695"/>
      <c r="CI33" s="695"/>
      <c r="CJ33" s="695"/>
      <c r="CK33" s="695"/>
      <c r="CL33" s="695"/>
      <c r="CM33" s="695"/>
      <c r="CN33" s="695"/>
      <c r="CO33" s="695"/>
      <c r="CP33" s="695"/>
      <c r="CQ33" s="696"/>
      <c r="CR33" s="679">
        <v>
11654955</v>
      </c>
      <c r="CS33" s="715"/>
      <c r="CT33" s="715"/>
      <c r="CU33" s="715"/>
      <c r="CV33" s="715"/>
      <c r="CW33" s="715"/>
      <c r="CX33" s="715"/>
      <c r="CY33" s="716"/>
      <c r="CZ33" s="684">
        <v>
37.6</v>
      </c>
      <c r="DA33" s="713"/>
      <c r="DB33" s="713"/>
      <c r="DC33" s="717"/>
      <c r="DD33" s="688">
        <v>
8825659</v>
      </c>
      <c r="DE33" s="715"/>
      <c r="DF33" s="715"/>
      <c r="DG33" s="715"/>
      <c r="DH33" s="715"/>
      <c r="DI33" s="715"/>
      <c r="DJ33" s="715"/>
      <c r="DK33" s="716"/>
      <c r="DL33" s="688">
        <v>
6714104</v>
      </c>
      <c r="DM33" s="715"/>
      <c r="DN33" s="715"/>
      <c r="DO33" s="715"/>
      <c r="DP33" s="715"/>
      <c r="DQ33" s="715"/>
      <c r="DR33" s="715"/>
      <c r="DS33" s="715"/>
      <c r="DT33" s="715"/>
      <c r="DU33" s="715"/>
      <c r="DV33" s="716"/>
      <c r="DW33" s="684">
        <v>
42.3</v>
      </c>
      <c r="DX33" s="713"/>
      <c r="DY33" s="713"/>
      <c r="DZ33" s="713"/>
      <c r="EA33" s="713"/>
      <c r="EB33" s="713"/>
      <c r="EC33" s="714"/>
    </row>
    <row r="34" spans="2:133" ht="11.25" customHeight="1" x14ac:dyDescent="0.2">
      <c r="B34" s="676" t="s">
        <v>
323</v>
      </c>
      <c r="C34" s="677"/>
      <c r="D34" s="677"/>
      <c r="E34" s="677"/>
      <c r="F34" s="677"/>
      <c r="G34" s="677"/>
      <c r="H34" s="677"/>
      <c r="I34" s="677"/>
      <c r="J34" s="677"/>
      <c r="K34" s="677"/>
      <c r="L34" s="677"/>
      <c r="M34" s="677"/>
      <c r="N34" s="677"/>
      <c r="O34" s="677"/>
      <c r="P34" s="677"/>
      <c r="Q34" s="678"/>
      <c r="R34" s="679">
        <v>
255083</v>
      </c>
      <c r="S34" s="680"/>
      <c r="T34" s="680"/>
      <c r="U34" s="680"/>
      <c r="V34" s="680"/>
      <c r="W34" s="680"/>
      <c r="X34" s="680"/>
      <c r="Y34" s="681"/>
      <c r="Z34" s="682">
        <v>
0.8</v>
      </c>
      <c r="AA34" s="682"/>
      <c r="AB34" s="682"/>
      <c r="AC34" s="682"/>
      <c r="AD34" s="683">
        <v>
3760</v>
      </c>
      <c r="AE34" s="683"/>
      <c r="AF34" s="683"/>
      <c r="AG34" s="683"/>
      <c r="AH34" s="683"/>
      <c r="AI34" s="683"/>
      <c r="AJ34" s="683"/>
      <c r="AK34" s="683"/>
      <c r="AL34" s="684">
        <v>
0</v>
      </c>
      <c r="AM34" s="685"/>
      <c r="AN34" s="685"/>
      <c r="AO34" s="686"/>
      <c r="AP34" s="234"/>
      <c r="AQ34" s="658" t="s">
        <v>
324</v>
      </c>
      <c r="AR34" s="659"/>
      <c r="AS34" s="659"/>
      <c r="AT34" s="659"/>
      <c r="AU34" s="659"/>
      <c r="AV34" s="659"/>
      <c r="AW34" s="659"/>
      <c r="AX34" s="659"/>
      <c r="AY34" s="659"/>
      <c r="AZ34" s="659"/>
      <c r="BA34" s="659"/>
      <c r="BB34" s="659"/>
      <c r="BC34" s="659"/>
      <c r="BD34" s="659"/>
      <c r="BE34" s="659"/>
      <c r="BF34" s="660"/>
      <c r="BG34" s="658" t="s">
        <v>
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
326</v>
      </c>
      <c r="CE34" s="695"/>
      <c r="CF34" s="695"/>
      <c r="CG34" s="695"/>
      <c r="CH34" s="695"/>
      <c r="CI34" s="695"/>
      <c r="CJ34" s="695"/>
      <c r="CK34" s="695"/>
      <c r="CL34" s="695"/>
      <c r="CM34" s="695"/>
      <c r="CN34" s="695"/>
      <c r="CO34" s="695"/>
      <c r="CP34" s="695"/>
      <c r="CQ34" s="696"/>
      <c r="CR34" s="679">
        <v>
3927423</v>
      </c>
      <c r="CS34" s="680"/>
      <c r="CT34" s="680"/>
      <c r="CU34" s="680"/>
      <c r="CV34" s="680"/>
      <c r="CW34" s="680"/>
      <c r="CX34" s="680"/>
      <c r="CY34" s="681"/>
      <c r="CZ34" s="684">
        <v>
12.7</v>
      </c>
      <c r="DA34" s="713"/>
      <c r="DB34" s="713"/>
      <c r="DC34" s="717"/>
      <c r="DD34" s="688">
        <v>
2991894</v>
      </c>
      <c r="DE34" s="680"/>
      <c r="DF34" s="680"/>
      <c r="DG34" s="680"/>
      <c r="DH34" s="680"/>
      <c r="DI34" s="680"/>
      <c r="DJ34" s="680"/>
      <c r="DK34" s="681"/>
      <c r="DL34" s="688">
        <v>
2659014</v>
      </c>
      <c r="DM34" s="680"/>
      <c r="DN34" s="680"/>
      <c r="DO34" s="680"/>
      <c r="DP34" s="680"/>
      <c r="DQ34" s="680"/>
      <c r="DR34" s="680"/>
      <c r="DS34" s="680"/>
      <c r="DT34" s="680"/>
      <c r="DU34" s="680"/>
      <c r="DV34" s="681"/>
      <c r="DW34" s="684">
        <v>
16.8</v>
      </c>
      <c r="DX34" s="713"/>
      <c r="DY34" s="713"/>
      <c r="DZ34" s="713"/>
      <c r="EA34" s="713"/>
      <c r="EB34" s="713"/>
      <c r="EC34" s="714"/>
    </row>
    <row r="35" spans="2:133" ht="11.25" customHeight="1" x14ac:dyDescent="0.2">
      <c r="B35" s="676" t="s">
        <v>
327</v>
      </c>
      <c r="C35" s="677"/>
      <c r="D35" s="677"/>
      <c r="E35" s="677"/>
      <c r="F35" s="677"/>
      <c r="G35" s="677"/>
      <c r="H35" s="677"/>
      <c r="I35" s="677"/>
      <c r="J35" s="677"/>
      <c r="K35" s="677"/>
      <c r="L35" s="677"/>
      <c r="M35" s="677"/>
      <c r="N35" s="677"/>
      <c r="O35" s="677"/>
      <c r="P35" s="677"/>
      <c r="Q35" s="678"/>
      <c r="R35" s="679">
        <v>
1100700</v>
      </c>
      <c r="S35" s="680"/>
      <c r="T35" s="680"/>
      <c r="U35" s="680"/>
      <c r="V35" s="680"/>
      <c r="W35" s="680"/>
      <c r="X35" s="680"/>
      <c r="Y35" s="681"/>
      <c r="Z35" s="682">
        <v>
3.5</v>
      </c>
      <c r="AA35" s="682"/>
      <c r="AB35" s="682"/>
      <c r="AC35" s="682"/>
      <c r="AD35" s="683" t="s">
        <v>
126</v>
      </c>
      <c r="AE35" s="683"/>
      <c r="AF35" s="683"/>
      <c r="AG35" s="683"/>
      <c r="AH35" s="683"/>
      <c r="AI35" s="683"/>
      <c r="AJ35" s="683"/>
      <c r="AK35" s="683"/>
      <c r="AL35" s="684" t="s">
        <v>
243</v>
      </c>
      <c r="AM35" s="685"/>
      <c r="AN35" s="685"/>
      <c r="AO35" s="686"/>
      <c r="AP35" s="234"/>
      <c r="AQ35" s="752" t="s">
        <v>
328</v>
      </c>
      <c r="AR35" s="753"/>
      <c r="AS35" s="753"/>
      <c r="AT35" s="753"/>
      <c r="AU35" s="753"/>
      <c r="AV35" s="753"/>
      <c r="AW35" s="753"/>
      <c r="AX35" s="753"/>
      <c r="AY35" s="754"/>
      <c r="AZ35" s="668">
        <v>
3635658</v>
      </c>
      <c r="BA35" s="669"/>
      <c r="BB35" s="669"/>
      <c r="BC35" s="669"/>
      <c r="BD35" s="669"/>
      <c r="BE35" s="669"/>
      <c r="BF35" s="755"/>
      <c r="BG35" s="690" t="s">
        <v>
329</v>
      </c>
      <c r="BH35" s="691"/>
      <c r="BI35" s="691"/>
      <c r="BJ35" s="691"/>
      <c r="BK35" s="691"/>
      <c r="BL35" s="691"/>
      <c r="BM35" s="691"/>
      <c r="BN35" s="691"/>
      <c r="BO35" s="691"/>
      <c r="BP35" s="691"/>
      <c r="BQ35" s="691"/>
      <c r="BR35" s="691"/>
      <c r="BS35" s="691"/>
      <c r="BT35" s="691"/>
      <c r="BU35" s="692"/>
      <c r="BV35" s="668">
        <v>
73837</v>
      </c>
      <c r="BW35" s="669"/>
      <c r="BX35" s="669"/>
      <c r="BY35" s="669"/>
      <c r="BZ35" s="669"/>
      <c r="CA35" s="669"/>
      <c r="CB35" s="755"/>
      <c r="CD35" s="694" t="s">
        <v>
330</v>
      </c>
      <c r="CE35" s="695"/>
      <c r="CF35" s="695"/>
      <c r="CG35" s="695"/>
      <c r="CH35" s="695"/>
      <c r="CI35" s="695"/>
      <c r="CJ35" s="695"/>
      <c r="CK35" s="695"/>
      <c r="CL35" s="695"/>
      <c r="CM35" s="695"/>
      <c r="CN35" s="695"/>
      <c r="CO35" s="695"/>
      <c r="CP35" s="695"/>
      <c r="CQ35" s="696"/>
      <c r="CR35" s="679">
        <v>
140756</v>
      </c>
      <c r="CS35" s="715"/>
      <c r="CT35" s="715"/>
      <c r="CU35" s="715"/>
      <c r="CV35" s="715"/>
      <c r="CW35" s="715"/>
      <c r="CX35" s="715"/>
      <c r="CY35" s="716"/>
      <c r="CZ35" s="684">
        <v>
0.5</v>
      </c>
      <c r="DA35" s="713"/>
      <c r="DB35" s="713"/>
      <c r="DC35" s="717"/>
      <c r="DD35" s="688">
        <v>
135892</v>
      </c>
      <c r="DE35" s="715"/>
      <c r="DF35" s="715"/>
      <c r="DG35" s="715"/>
      <c r="DH35" s="715"/>
      <c r="DI35" s="715"/>
      <c r="DJ35" s="715"/>
      <c r="DK35" s="716"/>
      <c r="DL35" s="688">
        <v>
135892</v>
      </c>
      <c r="DM35" s="715"/>
      <c r="DN35" s="715"/>
      <c r="DO35" s="715"/>
      <c r="DP35" s="715"/>
      <c r="DQ35" s="715"/>
      <c r="DR35" s="715"/>
      <c r="DS35" s="715"/>
      <c r="DT35" s="715"/>
      <c r="DU35" s="715"/>
      <c r="DV35" s="716"/>
      <c r="DW35" s="684">
        <v>
0.9</v>
      </c>
      <c r="DX35" s="713"/>
      <c r="DY35" s="713"/>
      <c r="DZ35" s="713"/>
      <c r="EA35" s="713"/>
      <c r="EB35" s="713"/>
      <c r="EC35" s="714"/>
    </row>
    <row r="36" spans="2:133" ht="11.25" customHeight="1" x14ac:dyDescent="0.2">
      <c r="B36" s="676" t="s">
        <v>
331</v>
      </c>
      <c r="C36" s="677"/>
      <c r="D36" s="677"/>
      <c r="E36" s="677"/>
      <c r="F36" s="677"/>
      <c r="G36" s="677"/>
      <c r="H36" s="677"/>
      <c r="I36" s="677"/>
      <c r="J36" s="677"/>
      <c r="K36" s="677"/>
      <c r="L36" s="677"/>
      <c r="M36" s="677"/>
      <c r="N36" s="677"/>
      <c r="O36" s="677"/>
      <c r="P36" s="677"/>
      <c r="Q36" s="678"/>
      <c r="R36" s="679" t="s">
        <v>
254</v>
      </c>
      <c r="S36" s="680"/>
      <c r="T36" s="680"/>
      <c r="U36" s="680"/>
      <c r="V36" s="680"/>
      <c r="W36" s="680"/>
      <c r="X36" s="680"/>
      <c r="Y36" s="681"/>
      <c r="Z36" s="682" t="s">
        <v>
243</v>
      </c>
      <c r="AA36" s="682"/>
      <c r="AB36" s="682"/>
      <c r="AC36" s="682"/>
      <c r="AD36" s="683" t="s">
        <v>
126</v>
      </c>
      <c r="AE36" s="683"/>
      <c r="AF36" s="683"/>
      <c r="AG36" s="683"/>
      <c r="AH36" s="683"/>
      <c r="AI36" s="683"/>
      <c r="AJ36" s="683"/>
      <c r="AK36" s="683"/>
      <c r="AL36" s="684" t="s">
        <v>
126</v>
      </c>
      <c r="AM36" s="685"/>
      <c r="AN36" s="685"/>
      <c r="AO36" s="686"/>
      <c r="AQ36" s="756" t="s">
        <v>
332</v>
      </c>
      <c r="AR36" s="757"/>
      <c r="AS36" s="757"/>
      <c r="AT36" s="757"/>
      <c r="AU36" s="757"/>
      <c r="AV36" s="757"/>
      <c r="AW36" s="757"/>
      <c r="AX36" s="757"/>
      <c r="AY36" s="758"/>
      <c r="AZ36" s="679">
        <v>
999335</v>
      </c>
      <c r="BA36" s="680"/>
      <c r="BB36" s="680"/>
      <c r="BC36" s="680"/>
      <c r="BD36" s="715"/>
      <c r="BE36" s="715"/>
      <c r="BF36" s="738"/>
      <c r="BG36" s="694" t="s">
        <v>
333</v>
      </c>
      <c r="BH36" s="695"/>
      <c r="BI36" s="695"/>
      <c r="BJ36" s="695"/>
      <c r="BK36" s="695"/>
      <c r="BL36" s="695"/>
      <c r="BM36" s="695"/>
      <c r="BN36" s="695"/>
      <c r="BO36" s="695"/>
      <c r="BP36" s="695"/>
      <c r="BQ36" s="695"/>
      <c r="BR36" s="695"/>
      <c r="BS36" s="695"/>
      <c r="BT36" s="695"/>
      <c r="BU36" s="696"/>
      <c r="BV36" s="679">
        <v>
-496735</v>
      </c>
      <c r="BW36" s="680"/>
      <c r="BX36" s="680"/>
      <c r="BY36" s="680"/>
      <c r="BZ36" s="680"/>
      <c r="CA36" s="680"/>
      <c r="CB36" s="689"/>
      <c r="CD36" s="694" t="s">
        <v>
334</v>
      </c>
      <c r="CE36" s="695"/>
      <c r="CF36" s="695"/>
      <c r="CG36" s="695"/>
      <c r="CH36" s="695"/>
      <c r="CI36" s="695"/>
      <c r="CJ36" s="695"/>
      <c r="CK36" s="695"/>
      <c r="CL36" s="695"/>
      <c r="CM36" s="695"/>
      <c r="CN36" s="695"/>
      <c r="CO36" s="695"/>
      <c r="CP36" s="695"/>
      <c r="CQ36" s="696"/>
      <c r="CR36" s="679">
        <v>
2923695</v>
      </c>
      <c r="CS36" s="680"/>
      <c r="CT36" s="680"/>
      <c r="CU36" s="680"/>
      <c r="CV36" s="680"/>
      <c r="CW36" s="680"/>
      <c r="CX36" s="680"/>
      <c r="CY36" s="681"/>
      <c r="CZ36" s="684">
        <v>
9.4</v>
      </c>
      <c r="DA36" s="713"/>
      <c r="DB36" s="713"/>
      <c r="DC36" s="717"/>
      <c r="DD36" s="688">
        <v>
1886939</v>
      </c>
      <c r="DE36" s="680"/>
      <c r="DF36" s="680"/>
      <c r="DG36" s="680"/>
      <c r="DH36" s="680"/>
      <c r="DI36" s="680"/>
      <c r="DJ36" s="680"/>
      <c r="DK36" s="681"/>
      <c r="DL36" s="688">
        <v>
1390890</v>
      </c>
      <c r="DM36" s="680"/>
      <c r="DN36" s="680"/>
      <c r="DO36" s="680"/>
      <c r="DP36" s="680"/>
      <c r="DQ36" s="680"/>
      <c r="DR36" s="680"/>
      <c r="DS36" s="680"/>
      <c r="DT36" s="680"/>
      <c r="DU36" s="680"/>
      <c r="DV36" s="681"/>
      <c r="DW36" s="684">
        <v>
8.8000000000000007</v>
      </c>
      <c r="DX36" s="713"/>
      <c r="DY36" s="713"/>
      <c r="DZ36" s="713"/>
      <c r="EA36" s="713"/>
      <c r="EB36" s="713"/>
      <c r="EC36" s="714"/>
    </row>
    <row r="37" spans="2:133" ht="11.25" customHeight="1" x14ac:dyDescent="0.2">
      <c r="B37" s="676" t="s">
        <v>
335</v>
      </c>
      <c r="C37" s="677"/>
      <c r="D37" s="677"/>
      <c r="E37" s="677"/>
      <c r="F37" s="677"/>
      <c r="G37" s="677"/>
      <c r="H37" s="677"/>
      <c r="I37" s="677"/>
      <c r="J37" s="677"/>
      <c r="K37" s="677"/>
      <c r="L37" s="677"/>
      <c r="M37" s="677"/>
      <c r="N37" s="677"/>
      <c r="O37" s="677"/>
      <c r="P37" s="677"/>
      <c r="Q37" s="678"/>
      <c r="R37" s="679" t="s">
        <v>
254</v>
      </c>
      <c r="S37" s="680"/>
      <c r="T37" s="680"/>
      <c r="U37" s="680"/>
      <c r="V37" s="680"/>
      <c r="W37" s="680"/>
      <c r="X37" s="680"/>
      <c r="Y37" s="681"/>
      <c r="Z37" s="682" t="s">
        <v>
243</v>
      </c>
      <c r="AA37" s="682"/>
      <c r="AB37" s="682"/>
      <c r="AC37" s="682"/>
      <c r="AD37" s="683" t="s">
        <v>
243</v>
      </c>
      <c r="AE37" s="683"/>
      <c r="AF37" s="683"/>
      <c r="AG37" s="683"/>
      <c r="AH37" s="683"/>
      <c r="AI37" s="683"/>
      <c r="AJ37" s="683"/>
      <c r="AK37" s="683"/>
      <c r="AL37" s="684" t="s">
        <v>
243</v>
      </c>
      <c r="AM37" s="685"/>
      <c r="AN37" s="685"/>
      <c r="AO37" s="686"/>
      <c r="AQ37" s="756" t="s">
        <v>
336</v>
      </c>
      <c r="AR37" s="757"/>
      <c r="AS37" s="757"/>
      <c r="AT37" s="757"/>
      <c r="AU37" s="757"/>
      <c r="AV37" s="757"/>
      <c r="AW37" s="757"/>
      <c r="AX37" s="757"/>
      <c r="AY37" s="758"/>
      <c r="AZ37" s="679">
        <v>
16928</v>
      </c>
      <c r="BA37" s="680"/>
      <c r="BB37" s="680"/>
      <c r="BC37" s="680"/>
      <c r="BD37" s="715"/>
      <c r="BE37" s="715"/>
      <c r="BF37" s="738"/>
      <c r="BG37" s="694" t="s">
        <v>
337</v>
      </c>
      <c r="BH37" s="695"/>
      <c r="BI37" s="695"/>
      <c r="BJ37" s="695"/>
      <c r="BK37" s="695"/>
      <c r="BL37" s="695"/>
      <c r="BM37" s="695"/>
      <c r="BN37" s="695"/>
      <c r="BO37" s="695"/>
      <c r="BP37" s="695"/>
      <c r="BQ37" s="695"/>
      <c r="BR37" s="695"/>
      <c r="BS37" s="695"/>
      <c r="BT37" s="695"/>
      <c r="BU37" s="696"/>
      <c r="BV37" s="679">
        <v>
10972</v>
      </c>
      <c r="BW37" s="680"/>
      <c r="BX37" s="680"/>
      <c r="BY37" s="680"/>
      <c r="BZ37" s="680"/>
      <c r="CA37" s="680"/>
      <c r="CB37" s="689"/>
      <c r="CD37" s="694" t="s">
        <v>
338</v>
      </c>
      <c r="CE37" s="695"/>
      <c r="CF37" s="695"/>
      <c r="CG37" s="695"/>
      <c r="CH37" s="695"/>
      <c r="CI37" s="695"/>
      <c r="CJ37" s="695"/>
      <c r="CK37" s="695"/>
      <c r="CL37" s="695"/>
      <c r="CM37" s="695"/>
      <c r="CN37" s="695"/>
      <c r="CO37" s="695"/>
      <c r="CP37" s="695"/>
      <c r="CQ37" s="696"/>
      <c r="CR37" s="679">
        <v>
478595</v>
      </c>
      <c r="CS37" s="715"/>
      <c r="CT37" s="715"/>
      <c r="CU37" s="715"/>
      <c r="CV37" s="715"/>
      <c r="CW37" s="715"/>
      <c r="CX37" s="715"/>
      <c r="CY37" s="716"/>
      <c r="CZ37" s="684">
        <v>
1.5</v>
      </c>
      <c r="DA37" s="713"/>
      <c r="DB37" s="713"/>
      <c r="DC37" s="717"/>
      <c r="DD37" s="688">
        <v>
388595</v>
      </c>
      <c r="DE37" s="715"/>
      <c r="DF37" s="715"/>
      <c r="DG37" s="715"/>
      <c r="DH37" s="715"/>
      <c r="DI37" s="715"/>
      <c r="DJ37" s="715"/>
      <c r="DK37" s="716"/>
      <c r="DL37" s="688">
        <v>
336572</v>
      </c>
      <c r="DM37" s="715"/>
      <c r="DN37" s="715"/>
      <c r="DO37" s="715"/>
      <c r="DP37" s="715"/>
      <c r="DQ37" s="715"/>
      <c r="DR37" s="715"/>
      <c r="DS37" s="715"/>
      <c r="DT37" s="715"/>
      <c r="DU37" s="715"/>
      <c r="DV37" s="716"/>
      <c r="DW37" s="684">
        <v>
2.1</v>
      </c>
      <c r="DX37" s="713"/>
      <c r="DY37" s="713"/>
      <c r="DZ37" s="713"/>
      <c r="EA37" s="713"/>
      <c r="EB37" s="713"/>
      <c r="EC37" s="714"/>
    </row>
    <row r="38" spans="2:133" ht="11.25" customHeight="1" x14ac:dyDescent="0.2">
      <c r="B38" s="724" t="s">
        <v>
339</v>
      </c>
      <c r="C38" s="725"/>
      <c r="D38" s="725"/>
      <c r="E38" s="725"/>
      <c r="F38" s="725"/>
      <c r="G38" s="725"/>
      <c r="H38" s="725"/>
      <c r="I38" s="725"/>
      <c r="J38" s="725"/>
      <c r="K38" s="725"/>
      <c r="L38" s="725"/>
      <c r="M38" s="725"/>
      <c r="N38" s="725"/>
      <c r="O38" s="725"/>
      <c r="P38" s="725"/>
      <c r="Q38" s="726"/>
      <c r="R38" s="759">
        <v>
31626938</v>
      </c>
      <c r="S38" s="760"/>
      <c r="T38" s="760"/>
      <c r="U38" s="760"/>
      <c r="V38" s="760"/>
      <c r="W38" s="760"/>
      <c r="X38" s="760"/>
      <c r="Y38" s="761"/>
      <c r="Z38" s="762">
        <v>
100</v>
      </c>
      <c r="AA38" s="762"/>
      <c r="AB38" s="762"/>
      <c r="AC38" s="762"/>
      <c r="AD38" s="763">
        <v>
15873206</v>
      </c>
      <c r="AE38" s="763"/>
      <c r="AF38" s="763"/>
      <c r="AG38" s="763"/>
      <c r="AH38" s="763"/>
      <c r="AI38" s="763"/>
      <c r="AJ38" s="763"/>
      <c r="AK38" s="763"/>
      <c r="AL38" s="764">
        <v>
100</v>
      </c>
      <c r="AM38" s="750"/>
      <c r="AN38" s="750"/>
      <c r="AO38" s="765"/>
      <c r="AQ38" s="756" t="s">
        <v>
340</v>
      </c>
      <c r="AR38" s="757"/>
      <c r="AS38" s="757"/>
      <c r="AT38" s="757"/>
      <c r="AU38" s="757"/>
      <c r="AV38" s="757"/>
      <c r="AW38" s="757"/>
      <c r="AX38" s="757"/>
      <c r="AY38" s="758"/>
      <c r="AZ38" s="679" t="s">
        <v>
254</v>
      </c>
      <c r="BA38" s="680"/>
      <c r="BB38" s="680"/>
      <c r="BC38" s="680"/>
      <c r="BD38" s="715"/>
      <c r="BE38" s="715"/>
      <c r="BF38" s="738"/>
      <c r="BG38" s="694" t="s">
        <v>
341</v>
      </c>
      <c r="BH38" s="695"/>
      <c r="BI38" s="695"/>
      <c r="BJ38" s="695"/>
      <c r="BK38" s="695"/>
      <c r="BL38" s="695"/>
      <c r="BM38" s="695"/>
      <c r="BN38" s="695"/>
      <c r="BO38" s="695"/>
      <c r="BP38" s="695"/>
      <c r="BQ38" s="695"/>
      <c r="BR38" s="695"/>
      <c r="BS38" s="695"/>
      <c r="BT38" s="695"/>
      <c r="BU38" s="696"/>
      <c r="BV38" s="679">
        <v>
16318</v>
      </c>
      <c r="BW38" s="680"/>
      <c r="BX38" s="680"/>
      <c r="BY38" s="680"/>
      <c r="BZ38" s="680"/>
      <c r="CA38" s="680"/>
      <c r="CB38" s="689"/>
      <c r="CD38" s="694" t="s">
        <v>
342</v>
      </c>
      <c r="CE38" s="695"/>
      <c r="CF38" s="695"/>
      <c r="CG38" s="695"/>
      <c r="CH38" s="695"/>
      <c r="CI38" s="695"/>
      <c r="CJ38" s="695"/>
      <c r="CK38" s="695"/>
      <c r="CL38" s="695"/>
      <c r="CM38" s="695"/>
      <c r="CN38" s="695"/>
      <c r="CO38" s="695"/>
      <c r="CP38" s="695"/>
      <c r="CQ38" s="696"/>
      <c r="CR38" s="679">
        <v>
3618730</v>
      </c>
      <c r="CS38" s="680"/>
      <c r="CT38" s="680"/>
      <c r="CU38" s="680"/>
      <c r="CV38" s="680"/>
      <c r="CW38" s="680"/>
      <c r="CX38" s="680"/>
      <c r="CY38" s="681"/>
      <c r="CZ38" s="684">
        <v>
11.7</v>
      </c>
      <c r="DA38" s="713"/>
      <c r="DB38" s="713"/>
      <c r="DC38" s="717"/>
      <c r="DD38" s="688">
        <v>
3270965</v>
      </c>
      <c r="DE38" s="680"/>
      <c r="DF38" s="680"/>
      <c r="DG38" s="680"/>
      <c r="DH38" s="680"/>
      <c r="DI38" s="680"/>
      <c r="DJ38" s="680"/>
      <c r="DK38" s="681"/>
      <c r="DL38" s="688">
        <v>
2528308</v>
      </c>
      <c r="DM38" s="680"/>
      <c r="DN38" s="680"/>
      <c r="DO38" s="680"/>
      <c r="DP38" s="680"/>
      <c r="DQ38" s="680"/>
      <c r="DR38" s="680"/>
      <c r="DS38" s="680"/>
      <c r="DT38" s="680"/>
      <c r="DU38" s="680"/>
      <c r="DV38" s="681"/>
      <c r="DW38" s="684">
        <v>
15.9</v>
      </c>
      <c r="DX38" s="713"/>
      <c r="DY38" s="713"/>
      <c r="DZ38" s="713"/>
      <c r="EA38" s="713"/>
      <c r="EB38" s="713"/>
      <c r="EC38" s="714"/>
    </row>
    <row r="39" spans="2:133" ht="11.25" customHeight="1" x14ac:dyDescent="0.2">
      <c r="AQ39" s="756" t="s">
        <v>
343</v>
      </c>
      <c r="AR39" s="757"/>
      <c r="AS39" s="757"/>
      <c r="AT39" s="757"/>
      <c r="AU39" s="757"/>
      <c r="AV39" s="757"/>
      <c r="AW39" s="757"/>
      <c r="AX39" s="757"/>
      <c r="AY39" s="758"/>
      <c r="AZ39" s="679" t="s">
        <v>
254</v>
      </c>
      <c r="BA39" s="680"/>
      <c r="BB39" s="680"/>
      <c r="BC39" s="680"/>
      <c r="BD39" s="715"/>
      <c r="BE39" s="715"/>
      <c r="BF39" s="738"/>
      <c r="BG39" s="770" t="s">
        <v>
344</v>
      </c>
      <c r="BH39" s="771"/>
      <c r="BI39" s="771"/>
      <c r="BJ39" s="771"/>
      <c r="BK39" s="771"/>
      <c r="BL39" s="235"/>
      <c r="BM39" s="695" t="s">
        <v>
345</v>
      </c>
      <c r="BN39" s="695"/>
      <c r="BO39" s="695"/>
      <c r="BP39" s="695"/>
      <c r="BQ39" s="695"/>
      <c r="BR39" s="695"/>
      <c r="BS39" s="695"/>
      <c r="BT39" s="695"/>
      <c r="BU39" s="696"/>
      <c r="BV39" s="679">
        <v>
93</v>
      </c>
      <c r="BW39" s="680"/>
      <c r="BX39" s="680"/>
      <c r="BY39" s="680"/>
      <c r="BZ39" s="680"/>
      <c r="CA39" s="680"/>
      <c r="CB39" s="689"/>
      <c r="CD39" s="694" t="s">
        <v>
346</v>
      </c>
      <c r="CE39" s="695"/>
      <c r="CF39" s="695"/>
      <c r="CG39" s="695"/>
      <c r="CH39" s="695"/>
      <c r="CI39" s="695"/>
      <c r="CJ39" s="695"/>
      <c r="CK39" s="695"/>
      <c r="CL39" s="695"/>
      <c r="CM39" s="695"/>
      <c r="CN39" s="695"/>
      <c r="CO39" s="695"/>
      <c r="CP39" s="695"/>
      <c r="CQ39" s="696"/>
      <c r="CR39" s="679">
        <v>
1019351</v>
      </c>
      <c r="CS39" s="715"/>
      <c r="CT39" s="715"/>
      <c r="CU39" s="715"/>
      <c r="CV39" s="715"/>
      <c r="CW39" s="715"/>
      <c r="CX39" s="715"/>
      <c r="CY39" s="716"/>
      <c r="CZ39" s="684">
        <v>
3.3</v>
      </c>
      <c r="DA39" s="713"/>
      <c r="DB39" s="713"/>
      <c r="DC39" s="717"/>
      <c r="DD39" s="688">
        <v>
539969</v>
      </c>
      <c r="DE39" s="715"/>
      <c r="DF39" s="715"/>
      <c r="DG39" s="715"/>
      <c r="DH39" s="715"/>
      <c r="DI39" s="715"/>
      <c r="DJ39" s="715"/>
      <c r="DK39" s="716"/>
      <c r="DL39" s="688" t="s">
        <v>
254</v>
      </c>
      <c r="DM39" s="715"/>
      <c r="DN39" s="715"/>
      <c r="DO39" s="715"/>
      <c r="DP39" s="715"/>
      <c r="DQ39" s="715"/>
      <c r="DR39" s="715"/>
      <c r="DS39" s="715"/>
      <c r="DT39" s="715"/>
      <c r="DU39" s="715"/>
      <c r="DV39" s="716"/>
      <c r="DW39" s="684" t="s">
        <v>
254</v>
      </c>
      <c r="DX39" s="713"/>
      <c r="DY39" s="713"/>
      <c r="DZ39" s="713"/>
      <c r="EA39" s="713"/>
      <c r="EB39" s="713"/>
      <c r="EC39" s="714"/>
    </row>
    <row r="40" spans="2:133" ht="11.25" customHeight="1" x14ac:dyDescent="0.2">
      <c r="AQ40" s="756" t="s">
        <v>
347</v>
      </c>
      <c r="AR40" s="757"/>
      <c r="AS40" s="757"/>
      <c r="AT40" s="757"/>
      <c r="AU40" s="757"/>
      <c r="AV40" s="757"/>
      <c r="AW40" s="757"/>
      <c r="AX40" s="757"/>
      <c r="AY40" s="758"/>
      <c r="AZ40" s="679">
        <v>
936776</v>
      </c>
      <c r="BA40" s="680"/>
      <c r="BB40" s="680"/>
      <c r="BC40" s="680"/>
      <c r="BD40" s="715"/>
      <c r="BE40" s="715"/>
      <c r="BF40" s="738"/>
      <c r="BG40" s="770"/>
      <c r="BH40" s="771"/>
      <c r="BI40" s="771"/>
      <c r="BJ40" s="771"/>
      <c r="BK40" s="771"/>
      <c r="BL40" s="235"/>
      <c r="BM40" s="695" t="s">
        <v>
348</v>
      </c>
      <c r="BN40" s="695"/>
      <c r="BO40" s="695"/>
      <c r="BP40" s="695"/>
      <c r="BQ40" s="695"/>
      <c r="BR40" s="695"/>
      <c r="BS40" s="695"/>
      <c r="BT40" s="695"/>
      <c r="BU40" s="696"/>
      <c r="BV40" s="679" t="s">
        <v>
173</v>
      </c>
      <c r="BW40" s="680"/>
      <c r="BX40" s="680"/>
      <c r="BY40" s="680"/>
      <c r="BZ40" s="680"/>
      <c r="CA40" s="680"/>
      <c r="CB40" s="689"/>
      <c r="CD40" s="694" t="s">
        <v>
349</v>
      </c>
      <c r="CE40" s="695"/>
      <c r="CF40" s="695"/>
      <c r="CG40" s="695"/>
      <c r="CH40" s="695"/>
      <c r="CI40" s="695"/>
      <c r="CJ40" s="695"/>
      <c r="CK40" s="695"/>
      <c r="CL40" s="695"/>
      <c r="CM40" s="695"/>
      <c r="CN40" s="695"/>
      <c r="CO40" s="695"/>
      <c r="CP40" s="695"/>
      <c r="CQ40" s="696"/>
      <c r="CR40" s="679">
        <v>
25000</v>
      </c>
      <c r="CS40" s="680"/>
      <c r="CT40" s="680"/>
      <c r="CU40" s="680"/>
      <c r="CV40" s="680"/>
      <c r="CW40" s="680"/>
      <c r="CX40" s="680"/>
      <c r="CY40" s="681"/>
      <c r="CZ40" s="684">
        <v>
0.1</v>
      </c>
      <c r="DA40" s="713"/>
      <c r="DB40" s="713"/>
      <c r="DC40" s="717"/>
      <c r="DD40" s="688" t="s">
        <v>
254</v>
      </c>
      <c r="DE40" s="680"/>
      <c r="DF40" s="680"/>
      <c r="DG40" s="680"/>
      <c r="DH40" s="680"/>
      <c r="DI40" s="680"/>
      <c r="DJ40" s="680"/>
      <c r="DK40" s="681"/>
      <c r="DL40" s="688" t="s">
        <v>
173</v>
      </c>
      <c r="DM40" s="680"/>
      <c r="DN40" s="680"/>
      <c r="DO40" s="680"/>
      <c r="DP40" s="680"/>
      <c r="DQ40" s="680"/>
      <c r="DR40" s="680"/>
      <c r="DS40" s="680"/>
      <c r="DT40" s="680"/>
      <c r="DU40" s="680"/>
      <c r="DV40" s="681"/>
      <c r="DW40" s="684" t="s">
        <v>
254</v>
      </c>
      <c r="DX40" s="713"/>
      <c r="DY40" s="713"/>
      <c r="DZ40" s="713"/>
      <c r="EA40" s="713"/>
      <c r="EB40" s="713"/>
      <c r="EC40" s="714"/>
    </row>
    <row r="41" spans="2:133" ht="11.25" customHeight="1" x14ac:dyDescent="0.2">
      <c r="AQ41" s="766" t="s">
        <v>
350</v>
      </c>
      <c r="AR41" s="767"/>
      <c r="AS41" s="767"/>
      <c r="AT41" s="767"/>
      <c r="AU41" s="767"/>
      <c r="AV41" s="767"/>
      <c r="AW41" s="767"/>
      <c r="AX41" s="767"/>
      <c r="AY41" s="768"/>
      <c r="AZ41" s="759">
        <v>
1682619</v>
      </c>
      <c r="BA41" s="760"/>
      <c r="BB41" s="760"/>
      <c r="BC41" s="760"/>
      <c r="BD41" s="749"/>
      <c r="BE41" s="749"/>
      <c r="BF41" s="751"/>
      <c r="BG41" s="772"/>
      <c r="BH41" s="773"/>
      <c r="BI41" s="773"/>
      <c r="BJ41" s="773"/>
      <c r="BK41" s="773"/>
      <c r="BL41" s="236"/>
      <c r="BM41" s="704" t="s">
        <v>
351</v>
      </c>
      <c r="BN41" s="704"/>
      <c r="BO41" s="704"/>
      <c r="BP41" s="704"/>
      <c r="BQ41" s="704"/>
      <c r="BR41" s="704"/>
      <c r="BS41" s="704"/>
      <c r="BT41" s="704"/>
      <c r="BU41" s="705"/>
      <c r="BV41" s="759">
        <v>
276</v>
      </c>
      <c r="BW41" s="760"/>
      <c r="BX41" s="760"/>
      <c r="BY41" s="760"/>
      <c r="BZ41" s="760"/>
      <c r="CA41" s="760"/>
      <c r="CB41" s="769"/>
      <c r="CD41" s="694" t="s">
        <v>
352</v>
      </c>
      <c r="CE41" s="695"/>
      <c r="CF41" s="695"/>
      <c r="CG41" s="695"/>
      <c r="CH41" s="695"/>
      <c r="CI41" s="695"/>
      <c r="CJ41" s="695"/>
      <c r="CK41" s="695"/>
      <c r="CL41" s="695"/>
      <c r="CM41" s="695"/>
      <c r="CN41" s="695"/>
      <c r="CO41" s="695"/>
      <c r="CP41" s="695"/>
      <c r="CQ41" s="696"/>
      <c r="CR41" s="679" t="s">
        <v>
173</v>
      </c>
      <c r="CS41" s="715"/>
      <c r="CT41" s="715"/>
      <c r="CU41" s="715"/>
      <c r="CV41" s="715"/>
      <c r="CW41" s="715"/>
      <c r="CX41" s="715"/>
      <c r="CY41" s="716"/>
      <c r="CZ41" s="684" t="s">
        <v>
126</v>
      </c>
      <c r="DA41" s="713"/>
      <c r="DB41" s="713"/>
      <c r="DC41" s="717"/>
      <c r="DD41" s="688" t="s">
        <v>
254</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
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
354</v>
      </c>
      <c r="CE42" s="677"/>
      <c r="CF42" s="677"/>
      <c r="CG42" s="677"/>
      <c r="CH42" s="677"/>
      <c r="CI42" s="677"/>
      <c r="CJ42" s="677"/>
      <c r="CK42" s="677"/>
      <c r="CL42" s="677"/>
      <c r="CM42" s="677"/>
      <c r="CN42" s="677"/>
      <c r="CO42" s="677"/>
      <c r="CP42" s="677"/>
      <c r="CQ42" s="678"/>
      <c r="CR42" s="679">
        <v>
3454154</v>
      </c>
      <c r="CS42" s="680"/>
      <c r="CT42" s="680"/>
      <c r="CU42" s="680"/>
      <c r="CV42" s="680"/>
      <c r="CW42" s="680"/>
      <c r="CX42" s="680"/>
      <c r="CY42" s="681"/>
      <c r="CZ42" s="684">
        <v>
11.2</v>
      </c>
      <c r="DA42" s="685"/>
      <c r="DB42" s="685"/>
      <c r="DC42" s="780"/>
      <c r="DD42" s="688">
        <v>
226061</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
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
356</v>
      </c>
      <c r="CE43" s="677"/>
      <c r="CF43" s="677"/>
      <c r="CG43" s="677"/>
      <c r="CH43" s="677"/>
      <c r="CI43" s="677"/>
      <c r="CJ43" s="677"/>
      <c r="CK43" s="677"/>
      <c r="CL43" s="677"/>
      <c r="CM43" s="677"/>
      <c r="CN43" s="677"/>
      <c r="CO43" s="677"/>
      <c r="CP43" s="677"/>
      <c r="CQ43" s="678"/>
      <c r="CR43" s="679">
        <v>
98763</v>
      </c>
      <c r="CS43" s="715"/>
      <c r="CT43" s="715"/>
      <c r="CU43" s="715"/>
      <c r="CV43" s="715"/>
      <c r="CW43" s="715"/>
      <c r="CX43" s="715"/>
      <c r="CY43" s="716"/>
      <c r="CZ43" s="684">
        <v>
0.3</v>
      </c>
      <c r="DA43" s="713"/>
      <c r="DB43" s="713"/>
      <c r="DC43" s="717"/>
      <c r="DD43" s="688">
        <v>
98763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
357</v>
      </c>
      <c r="CD44" s="791" t="s">
        <v>
308</v>
      </c>
      <c r="CE44" s="792"/>
      <c r="CF44" s="676" t="s">
        <v>
358</v>
      </c>
      <c r="CG44" s="677"/>
      <c r="CH44" s="677"/>
      <c r="CI44" s="677"/>
      <c r="CJ44" s="677"/>
      <c r="CK44" s="677"/>
      <c r="CL44" s="677"/>
      <c r="CM44" s="677"/>
      <c r="CN44" s="677"/>
      <c r="CO44" s="677"/>
      <c r="CP44" s="677"/>
      <c r="CQ44" s="678"/>
      <c r="CR44" s="679">
        <v>
3435648</v>
      </c>
      <c r="CS44" s="680"/>
      <c r="CT44" s="680"/>
      <c r="CU44" s="680"/>
      <c r="CV44" s="680"/>
      <c r="CW44" s="680"/>
      <c r="CX44" s="680"/>
      <c r="CY44" s="681"/>
      <c r="CZ44" s="684">
        <v>
11.1</v>
      </c>
      <c r="DA44" s="685"/>
      <c r="DB44" s="685"/>
      <c r="DC44" s="780"/>
      <c r="DD44" s="688">
        <v>
224788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
359</v>
      </c>
      <c r="CG45" s="677"/>
      <c r="CH45" s="677"/>
      <c r="CI45" s="677"/>
      <c r="CJ45" s="677"/>
      <c r="CK45" s="677"/>
      <c r="CL45" s="677"/>
      <c r="CM45" s="677"/>
      <c r="CN45" s="677"/>
      <c r="CO45" s="677"/>
      <c r="CP45" s="677"/>
      <c r="CQ45" s="678"/>
      <c r="CR45" s="679">
        <v>
1349002</v>
      </c>
      <c r="CS45" s="715"/>
      <c r="CT45" s="715"/>
      <c r="CU45" s="715"/>
      <c r="CV45" s="715"/>
      <c r="CW45" s="715"/>
      <c r="CX45" s="715"/>
      <c r="CY45" s="716"/>
      <c r="CZ45" s="684">
        <v>
4.4000000000000004</v>
      </c>
      <c r="DA45" s="713"/>
      <c r="DB45" s="713"/>
      <c r="DC45" s="717"/>
      <c r="DD45" s="688">
        <v>
40467</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
360</v>
      </c>
      <c r="CG46" s="677"/>
      <c r="CH46" s="677"/>
      <c r="CI46" s="677"/>
      <c r="CJ46" s="677"/>
      <c r="CK46" s="677"/>
      <c r="CL46" s="677"/>
      <c r="CM46" s="677"/>
      <c r="CN46" s="677"/>
      <c r="CO46" s="677"/>
      <c r="CP46" s="677"/>
      <c r="CQ46" s="678"/>
      <c r="CR46" s="679">
        <v>
2086646</v>
      </c>
      <c r="CS46" s="680"/>
      <c r="CT46" s="680"/>
      <c r="CU46" s="680"/>
      <c r="CV46" s="680"/>
      <c r="CW46" s="680"/>
      <c r="CX46" s="680"/>
      <c r="CY46" s="681"/>
      <c r="CZ46" s="684">
        <v>
6.7</v>
      </c>
      <c r="DA46" s="685"/>
      <c r="DB46" s="685"/>
      <c r="DC46" s="780"/>
      <c r="DD46" s="688">
        <v>
184321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
361</v>
      </c>
      <c r="CG47" s="677"/>
      <c r="CH47" s="677"/>
      <c r="CI47" s="677"/>
      <c r="CJ47" s="677"/>
      <c r="CK47" s="677"/>
      <c r="CL47" s="677"/>
      <c r="CM47" s="677"/>
      <c r="CN47" s="677"/>
      <c r="CO47" s="677"/>
      <c r="CP47" s="677"/>
      <c r="CQ47" s="678"/>
      <c r="CR47" s="679">
        <v>
18506</v>
      </c>
      <c r="CS47" s="715"/>
      <c r="CT47" s="715"/>
      <c r="CU47" s="715"/>
      <c r="CV47" s="715"/>
      <c r="CW47" s="715"/>
      <c r="CX47" s="715"/>
      <c r="CY47" s="716"/>
      <c r="CZ47" s="684">
        <v>
0.1</v>
      </c>
      <c r="DA47" s="713"/>
      <c r="DB47" s="713"/>
      <c r="DC47" s="717"/>
      <c r="DD47" s="688">
        <v>
1273</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
362</v>
      </c>
      <c r="CG48" s="677"/>
      <c r="CH48" s="677"/>
      <c r="CI48" s="677"/>
      <c r="CJ48" s="677"/>
      <c r="CK48" s="677"/>
      <c r="CL48" s="677"/>
      <c r="CM48" s="677"/>
      <c r="CN48" s="677"/>
      <c r="CO48" s="677"/>
      <c r="CP48" s="677"/>
      <c r="CQ48" s="678"/>
      <c r="CR48" s="679" t="s">
        <v>
254</v>
      </c>
      <c r="CS48" s="680"/>
      <c r="CT48" s="680"/>
      <c r="CU48" s="680"/>
      <c r="CV48" s="680"/>
      <c r="CW48" s="680"/>
      <c r="CX48" s="680"/>
      <c r="CY48" s="681"/>
      <c r="CZ48" s="684" t="s">
        <v>
173</v>
      </c>
      <c r="DA48" s="685"/>
      <c r="DB48" s="685"/>
      <c r="DC48" s="780"/>
      <c r="DD48" s="688" t="s">
        <v>
126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
363</v>
      </c>
      <c r="CE49" s="725"/>
      <c r="CF49" s="725"/>
      <c r="CG49" s="725"/>
      <c r="CH49" s="725"/>
      <c r="CI49" s="725"/>
      <c r="CJ49" s="725"/>
      <c r="CK49" s="725"/>
      <c r="CL49" s="725"/>
      <c r="CM49" s="725"/>
      <c r="CN49" s="725"/>
      <c r="CO49" s="725"/>
      <c r="CP49" s="725"/>
      <c r="CQ49" s="726"/>
      <c r="CR49" s="759">
        <v>
30974634</v>
      </c>
      <c r="CS49" s="749"/>
      <c r="CT49" s="749"/>
      <c r="CU49" s="749"/>
      <c r="CV49" s="749"/>
      <c r="CW49" s="749"/>
      <c r="CX49" s="749"/>
      <c r="CY49" s="781"/>
      <c r="CZ49" s="764">
        <v>
100</v>
      </c>
      <c r="DA49" s="782"/>
      <c r="DB49" s="782"/>
      <c r="DC49" s="783"/>
      <c r="DD49" s="784">
        <v>
17760830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w/Tp/MJEHxxv1WVKHtoLilg47jW+UbURK00uqPj9+kHFeexqF7UUSGFva208E0orvaBNv4TEt0vMSV9Em3sNgg==" saltValue="HmLTVCWU+pGjyzrc2VwlO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
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
365</v>
      </c>
      <c r="DK2" s="827"/>
      <c r="DL2" s="827"/>
      <c r="DM2" s="827"/>
      <c r="DN2" s="827"/>
      <c r="DO2" s="828"/>
      <c r="DP2" s="249"/>
      <c r="DQ2" s="826" t="s">
        <v>
366</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
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
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
369</v>
      </c>
      <c r="B5" s="821"/>
      <c r="C5" s="821"/>
      <c r="D5" s="821"/>
      <c r="E5" s="821"/>
      <c r="F5" s="821"/>
      <c r="G5" s="821"/>
      <c r="H5" s="821"/>
      <c r="I5" s="821"/>
      <c r="J5" s="821"/>
      <c r="K5" s="821"/>
      <c r="L5" s="821"/>
      <c r="M5" s="821"/>
      <c r="N5" s="821"/>
      <c r="O5" s="821"/>
      <c r="P5" s="822"/>
      <c r="Q5" s="797" t="s">
        <v>
370</v>
      </c>
      <c r="R5" s="798"/>
      <c r="S5" s="798"/>
      <c r="T5" s="798"/>
      <c r="U5" s="799"/>
      <c r="V5" s="797" t="s">
        <v>
371</v>
      </c>
      <c r="W5" s="798"/>
      <c r="X5" s="798"/>
      <c r="Y5" s="798"/>
      <c r="Z5" s="799"/>
      <c r="AA5" s="797" t="s">
        <v>
372</v>
      </c>
      <c r="AB5" s="798"/>
      <c r="AC5" s="798"/>
      <c r="AD5" s="798"/>
      <c r="AE5" s="798"/>
      <c r="AF5" s="830" t="s">
        <v>
373</v>
      </c>
      <c r="AG5" s="798"/>
      <c r="AH5" s="798"/>
      <c r="AI5" s="798"/>
      <c r="AJ5" s="809"/>
      <c r="AK5" s="798" t="s">
        <v>
374</v>
      </c>
      <c r="AL5" s="798"/>
      <c r="AM5" s="798"/>
      <c r="AN5" s="798"/>
      <c r="AO5" s="799"/>
      <c r="AP5" s="797" t="s">
        <v>
375</v>
      </c>
      <c r="AQ5" s="798"/>
      <c r="AR5" s="798"/>
      <c r="AS5" s="798"/>
      <c r="AT5" s="799"/>
      <c r="AU5" s="797" t="s">
        <v>
376</v>
      </c>
      <c r="AV5" s="798"/>
      <c r="AW5" s="798"/>
      <c r="AX5" s="798"/>
      <c r="AY5" s="809"/>
      <c r="AZ5" s="256"/>
      <c r="BA5" s="256"/>
      <c r="BB5" s="256"/>
      <c r="BC5" s="256"/>
      <c r="BD5" s="256"/>
      <c r="BE5" s="257"/>
      <c r="BF5" s="257"/>
      <c r="BG5" s="257"/>
      <c r="BH5" s="257"/>
      <c r="BI5" s="257"/>
      <c r="BJ5" s="257"/>
      <c r="BK5" s="257"/>
      <c r="BL5" s="257"/>
      <c r="BM5" s="257"/>
      <c r="BN5" s="257"/>
      <c r="BO5" s="257"/>
      <c r="BP5" s="257"/>
      <c r="BQ5" s="820" t="s">
        <v>
377</v>
      </c>
      <c r="BR5" s="821"/>
      <c r="BS5" s="821"/>
      <c r="BT5" s="821"/>
      <c r="BU5" s="821"/>
      <c r="BV5" s="821"/>
      <c r="BW5" s="821"/>
      <c r="BX5" s="821"/>
      <c r="BY5" s="821"/>
      <c r="BZ5" s="821"/>
      <c r="CA5" s="821"/>
      <c r="CB5" s="821"/>
      <c r="CC5" s="821"/>
      <c r="CD5" s="821"/>
      <c r="CE5" s="821"/>
      <c r="CF5" s="821"/>
      <c r="CG5" s="822"/>
      <c r="CH5" s="797" t="s">
        <v>
378</v>
      </c>
      <c r="CI5" s="798"/>
      <c r="CJ5" s="798"/>
      <c r="CK5" s="798"/>
      <c r="CL5" s="799"/>
      <c r="CM5" s="797" t="s">
        <v>
379</v>
      </c>
      <c r="CN5" s="798"/>
      <c r="CO5" s="798"/>
      <c r="CP5" s="798"/>
      <c r="CQ5" s="799"/>
      <c r="CR5" s="797" t="s">
        <v>
380</v>
      </c>
      <c r="CS5" s="798"/>
      <c r="CT5" s="798"/>
      <c r="CU5" s="798"/>
      <c r="CV5" s="799"/>
      <c r="CW5" s="797" t="s">
        <v>
381</v>
      </c>
      <c r="CX5" s="798"/>
      <c r="CY5" s="798"/>
      <c r="CZ5" s="798"/>
      <c r="DA5" s="799"/>
      <c r="DB5" s="797" t="s">
        <v>
382</v>
      </c>
      <c r="DC5" s="798"/>
      <c r="DD5" s="798"/>
      <c r="DE5" s="798"/>
      <c r="DF5" s="799"/>
      <c r="DG5" s="803" t="s">
        <v>
383</v>
      </c>
      <c r="DH5" s="804"/>
      <c r="DI5" s="804"/>
      <c r="DJ5" s="804"/>
      <c r="DK5" s="805"/>
      <c r="DL5" s="803" t="s">
        <v>
384</v>
      </c>
      <c r="DM5" s="804"/>
      <c r="DN5" s="804"/>
      <c r="DO5" s="804"/>
      <c r="DP5" s="805"/>
      <c r="DQ5" s="797" t="s">
        <v>
385</v>
      </c>
      <c r="DR5" s="798"/>
      <c r="DS5" s="798"/>
      <c r="DT5" s="798"/>
      <c r="DU5" s="799"/>
      <c r="DV5" s="797" t="s">
        <v>
376</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
1</v>
      </c>
      <c r="B7" s="811" t="s">
        <v>
386</v>
      </c>
      <c r="C7" s="812"/>
      <c r="D7" s="812"/>
      <c r="E7" s="812"/>
      <c r="F7" s="812"/>
      <c r="G7" s="812"/>
      <c r="H7" s="812"/>
      <c r="I7" s="812"/>
      <c r="J7" s="812"/>
      <c r="K7" s="812"/>
      <c r="L7" s="812"/>
      <c r="M7" s="812"/>
      <c r="N7" s="812"/>
      <c r="O7" s="812"/>
      <c r="P7" s="813"/>
      <c r="Q7" s="814">
        <v>
31646</v>
      </c>
      <c r="R7" s="815"/>
      <c r="S7" s="815"/>
      <c r="T7" s="815"/>
      <c r="U7" s="815"/>
      <c r="V7" s="815">
        <v>
30994</v>
      </c>
      <c r="W7" s="815"/>
      <c r="X7" s="815"/>
      <c r="Y7" s="815"/>
      <c r="Z7" s="815"/>
      <c r="AA7" s="815">
        <v>
652</v>
      </c>
      <c r="AB7" s="815"/>
      <c r="AC7" s="815"/>
      <c r="AD7" s="815"/>
      <c r="AE7" s="816"/>
      <c r="AF7" s="817">
        <v>
603</v>
      </c>
      <c r="AG7" s="818"/>
      <c r="AH7" s="818"/>
      <c r="AI7" s="818"/>
      <c r="AJ7" s="819"/>
      <c r="AK7" s="857">
        <v>
1095</v>
      </c>
      <c r="AL7" s="858"/>
      <c r="AM7" s="858"/>
      <c r="AN7" s="858"/>
      <c r="AO7" s="858"/>
      <c r="AP7" s="858">
        <v>
13601</v>
      </c>
      <c r="AQ7" s="858"/>
      <c r="AR7" s="858"/>
      <c r="AS7" s="858"/>
      <c r="AT7" s="858"/>
      <c r="AU7" s="859"/>
      <c r="AV7" s="859"/>
      <c r="AW7" s="859"/>
      <c r="AX7" s="859"/>
      <c r="AY7" s="860"/>
      <c r="AZ7" s="252"/>
      <c r="BA7" s="252"/>
      <c r="BB7" s="252"/>
      <c r="BC7" s="252"/>
      <c r="BD7" s="252"/>
      <c r="BE7" s="253"/>
      <c r="BF7" s="253"/>
      <c r="BG7" s="253"/>
      <c r="BH7" s="253"/>
      <c r="BI7" s="253"/>
      <c r="BJ7" s="253"/>
      <c r="BK7" s="253"/>
      <c r="BL7" s="253"/>
      <c r="BM7" s="253"/>
      <c r="BN7" s="253"/>
      <c r="BO7" s="253"/>
      <c r="BP7" s="253"/>
      <c r="BQ7" s="259">
        <v>
1</v>
      </c>
      <c r="BR7" s="260" t="s">
        <v>
577</v>
      </c>
      <c r="BS7" s="861" t="s">
        <v>
575</v>
      </c>
      <c r="BT7" s="862"/>
      <c r="BU7" s="862"/>
      <c r="BV7" s="862"/>
      <c r="BW7" s="862"/>
      <c r="BX7" s="862"/>
      <c r="BY7" s="862"/>
      <c r="BZ7" s="862"/>
      <c r="CA7" s="862"/>
      <c r="CB7" s="862"/>
      <c r="CC7" s="862"/>
      <c r="CD7" s="862"/>
      <c r="CE7" s="862"/>
      <c r="CF7" s="862"/>
      <c r="CG7" s="863"/>
      <c r="CH7" s="851">
        <v>
-341</v>
      </c>
      <c r="CI7" s="852"/>
      <c r="CJ7" s="852"/>
      <c r="CK7" s="852"/>
      <c r="CL7" s="853"/>
      <c r="CM7" s="851">
        <v>
23</v>
      </c>
      <c r="CN7" s="852"/>
      <c r="CO7" s="852"/>
      <c r="CP7" s="852"/>
      <c r="CQ7" s="853"/>
      <c r="CR7" s="851">
        <v>
8</v>
      </c>
      <c r="CS7" s="852"/>
      <c r="CT7" s="852"/>
      <c r="CU7" s="852"/>
      <c r="CV7" s="853"/>
      <c r="CW7" s="854" t="s">
        <v>
579</v>
      </c>
      <c r="CX7" s="855"/>
      <c r="CY7" s="855"/>
      <c r="CZ7" s="855"/>
      <c r="DA7" s="856"/>
      <c r="DB7" s="854">
        <v>
257</v>
      </c>
      <c r="DC7" s="855"/>
      <c r="DD7" s="855"/>
      <c r="DE7" s="855"/>
      <c r="DF7" s="856"/>
      <c r="DG7" s="854" t="s">
        <v>
578</v>
      </c>
      <c r="DH7" s="855"/>
      <c r="DI7" s="855"/>
      <c r="DJ7" s="855"/>
      <c r="DK7" s="856"/>
      <c r="DL7" s="854" t="s">
        <v>
578</v>
      </c>
      <c r="DM7" s="855"/>
      <c r="DN7" s="855"/>
      <c r="DO7" s="855"/>
      <c r="DP7" s="856"/>
      <c r="DQ7" s="854" t="s">
        <v>
578</v>
      </c>
      <c r="DR7" s="855"/>
      <c r="DS7" s="855"/>
      <c r="DT7" s="855"/>
      <c r="DU7" s="856"/>
      <c r="DV7" s="832"/>
      <c r="DW7" s="833"/>
      <c r="DX7" s="833"/>
      <c r="DY7" s="833"/>
      <c r="DZ7" s="834"/>
      <c r="EA7" s="254"/>
    </row>
    <row r="8" spans="1:131" s="255" customFormat="1" ht="26.25" customHeight="1" x14ac:dyDescent="0.2">
      <c r="A8" s="261">
        <v>
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
2</v>
      </c>
      <c r="BR8" s="263"/>
      <c r="BS8" s="848" t="s">
        <v>
576</v>
      </c>
      <c r="BT8" s="849"/>
      <c r="BU8" s="849"/>
      <c r="BV8" s="849"/>
      <c r="BW8" s="849"/>
      <c r="BX8" s="849"/>
      <c r="BY8" s="849"/>
      <c r="BZ8" s="849"/>
      <c r="CA8" s="849"/>
      <c r="CB8" s="849"/>
      <c r="CC8" s="849"/>
      <c r="CD8" s="849"/>
      <c r="CE8" s="849"/>
      <c r="CF8" s="849"/>
      <c r="CG8" s="850"/>
      <c r="CH8" s="854">
        <v>
70</v>
      </c>
      <c r="CI8" s="855"/>
      <c r="CJ8" s="855"/>
      <c r="CK8" s="855"/>
      <c r="CL8" s="856"/>
      <c r="CM8" s="854">
        <v>
324</v>
      </c>
      <c r="CN8" s="855"/>
      <c r="CO8" s="855"/>
      <c r="CP8" s="855"/>
      <c r="CQ8" s="856"/>
      <c r="CR8" s="854">
        <v>
300</v>
      </c>
      <c r="CS8" s="855"/>
      <c r="CT8" s="855"/>
      <c r="CU8" s="855"/>
      <c r="CV8" s="856"/>
      <c r="CW8" s="854">
        <v>
61</v>
      </c>
      <c r="CX8" s="855"/>
      <c r="CY8" s="855"/>
      <c r="CZ8" s="855"/>
      <c r="DA8" s="856"/>
      <c r="DB8" s="854" t="s">
        <v>
579</v>
      </c>
      <c r="DC8" s="855"/>
      <c r="DD8" s="855"/>
      <c r="DE8" s="855"/>
      <c r="DF8" s="856"/>
      <c r="DG8" s="854" t="s">
        <v>
579</v>
      </c>
      <c r="DH8" s="855"/>
      <c r="DI8" s="855"/>
      <c r="DJ8" s="855"/>
      <c r="DK8" s="856"/>
      <c r="DL8" s="854" t="s">
        <v>
579</v>
      </c>
      <c r="DM8" s="855"/>
      <c r="DN8" s="855"/>
      <c r="DO8" s="855"/>
      <c r="DP8" s="856"/>
      <c r="DQ8" s="854" t="s">
        <v>
578</v>
      </c>
      <c r="DR8" s="855"/>
      <c r="DS8" s="855"/>
      <c r="DT8" s="855"/>
      <c r="DU8" s="856"/>
      <c r="DV8" s="864"/>
      <c r="DW8" s="865"/>
      <c r="DX8" s="865"/>
      <c r="DY8" s="865"/>
      <c r="DZ8" s="866"/>
      <c r="EA8" s="254"/>
    </row>
    <row r="9" spans="1:131" s="255" customFormat="1" ht="26.25" customHeight="1" x14ac:dyDescent="0.2">
      <c r="A9" s="261">
        <v>
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
3</v>
      </c>
      <c r="BR9" s="263"/>
      <c r="BS9" s="848"/>
      <c r="BT9" s="849"/>
      <c r="BU9" s="849"/>
      <c r="BV9" s="849"/>
      <c r="BW9" s="849"/>
      <c r="BX9" s="849"/>
      <c r="BY9" s="849"/>
      <c r="BZ9" s="849"/>
      <c r="CA9" s="849"/>
      <c r="CB9" s="849"/>
      <c r="CC9" s="849"/>
      <c r="CD9" s="849"/>
      <c r="CE9" s="849"/>
      <c r="CF9" s="849"/>
      <c r="CG9" s="850"/>
      <c r="CH9" s="854"/>
      <c r="CI9" s="855"/>
      <c r="CJ9" s="855"/>
      <c r="CK9" s="855"/>
      <c r="CL9" s="856"/>
      <c r="CM9" s="854"/>
      <c r="CN9" s="855"/>
      <c r="CO9" s="855"/>
      <c r="CP9" s="855"/>
      <c r="CQ9" s="856"/>
      <c r="CR9" s="854"/>
      <c r="CS9" s="855"/>
      <c r="CT9" s="855"/>
      <c r="CU9" s="855"/>
      <c r="CV9" s="856"/>
      <c r="CW9" s="854"/>
      <c r="CX9" s="855"/>
      <c r="CY9" s="855"/>
      <c r="CZ9" s="855"/>
      <c r="DA9" s="856"/>
      <c r="DB9" s="854"/>
      <c r="DC9" s="855"/>
      <c r="DD9" s="855"/>
      <c r="DE9" s="855"/>
      <c r="DF9" s="856"/>
      <c r="DG9" s="854"/>
      <c r="DH9" s="855"/>
      <c r="DI9" s="855"/>
      <c r="DJ9" s="855"/>
      <c r="DK9" s="856"/>
      <c r="DL9" s="854"/>
      <c r="DM9" s="855"/>
      <c r="DN9" s="855"/>
      <c r="DO9" s="855"/>
      <c r="DP9" s="856"/>
      <c r="DQ9" s="854"/>
      <c r="DR9" s="855"/>
      <c r="DS9" s="855"/>
      <c r="DT9" s="855"/>
      <c r="DU9" s="856"/>
      <c r="DV9" s="864"/>
      <c r="DW9" s="865"/>
      <c r="DX9" s="865"/>
      <c r="DY9" s="865"/>
      <c r="DZ9" s="866"/>
      <c r="EA9" s="254"/>
    </row>
    <row r="10" spans="1:131" s="255" customFormat="1" ht="26.25" customHeight="1" x14ac:dyDescent="0.2">
      <c r="A10" s="261">
        <v>
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
4</v>
      </c>
      <c r="BR10" s="263"/>
      <c r="BS10" s="848"/>
      <c r="BT10" s="849"/>
      <c r="BU10" s="849"/>
      <c r="BV10" s="849"/>
      <c r="BW10" s="849"/>
      <c r="BX10" s="849"/>
      <c r="BY10" s="849"/>
      <c r="BZ10" s="849"/>
      <c r="CA10" s="849"/>
      <c r="CB10" s="849"/>
      <c r="CC10" s="849"/>
      <c r="CD10" s="849"/>
      <c r="CE10" s="849"/>
      <c r="CF10" s="849"/>
      <c r="CG10" s="850"/>
      <c r="CH10" s="854"/>
      <c r="CI10" s="855"/>
      <c r="CJ10" s="855"/>
      <c r="CK10" s="855"/>
      <c r="CL10" s="856"/>
      <c r="CM10" s="854"/>
      <c r="CN10" s="855"/>
      <c r="CO10" s="855"/>
      <c r="CP10" s="855"/>
      <c r="CQ10" s="856"/>
      <c r="CR10" s="854"/>
      <c r="CS10" s="855"/>
      <c r="CT10" s="855"/>
      <c r="CU10" s="855"/>
      <c r="CV10" s="856"/>
      <c r="CW10" s="854"/>
      <c r="CX10" s="855"/>
      <c r="CY10" s="855"/>
      <c r="CZ10" s="855"/>
      <c r="DA10" s="856"/>
      <c r="DB10" s="854"/>
      <c r="DC10" s="855"/>
      <c r="DD10" s="855"/>
      <c r="DE10" s="855"/>
      <c r="DF10" s="856"/>
      <c r="DG10" s="854"/>
      <c r="DH10" s="855"/>
      <c r="DI10" s="855"/>
      <c r="DJ10" s="855"/>
      <c r="DK10" s="856"/>
      <c r="DL10" s="854"/>
      <c r="DM10" s="855"/>
      <c r="DN10" s="855"/>
      <c r="DO10" s="855"/>
      <c r="DP10" s="856"/>
      <c r="DQ10" s="854"/>
      <c r="DR10" s="855"/>
      <c r="DS10" s="855"/>
      <c r="DT10" s="855"/>
      <c r="DU10" s="856"/>
      <c r="DV10" s="864"/>
      <c r="DW10" s="865"/>
      <c r="DX10" s="865"/>
      <c r="DY10" s="865"/>
      <c r="DZ10" s="866"/>
      <c r="EA10" s="254"/>
    </row>
    <row r="11" spans="1:131" s="255" customFormat="1" ht="26.25" customHeight="1" x14ac:dyDescent="0.2">
      <c r="A11" s="261">
        <v>
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
5</v>
      </c>
      <c r="BR11" s="263"/>
      <c r="BS11" s="848"/>
      <c r="BT11" s="849"/>
      <c r="BU11" s="849"/>
      <c r="BV11" s="849"/>
      <c r="BW11" s="849"/>
      <c r="BX11" s="849"/>
      <c r="BY11" s="849"/>
      <c r="BZ11" s="849"/>
      <c r="CA11" s="849"/>
      <c r="CB11" s="849"/>
      <c r="CC11" s="849"/>
      <c r="CD11" s="849"/>
      <c r="CE11" s="849"/>
      <c r="CF11" s="849"/>
      <c r="CG11" s="850"/>
      <c r="CH11" s="854"/>
      <c r="CI11" s="855"/>
      <c r="CJ11" s="855"/>
      <c r="CK11" s="855"/>
      <c r="CL11" s="856"/>
      <c r="CM11" s="854"/>
      <c r="CN11" s="855"/>
      <c r="CO11" s="855"/>
      <c r="CP11" s="855"/>
      <c r="CQ11" s="856"/>
      <c r="CR11" s="854"/>
      <c r="CS11" s="855"/>
      <c r="CT11" s="855"/>
      <c r="CU11" s="855"/>
      <c r="CV11" s="856"/>
      <c r="CW11" s="854"/>
      <c r="CX11" s="855"/>
      <c r="CY11" s="855"/>
      <c r="CZ11" s="855"/>
      <c r="DA11" s="856"/>
      <c r="DB11" s="854"/>
      <c r="DC11" s="855"/>
      <c r="DD11" s="855"/>
      <c r="DE11" s="855"/>
      <c r="DF11" s="856"/>
      <c r="DG11" s="854"/>
      <c r="DH11" s="855"/>
      <c r="DI11" s="855"/>
      <c r="DJ11" s="855"/>
      <c r="DK11" s="856"/>
      <c r="DL11" s="854"/>
      <c r="DM11" s="855"/>
      <c r="DN11" s="855"/>
      <c r="DO11" s="855"/>
      <c r="DP11" s="856"/>
      <c r="DQ11" s="854"/>
      <c r="DR11" s="855"/>
      <c r="DS11" s="855"/>
      <c r="DT11" s="855"/>
      <c r="DU11" s="856"/>
      <c r="DV11" s="864"/>
      <c r="DW11" s="865"/>
      <c r="DX11" s="865"/>
      <c r="DY11" s="865"/>
      <c r="DZ11" s="866"/>
      <c r="EA11" s="254"/>
    </row>
    <row r="12" spans="1:131" s="255" customFormat="1" ht="26.25" customHeight="1" x14ac:dyDescent="0.2">
      <c r="A12" s="261">
        <v>
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
6</v>
      </c>
      <c r="BR12" s="263"/>
      <c r="BS12" s="848"/>
      <c r="BT12" s="849"/>
      <c r="BU12" s="849"/>
      <c r="BV12" s="849"/>
      <c r="BW12" s="849"/>
      <c r="BX12" s="849"/>
      <c r="BY12" s="849"/>
      <c r="BZ12" s="849"/>
      <c r="CA12" s="849"/>
      <c r="CB12" s="849"/>
      <c r="CC12" s="849"/>
      <c r="CD12" s="849"/>
      <c r="CE12" s="849"/>
      <c r="CF12" s="849"/>
      <c r="CG12" s="850"/>
      <c r="CH12" s="854"/>
      <c r="CI12" s="855"/>
      <c r="CJ12" s="855"/>
      <c r="CK12" s="855"/>
      <c r="CL12" s="856"/>
      <c r="CM12" s="854"/>
      <c r="CN12" s="855"/>
      <c r="CO12" s="855"/>
      <c r="CP12" s="855"/>
      <c r="CQ12" s="856"/>
      <c r="CR12" s="854"/>
      <c r="CS12" s="855"/>
      <c r="CT12" s="855"/>
      <c r="CU12" s="855"/>
      <c r="CV12" s="856"/>
      <c r="CW12" s="854"/>
      <c r="CX12" s="855"/>
      <c r="CY12" s="855"/>
      <c r="CZ12" s="855"/>
      <c r="DA12" s="856"/>
      <c r="DB12" s="854"/>
      <c r="DC12" s="855"/>
      <c r="DD12" s="855"/>
      <c r="DE12" s="855"/>
      <c r="DF12" s="856"/>
      <c r="DG12" s="854"/>
      <c r="DH12" s="855"/>
      <c r="DI12" s="855"/>
      <c r="DJ12" s="855"/>
      <c r="DK12" s="856"/>
      <c r="DL12" s="854"/>
      <c r="DM12" s="855"/>
      <c r="DN12" s="855"/>
      <c r="DO12" s="855"/>
      <c r="DP12" s="856"/>
      <c r="DQ12" s="854"/>
      <c r="DR12" s="855"/>
      <c r="DS12" s="855"/>
      <c r="DT12" s="855"/>
      <c r="DU12" s="856"/>
      <c r="DV12" s="864"/>
      <c r="DW12" s="865"/>
      <c r="DX12" s="865"/>
      <c r="DY12" s="865"/>
      <c r="DZ12" s="866"/>
      <c r="EA12" s="254"/>
    </row>
    <row r="13" spans="1:131" s="255" customFormat="1" ht="26.25" customHeight="1" x14ac:dyDescent="0.2">
      <c r="A13" s="261">
        <v>
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
7</v>
      </c>
      <c r="BR13" s="263"/>
      <c r="BS13" s="848"/>
      <c r="BT13" s="849"/>
      <c r="BU13" s="849"/>
      <c r="BV13" s="849"/>
      <c r="BW13" s="849"/>
      <c r="BX13" s="849"/>
      <c r="BY13" s="849"/>
      <c r="BZ13" s="849"/>
      <c r="CA13" s="849"/>
      <c r="CB13" s="849"/>
      <c r="CC13" s="849"/>
      <c r="CD13" s="849"/>
      <c r="CE13" s="849"/>
      <c r="CF13" s="849"/>
      <c r="CG13" s="850"/>
      <c r="CH13" s="854"/>
      <c r="CI13" s="855"/>
      <c r="CJ13" s="855"/>
      <c r="CK13" s="855"/>
      <c r="CL13" s="856"/>
      <c r="CM13" s="854"/>
      <c r="CN13" s="855"/>
      <c r="CO13" s="855"/>
      <c r="CP13" s="855"/>
      <c r="CQ13" s="856"/>
      <c r="CR13" s="854"/>
      <c r="CS13" s="855"/>
      <c r="CT13" s="855"/>
      <c r="CU13" s="855"/>
      <c r="CV13" s="856"/>
      <c r="CW13" s="854"/>
      <c r="CX13" s="855"/>
      <c r="CY13" s="855"/>
      <c r="CZ13" s="855"/>
      <c r="DA13" s="856"/>
      <c r="DB13" s="854"/>
      <c r="DC13" s="855"/>
      <c r="DD13" s="855"/>
      <c r="DE13" s="855"/>
      <c r="DF13" s="856"/>
      <c r="DG13" s="854"/>
      <c r="DH13" s="855"/>
      <c r="DI13" s="855"/>
      <c r="DJ13" s="855"/>
      <c r="DK13" s="856"/>
      <c r="DL13" s="854"/>
      <c r="DM13" s="855"/>
      <c r="DN13" s="855"/>
      <c r="DO13" s="855"/>
      <c r="DP13" s="856"/>
      <c r="DQ13" s="854"/>
      <c r="DR13" s="855"/>
      <c r="DS13" s="855"/>
      <c r="DT13" s="855"/>
      <c r="DU13" s="856"/>
      <c r="DV13" s="864"/>
      <c r="DW13" s="865"/>
      <c r="DX13" s="865"/>
      <c r="DY13" s="865"/>
      <c r="DZ13" s="866"/>
      <c r="EA13" s="254"/>
    </row>
    <row r="14" spans="1:131" s="255" customFormat="1" ht="26.25" customHeight="1" x14ac:dyDescent="0.2">
      <c r="A14" s="261">
        <v>
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
8</v>
      </c>
      <c r="BR14" s="263"/>
      <c r="BS14" s="848"/>
      <c r="BT14" s="849"/>
      <c r="BU14" s="849"/>
      <c r="BV14" s="849"/>
      <c r="BW14" s="849"/>
      <c r="BX14" s="849"/>
      <c r="BY14" s="849"/>
      <c r="BZ14" s="849"/>
      <c r="CA14" s="849"/>
      <c r="CB14" s="849"/>
      <c r="CC14" s="849"/>
      <c r="CD14" s="849"/>
      <c r="CE14" s="849"/>
      <c r="CF14" s="849"/>
      <c r="CG14" s="850"/>
      <c r="CH14" s="854"/>
      <c r="CI14" s="855"/>
      <c r="CJ14" s="855"/>
      <c r="CK14" s="855"/>
      <c r="CL14" s="856"/>
      <c r="CM14" s="854"/>
      <c r="CN14" s="855"/>
      <c r="CO14" s="855"/>
      <c r="CP14" s="855"/>
      <c r="CQ14" s="856"/>
      <c r="CR14" s="854"/>
      <c r="CS14" s="855"/>
      <c r="CT14" s="855"/>
      <c r="CU14" s="855"/>
      <c r="CV14" s="856"/>
      <c r="CW14" s="854"/>
      <c r="CX14" s="855"/>
      <c r="CY14" s="855"/>
      <c r="CZ14" s="855"/>
      <c r="DA14" s="856"/>
      <c r="DB14" s="854"/>
      <c r="DC14" s="855"/>
      <c r="DD14" s="855"/>
      <c r="DE14" s="855"/>
      <c r="DF14" s="856"/>
      <c r="DG14" s="854"/>
      <c r="DH14" s="855"/>
      <c r="DI14" s="855"/>
      <c r="DJ14" s="855"/>
      <c r="DK14" s="856"/>
      <c r="DL14" s="854"/>
      <c r="DM14" s="855"/>
      <c r="DN14" s="855"/>
      <c r="DO14" s="855"/>
      <c r="DP14" s="856"/>
      <c r="DQ14" s="854"/>
      <c r="DR14" s="855"/>
      <c r="DS14" s="855"/>
      <c r="DT14" s="855"/>
      <c r="DU14" s="856"/>
      <c r="DV14" s="864"/>
      <c r="DW14" s="865"/>
      <c r="DX14" s="865"/>
      <c r="DY14" s="865"/>
      <c r="DZ14" s="866"/>
      <c r="EA14" s="254"/>
    </row>
    <row r="15" spans="1:131" s="255" customFormat="1" ht="26.25" customHeight="1" x14ac:dyDescent="0.2">
      <c r="A15" s="261">
        <v>
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
9</v>
      </c>
      <c r="BR15" s="263"/>
      <c r="BS15" s="848"/>
      <c r="BT15" s="849"/>
      <c r="BU15" s="849"/>
      <c r="BV15" s="849"/>
      <c r="BW15" s="849"/>
      <c r="BX15" s="849"/>
      <c r="BY15" s="849"/>
      <c r="BZ15" s="849"/>
      <c r="CA15" s="849"/>
      <c r="CB15" s="849"/>
      <c r="CC15" s="849"/>
      <c r="CD15" s="849"/>
      <c r="CE15" s="849"/>
      <c r="CF15" s="849"/>
      <c r="CG15" s="850"/>
      <c r="CH15" s="854"/>
      <c r="CI15" s="855"/>
      <c r="CJ15" s="855"/>
      <c r="CK15" s="855"/>
      <c r="CL15" s="856"/>
      <c r="CM15" s="854"/>
      <c r="CN15" s="855"/>
      <c r="CO15" s="855"/>
      <c r="CP15" s="855"/>
      <c r="CQ15" s="856"/>
      <c r="CR15" s="854"/>
      <c r="CS15" s="855"/>
      <c r="CT15" s="855"/>
      <c r="CU15" s="855"/>
      <c r="CV15" s="856"/>
      <c r="CW15" s="854"/>
      <c r="CX15" s="855"/>
      <c r="CY15" s="855"/>
      <c r="CZ15" s="855"/>
      <c r="DA15" s="856"/>
      <c r="DB15" s="854"/>
      <c r="DC15" s="855"/>
      <c r="DD15" s="855"/>
      <c r="DE15" s="855"/>
      <c r="DF15" s="856"/>
      <c r="DG15" s="854"/>
      <c r="DH15" s="855"/>
      <c r="DI15" s="855"/>
      <c r="DJ15" s="855"/>
      <c r="DK15" s="856"/>
      <c r="DL15" s="854"/>
      <c r="DM15" s="855"/>
      <c r="DN15" s="855"/>
      <c r="DO15" s="855"/>
      <c r="DP15" s="856"/>
      <c r="DQ15" s="854"/>
      <c r="DR15" s="855"/>
      <c r="DS15" s="855"/>
      <c r="DT15" s="855"/>
      <c r="DU15" s="856"/>
      <c r="DV15" s="864"/>
      <c r="DW15" s="865"/>
      <c r="DX15" s="865"/>
      <c r="DY15" s="865"/>
      <c r="DZ15" s="866"/>
      <c r="EA15" s="254"/>
    </row>
    <row r="16" spans="1:131" s="255" customFormat="1" ht="26.25" customHeight="1" x14ac:dyDescent="0.2">
      <c r="A16" s="261">
        <v>
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
10</v>
      </c>
      <c r="BR16" s="263"/>
      <c r="BS16" s="848"/>
      <c r="BT16" s="849"/>
      <c r="BU16" s="849"/>
      <c r="BV16" s="849"/>
      <c r="BW16" s="849"/>
      <c r="BX16" s="849"/>
      <c r="BY16" s="849"/>
      <c r="BZ16" s="849"/>
      <c r="CA16" s="849"/>
      <c r="CB16" s="849"/>
      <c r="CC16" s="849"/>
      <c r="CD16" s="849"/>
      <c r="CE16" s="849"/>
      <c r="CF16" s="849"/>
      <c r="CG16" s="850"/>
      <c r="CH16" s="854"/>
      <c r="CI16" s="855"/>
      <c r="CJ16" s="855"/>
      <c r="CK16" s="855"/>
      <c r="CL16" s="856"/>
      <c r="CM16" s="854"/>
      <c r="CN16" s="855"/>
      <c r="CO16" s="855"/>
      <c r="CP16" s="855"/>
      <c r="CQ16" s="856"/>
      <c r="CR16" s="854"/>
      <c r="CS16" s="855"/>
      <c r="CT16" s="855"/>
      <c r="CU16" s="855"/>
      <c r="CV16" s="856"/>
      <c r="CW16" s="854"/>
      <c r="CX16" s="855"/>
      <c r="CY16" s="855"/>
      <c r="CZ16" s="855"/>
      <c r="DA16" s="856"/>
      <c r="DB16" s="854"/>
      <c r="DC16" s="855"/>
      <c r="DD16" s="855"/>
      <c r="DE16" s="855"/>
      <c r="DF16" s="856"/>
      <c r="DG16" s="854"/>
      <c r="DH16" s="855"/>
      <c r="DI16" s="855"/>
      <c r="DJ16" s="855"/>
      <c r="DK16" s="856"/>
      <c r="DL16" s="854"/>
      <c r="DM16" s="855"/>
      <c r="DN16" s="855"/>
      <c r="DO16" s="855"/>
      <c r="DP16" s="856"/>
      <c r="DQ16" s="854"/>
      <c r="DR16" s="855"/>
      <c r="DS16" s="855"/>
      <c r="DT16" s="855"/>
      <c r="DU16" s="856"/>
      <c r="DV16" s="864"/>
      <c r="DW16" s="865"/>
      <c r="DX16" s="865"/>
      <c r="DY16" s="865"/>
      <c r="DZ16" s="866"/>
      <c r="EA16" s="254"/>
    </row>
    <row r="17" spans="1:131" s="255" customFormat="1" ht="26.25" customHeight="1" x14ac:dyDescent="0.2">
      <c r="A17" s="261">
        <v>
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
11</v>
      </c>
      <c r="BR17" s="263"/>
      <c r="BS17" s="848"/>
      <c r="BT17" s="849"/>
      <c r="BU17" s="849"/>
      <c r="BV17" s="849"/>
      <c r="BW17" s="849"/>
      <c r="BX17" s="849"/>
      <c r="BY17" s="849"/>
      <c r="BZ17" s="849"/>
      <c r="CA17" s="849"/>
      <c r="CB17" s="849"/>
      <c r="CC17" s="849"/>
      <c r="CD17" s="849"/>
      <c r="CE17" s="849"/>
      <c r="CF17" s="849"/>
      <c r="CG17" s="850"/>
      <c r="CH17" s="854"/>
      <c r="CI17" s="855"/>
      <c r="CJ17" s="855"/>
      <c r="CK17" s="855"/>
      <c r="CL17" s="856"/>
      <c r="CM17" s="854"/>
      <c r="CN17" s="855"/>
      <c r="CO17" s="855"/>
      <c r="CP17" s="855"/>
      <c r="CQ17" s="856"/>
      <c r="CR17" s="854"/>
      <c r="CS17" s="855"/>
      <c r="CT17" s="855"/>
      <c r="CU17" s="855"/>
      <c r="CV17" s="856"/>
      <c r="CW17" s="854"/>
      <c r="CX17" s="855"/>
      <c r="CY17" s="855"/>
      <c r="CZ17" s="855"/>
      <c r="DA17" s="856"/>
      <c r="DB17" s="854"/>
      <c r="DC17" s="855"/>
      <c r="DD17" s="855"/>
      <c r="DE17" s="855"/>
      <c r="DF17" s="856"/>
      <c r="DG17" s="854"/>
      <c r="DH17" s="855"/>
      <c r="DI17" s="855"/>
      <c r="DJ17" s="855"/>
      <c r="DK17" s="856"/>
      <c r="DL17" s="854"/>
      <c r="DM17" s="855"/>
      <c r="DN17" s="855"/>
      <c r="DO17" s="855"/>
      <c r="DP17" s="856"/>
      <c r="DQ17" s="854"/>
      <c r="DR17" s="855"/>
      <c r="DS17" s="855"/>
      <c r="DT17" s="855"/>
      <c r="DU17" s="856"/>
      <c r="DV17" s="864"/>
      <c r="DW17" s="865"/>
      <c r="DX17" s="865"/>
      <c r="DY17" s="865"/>
      <c r="DZ17" s="866"/>
      <c r="EA17" s="254"/>
    </row>
    <row r="18" spans="1:131" s="255" customFormat="1" ht="26.25" customHeight="1" x14ac:dyDescent="0.2">
      <c r="A18" s="261">
        <v>
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
12</v>
      </c>
      <c r="BR18" s="263"/>
      <c r="BS18" s="848"/>
      <c r="BT18" s="849"/>
      <c r="BU18" s="849"/>
      <c r="BV18" s="849"/>
      <c r="BW18" s="849"/>
      <c r="BX18" s="849"/>
      <c r="BY18" s="849"/>
      <c r="BZ18" s="849"/>
      <c r="CA18" s="849"/>
      <c r="CB18" s="849"/>
      <c r="CC18" s="849"/>
      <c r="CD18" s="849"/>
      <c r="CE18" s="849"/>
      <c r="CF18" s="849"/>
      <c r="CG18" s="850"/>
      <c r="CH18" s="854"/>
      <c r="CI18" s="855"/>
      <c r="CJ18" s="855"/>
      <c r="CK18" s="855"/>
      <c r="CL18" s="856"/>
      <c r="CM18" s="854"/>
      <c r="CN18" s="855"/>
      <c r="CO18" s="855"/>
      <c r="CP18" s="855"/>
      <c r="CQ18" s="856"/>
      <c r="CR18" s="854"/>
      <c r="CS18" s="855"/>
      <c r="CT18" s="855"/>
      <c r="CU18" s="855"/>
      <c r="CV18" s="856"/>
      <c r="CW18" s="854"/>
      <c r="CX18" s="855"/>
      <c r="CY18" s="855"/>
      <c r="CZ18" s="855"/>
      <c r="DA18" s="856"/>
      <c r="DB18" s="854"/>
      <c r="DC18" s="855"/>
      <c r="DD18" s="855"/>
      <c r="DE18" s="855"/>
      <c r="DF18" s="856"/>
      <c r="DG18" s="854"/>
      <c r="DH18" s="855"/>
      <c r="DI18" s="855"/>
      <c r="DJ18" s="855"/>
      <c r="DK18" s="856"/>
      <c r="DL18" s="854"/>
      <c r="DM18" s="855"/>
      <c r="DN18" s="855"/>
      <c r="DO18" s="855"/>
      <c r="DP18" s="856"/>
      <c r="DQ18" s="854"/>
      <c r="DR18" s="855"/>
      <c r="DS18" s="855"/>
      <c r="DT18" s="855"/>
      <c r="DU18" s="856"/>
      <c r="DV18" s="864"/>
      <c r="DW18" s="865"/>
      <c r="DX18" s="865"/>
      <c r="DY18" s="865"/>
      <c r="DZ18" s="866"/>
      <c r="EA18" s="254"/>
    </row>
    <row r="19" spans="1:131" s="255" customFormat="1" ht="26.25" customHeight="1" x14ac:dyDescent="0.2">
      <c r="A19" s="261">
        <v>
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
13</v>
      </c>
      <c r="BR19" s="263"/>
      <c r="BS19" s="848"/>
      <c r="BT19" s="849"/>
      <c r="BU19" s="849"/>
      <c r="BV19" s="849"/>
      <c r="BW19" s="849"/>
      <c r="BX19" s="849"/>
      <c r="BY19" s="849"/>
      <c r="BZ19" s="849"/>
      <c r="CA19" s="849"/>
      <c r="CB19" s="849"/>
      <c r="CC19" s="849"/>
      <c r="CD19" s="849"/>
      <c r="CE19" s="849"/>
      <c r="CF19" s="849"/>
      <c r="CG19" s="850"/>
      <c r="CH19" s="854"/>
      <c r="CI19" s="855"/>
      <c r="CJ19" s="855"/>
      <c r="CK19" s="855"/>
      <c r="CL19" s="856"/>
      <c r="CM19" s="854"/>
      <c r="CN19" s="855"/>
      <c r="CO19" s="855"/>
      <c r="CP19" s="855"/>
      <c r="CQ19" s="856"/>
      <c r="CR19" s="854"/>
      <c r="CS19" s="855"/>
      <c r="CT19" s="855"/>
      <c r="CU19" s="855"/>
      <c r="CV19" s="856"/>
      <c r="CW19" s="854"/>
      <c r="CX19" s="855"/>
      <c r="CY19" s="855"/>
      <c r="CZ19" s="855"/>
      <c r="DA19" s="856"/>
      <c r="DB19" s="854"/>
      <c r="DC19" s="855"/>
      <c r="DD19" s="855"/>
      <c r="DE19" s="855"/>
      <c r="DF19" s="856"/>
      <c r="DG19" s="854"/>
      <c r="DH19" s="855"/>
      <c r="DI19" s="855"/>
      <c r="DJ19" s="855"/>
      <c r="DK19" s="856"/>
      <c r="DL19" s="854"/>
      <c r="DM19" s="855"/>
      <c r="DN19" s="855"/>
      <c r="DO19" s="855"/>
      <c r="DP19" s="856"/>
      <c r="DQ19" s="854"/>
      <c r="DR19" s="855"/>
      <c r="DS19" s="855"/>
      <c r="DT19" s="855"/>
      <c r="DU19" s="856"/>
      <c r="DV19" s="864"/>
      <c r="DW19" s="865"/>
      <c r="DX19" s="865"/>
      <c r="DY19" s="865"/>
      <c r="DZ19" s="866"/>
      <c r="EA19" s="254"/>
    </row>
    <row r="20" spans="1:131" s="255" customFormat="1" ht="26.25" customHeight="1" x14ac:dyDescent="0.2">
      <c r="A20" s="261">
        <v>
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
14</v>
      </c>
      <c r="BR20" s="263"/>
      <c r="BS20" s="848"/>
      <c r="BT20" s="849"/>
      <c r="BU20" s="849"/>
      <c r="BV20" s="849"/>
      <c r="BW20" s="849"/>
      <c r="BX20" s="849"/>
      <c r="BY20" s="849"/>
      <c r="BZ20" s="849"/>
      <c r="CA20" s="849"/>
      <c r="CB20" s="849"/>
      <c r="CC20" s="849"/>
      <c r="CD20" s="849"/>
      <c r="CE20" s="849"/>
      <c r="CF20" s="849"/>
      <c r="CG20" s="850"/>
      <c r="CH20" s="854"/>
      <c r="CI20" s="855"/>
      <c r="CJ20" s="855"/>
      <c r="CK20" s="855"/>
      <c r="CL20" s="856"/>
      <c r="CM20" s="854"/>
      <c r="CN20" s="855"/>
      <c r="CO20" s="855"/>
      <c r="CP20" s="855"/>
      <c r="CQ20" s="856"/>
      <c r="CR20" s="854"/>
      <c r="CS20" s="855"/>
      <c r="CT20" s="855"/>
      <c r="CU20" s="855"/>
      <c r="CV20" s="856"/>
      <c r="CW20" s="854"/>
      <c r="CX20" s="855"/>
      <c r="CY20" s="855"/>
      <c r="CZ20" s="855"/>
      <c r="DA20" s="856"/>
      <c r="DB20" s="854"/>
      <c r="DC20" s="855"/>
      <c r="DD20" s="855"/>
      <c r="DE20" s="855"/>
      <c r="DF20" s="856"/>
      <c r="DG20" s="854"/>
      <c r="DH20" s="855"/>
      <c r="DI20" s="855"/>
      <c r="DJ20" s="855"/>
      <c r="DK20" s="856"/>
      <c r="DL20" s="854"/>
      <c r="DM20" s="855"/>
      <c r="DN20" s="855"/>
      <c r="DO20" s="855"/>
      <c r="DP20" s="856"/>
      <c r="DQ20" s="854"/>
      <c r="DR20" s="855"/>
      <c r="DS20" s="855"/>
      <c r="DT20" s="855"/>
      <c r="DU20" s="856"/>
      <c r="DV20" s="864"/>
      <c r="DW20" s="865"/>
      <c r="DX20" s="865"/>
      <c r="DY20" s="865"/>
      <c r="DZ20" s="866"/>
      <c r="EA20" s="254"/>
    </row>
    <row r="21" spans="1:131" s="255" customFormat="1" ht="26.25" customHeight="1" thickBot="1" x14ac:dyDescent="0.25">
      <c r="A21" s="261">
        <v>
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
15</v>
      </c>
      <c r="BR21" s="263"/>
      <c r="BS21" s="848"/>
      <c r="BT21" s="849"/>
      <c r="BU21" s="849"/>
      <c r="BV21" s="849"/>
      <c r="BW21" s="849"/>
      <c r="BX21" s="849"/>
      <c r="BY21" s="849"/>
      <c r="BZ21" s="849"/>
      <c r="CA21" s="849"/>
      <c r="CB21" s="849"/>
      <c r="CC21" s="849"/>
      <c r="CD21" s="849"/>
      <c r="CE21" s="849"/>
      <c r="CF21" s="849"/>
      <c r="CG21" s="850"/>
      <c r="CH21" s="854"/>
      <c r="CI21" s="855"/>
      <c r="CJ21" s="855"/>
      <c r="CK21" s="855"/>
      <c r="CL21" s="856"/>
      <c r="CM21" s="854"/>
      <c r="CN21" s="855"/>
      <c r="CO21" s="855"/>
      <c r="CP21" s="855"/>
      <c r="CQ21" s="856"/>
      <c r="CR21" s="854"/>
      <c r="CS21" s="855"/>
      <c r="CT21" s="855"/>
      <c r="CU21" s="855"/>
      <c r="CV21" s="856"/>
      <c r="CW21" s="854"/>
      <c r="CX21" s="855"/>
      <c r="CY21" s="855"/>
      <c r="CZ21" s="855"/>
      <c r="DA21" s="856"/>
      <c r="DB21" s="854"/>
      <c r="DC21" s="855"/>
      <c r="DD21" s="855"/>
      <c r="DE21" s="855"/>
      <c r="DF21" s="856"/>
      <c r="DG21" s="854"/>
      <c r="DH21" s="855"/>
      <c r="DI21" s="855"/>
      <c r="DJ21" s="855"/>
      <c r="DK21" s="856"/>
      <c r="DL21" s="854"/>
      <c r="DM21" s="855"/>
      <c r="DN21" s="855"/>
      <c r="DO21" s="855"/>
      <c r="DP21" s="856"/>
      <c r="DQ21" s="854"/>
      <c r="DR21" s="855"/>
      <c r="DS21" s="855"/>
      <c r="DT21" s="855"/>
      <c r="DU21" s="856"/>
      <c r="DV21" s="864"/>
      <c r="DW21" s="865"/>
      <c r="DX21" s="865"/>
      <c r="DY21" s="865"/>
      <c r="DZ21" s="866"/>
      <c r="EA21" s="254"/>
    </row>
    <row r="22" spans="1:131" s="255" customFormat="1" ht="26.25" customHeight="1" x14ac:dyDescent="0.2">
      <c r="A22" s="261">
        <v>
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4"/>
      <c r="AL22" s="885"/>
      <c r="AM22" s="885"/>
      <c r="AN22" s="885"/>
      <c r="AO22" s="885"/>
      <c r="AP22" s="885"/>
      <c r="AQ22" s="885"/>
      <c r="AR22" s="885"/>
      <c r="AS22" s="885"/>
      <c r="AT22" s="885"/>
      <c r="AU22" s="886"/>
      <c r="AV22" s="886"/>
      <c r="AW22" s="886"/>
      <c r="AX22" s="886"/>
      <c r="AY22" s="887"/>
      <c r="AZ22" s="888" t="s">
        <v>
387</v>
      </c>
      <c r="BA22" s="888"/>
      <c r="BB22" s="888"/>
      <c r="BC22" s="888"/>
      <c r="BD22" s="889"/>
      <c r="BE22" s="253"/>
      <c r="BF22" s="253"/>
      <c r="BG22" s="253"/>
      <c r="BH22" s="253"/>
      <c r="BI22" s="253"/>
      <c r="BJ22" s="253"/>
      <c r="BK22" s="253"/>
      <c r="BL22" s="253"/>
      <c r="BM22" s="253"/>
      <c r="BN22" s="253"/>
      <c r="BO22" s="253"/>
      <c r="BP22" s="253"/>
      <c r="BQ22" s="262">
        <v>
16</v>
      </c>
      <c r="BR22" s="263"/>
      <c r="BS22" s="848"/>
      <c r="BT22" s="849"/>
      <c r="BU22" s="849"/>
      <c r="BV22" s="849"/>
      <c r="BW22" s="849"/>
      <c r="BX22" s="849"/>
      <c r="BY22" s="849"/>
      <c r="BZ22" s="849"/>
      <c r="CA22" s="849"/>
      <c r="CB22" s="849"/>
      <c r="CC22" s="849"/>
      <c r="CD22" s="849"/>
      <c r="CE22" s="849"/>
      <c r="CF22" s="849"/>
      <c r="CG22" s="850"/>
      <c r="CH22" s="854"/>
      <c r="CI22" s="855"/>
      <c r="CJ22" s="855"/>
      <c r="CK22" s="855"/>
      <c r="CL22" s="856"/>
      <c r="CM22" s="854"/>
      <c r="CN22" s="855"/>
      <c r="CO22" s="855"/>
      <c r="CP22" s="855"/>
      <c r="CQ22" s="856"/>
      <c r="CR22" s="854"/>
      <c r="CS22" s="855"/>
      <c r="CT22" s="855"/>
      <c r="CU22" s="855"/>
      <c r="CV22" s="856"/>
      <c r="CW22" s="854"/>
      <c r="CX22" s="855"/>
      <c r="CY22" s="855"/>
      <c r="CZ22" s="855"/>
      <c r="DA22" s="856"/>
      <c r="DB22" s="854"/>
      <c r="DC22" s="855"/>
      <c r="DD22" s="855"/>
      <c r="DE22" s="855"/>
      <c r="DF22" s="856"/>
      <c r="DG22" s="854"/>
      <c r="DH22" s="855"/>
      <c r="DI22" s="855"/>
      <c r="DJ22" s="855"/>
      <c r="DK22" s="856"/>
      <c r="DL22" s="854"/>
      <c r="DM22" s="855"/>
      <c r="DN22" s="855"/>
      <c r="DO22" s="855"/>
      <c r="DP22" s="856"/>
      <c r="DQ22" s="854"/>
      <c r="DR22" s="855"/>
      <c r="DS22" s="855"/>
      <c r="DT22" s="855"/>
      <c r="DU22" s="856"/>
      <c r="DV22" s="864"/>
      <c r="DW22" s="865"/>
      <c r="DX22" s="865"/>
      <c r="DY22" s="865"/>
      <c r="DZ22" s="866"/>
      <c r="EA22" s="254"/>
    </row>
    <row r="23" spans="1:131" s="255" customFormat="1" ht="26.25" customHeight="1" thickBot="1" x14ac:dyDescent="0.25">
      <c r="A23" s="264" t="s">
        <v>
388</v>
      </c>
      <c r="B23" s="870" t="s">
        <v>
389</v>
      </c>
      <c r="C23" s="871"/>
      <c r="D23" s="871"/>
      <c r="E23" s="871"/>
      <c r="F23" s="871"/>
      <c r="G23" s="871"/>
      <c r="H23" s="871"/>
      <c r="I23" s="871"/>
      <c r="J23" s="871"/>
      <c r="K23" s="871"/>
      <c r="L23" s="871"/>
      <c r="M23" s="871"/>
      <c r="N23" s="871"/>
      <c r="O23" s="871"/>
      <c r="P23" s="872"/>
      <c r="Q23" s="873">
        <v>
31646</v>
      </c>
      <c r="R23" s="874"/>
      <c r="S23" s="874"/>
      <c r="T23" s="874"/>
      <c r="U23" s="874"/>
      <c r="V23" s="875">
        <v>
30994</v>
      </c>
      <c r="W23" s="876"/>
      <c r="X23" s="876"/>
      <c r="Y23" s="876"/>
      <c r="Z23" s="877"/>
      <c r="AA23" s="875">
        <v>
652</v>
      </c>
      <c r="AB23" s="876"/>
      <c r="AC23" s="876"/>
      <c r="AD23" s="876"/>
      <c r="AE23" s="877"/>
      <c r="AF23" s="878">
        <v>
603</v>
      </c>
      <c r="AG23" s="874"/>
      <c r="AH23" s="874"/>
      <c r="AI23" s="874"/>
      <c r="AJ23" s="879"/>
      <c r="AK23" s="880"/>
      <c r="AL23" s="881"/>
      <c r="AM23" s="881"/>
      <c r="AN23" s="881"/>
      <c r="AO23" s="881"/>
      <c r="AP23" s="874">
        <v>
13601</v>
      </c>
      <c r="AQ23" s="874"/>
      <c r="AR23" s="874"/>
      <c r="AS23" s="874"/>
      <c r="AT23" s="874"/>
      <c r="AU23" s="882"/>
      <c r="AV23" s="882"/>
      <c r="AW23" s="882"/>
      <c r="AX23" s="882"/>
      <c r="AY23" s="883"/>
      <c r="AZ23" s="891" t="s">
        <v>
126</v>
      </c>
      <c r="BA23" s="876"/>
      <c r="BB23" s="876"/>
      <c r="BC23" s="876"/>
      <c r="BD23" s="892"/>
      <c r="BE23" s="253"/>
      <c r="BF23" s="253"/>
      <c r="BG23" s="253"/>
      <c r="BH23" s="253"/>
      <c r="BI23" s="253"/>
      <c r="BJ23" s="253"/>
      <c r="BK23" s="253"/>
      <c r="BL23" s="253"/>
      <c r="BM23" s="253"/>
      <c r="BN23" s="253"/>
      <c r="BO23" s="253"/>
      <c r="BP23" s="253"/>
      <c r="BQ23" s="262">
        <v>
17</v>
      </c>
      <c r="BR23" s="263"/>
      <c r="BS23" s="848"/>
      <c r="BT23" s="849"/>
      <c r="BU23" s="849"/>
      <c r="BV23" s="849"/>
      <c r="BW23" s="849"/>
      <c r="BX23" s="849"/>
      <c r="BY23" s="849"/>
      <c r="BZ23" s="849"/>
      <c r="CA23" s="849"/>
      <c r="CB23" s="849"/>
      <c r="CC23" s="849"/>
      <c r="CD23" s="849"/>
      <c r="CE23" s="849"/>
      <c r="CF23" s="849"/>
      <c r="CG23" s="850"/>
      <c r="CH23" s="854"/>
      <c r="CI23" s="855"/>
      <c r="CJ23" s="855"/>
      <c r="CK23" s="855"/>
      <c r="CL23" s="856"/>
      <c r="CM23" s="854"/>
      <c r="CN23" s="855"/>
      <c r="CO23" s="855"/>
      <c r="CP23" s="855"/>
      <c r="CQ23" s="856"/>
      <c r="CR23" s="854"/>
      <c r="CS23" s="855"/>
      <c r="CT23" s="855"/>
      <c r="CU23" s="855"/>
      <c r="CV23" s="856"/>
      <c r="CW23" s="854"/>
      <c r="CX23" s="855"/>
      <c r="CY23" s="855"/>
      <c r="CZ23" s="855"/>
      <c r="DA23" s="856"/>
      <c r="DB23" s="854"/>
      <c r="DC23" s="855"/>
      <c r="DD23" s="855"/>
      <c r="DE23" s="855"/>
      <c r="DF23" s="856"/>
      <c r="DG23" s="854"/>
      <c r="DH23" s="855"/>
      <c r="DI23" s="855"/>
      <c r="DJ23" s="855"/>
      <c r="DK23" s="856"/>
      <c r="DL23" s="854"/>
      <c r="DM23" s="855"/>
      <c r="DN23" s="855"/>
      <c r="DO23" s="855"/>
      <c r="DP23" s="856"/>
      <c r="DQ23" s="854"/>
      <c r="DR23" s="855"/>
      <c r="DS23" s="855"/>
      <c r="DT23" s="855"/>
      <c r="DU23" s="856"/>
      <c r="DV23" s="864"/>
      <c r="DW23" s="865"/>
      <c r="DX23" s="865"/>
      <c r="DY23" s="865"/>
      <c r="DZ23" s="866"/>
      <c r="EA23" s="254"/>
    </row>
    <row r="24" spans="1:131" s="255" customFormat="1" ht="26.25" customHeight="1" x14ac:dyDescent="0.2">
      <c r="A24" s="890" t="s">
        <v>
390</v>
      </c>
      <c r="B24" s="890"/>
      <c r="C24" s="890"/>
      <c r="D24" s="890"/>
      <c r="E24" s="890"/>
      <c r="F24" s="890"/>
      <c r="G24" s="890"/>
      <c r="H24" s="890"/>
      <c r="I24" s="890"/>
      <c r="J24" s="890"/>
      <c r="K24" s="890"/>
      <c r="L24" s="890"/>
      <c r="M24" s="890"/>
      <c r="N24" s="890"/>
      <c r="O24" s="890"/>
      <c r="P24" s="890"/>
      <c r="Q24" s="890"/>
      <c r="R24" s="890"/>
      <c r="S24" s="890"/>
      <c r="T24" s="890"/>
      <c r="U24" s="890"/>
      <c r="V24" s="890"/>
      <c r="W24" s="890"/>
      <c r="X24" s="890"/>
      <c r="Y24" s="890"/>
      <c r="Z24" s="890"/>
      <c r="AA24" s="890"/>
      <c r="AB24" s="890"/>
      <c r="AC24" s="890"/>
      <c r="AD24" s="890"/>
      <c r="AE24" s="890"/>
      <c r="AF24" s="890"/>
      <c r="AG24" s="890"/>
      <c r="AH24" s="890"/>
      <c r="AI24" s="890"/>
      <c r="AJ24" s="890"/>
      <c r="AK24" s="890"/>
      <c r="AL24" s="890"/>
      <c r="AM24" s="890"/>
      <c r="AN24" s="890"/>
      <c r="AO24" s="890"/>
      <c r="AP24" s="890"/>
      <c r="AQ24" s="890"/>
      <c r="AR24" s="890"/>
      <c r="AS24" s="890"/>
      <c r="AT24" s="890"/>
      <c r="AU24" s="890"/>
      <c r="AV24" s="890"/>
      <c r="AW24" s="890"/>
      <c r="AX24" s="890"/>
      <c r="AY24" s="890"/>
      <c r="AZ24" s="252"/>
      <c r="BA24" s="252"/>
      <c r="BB24" s="252"/>
      <c r="BC24" s="252"/>
      <c r="BD24" s="252"/>
      <c r="BE24" s="253"/>
      <c r="BF24" s="253"/>
      <c r="BG24" s="253"/>
      <c r="BH24" s="253"/>
      <c r="BI24" s="253"/>
      <c r="BJ24" s="253"/>
      <c r="BK24" s="253"/>
      <c r="BL24" s="253"/>
      <c r="BM24" s="253"/>
      <c r="BN24" s="253"/>
      <c r="BO24" s="253"/>
      <c r="BP24" s="253"/>
      <c r="BQ24" s="262">
        <v>
18</v>
      </c>
      <c r="BR24" s="263"/>
      <c r="BS24" s="848"/>
      <c r="BT24" s="849"/>
      <c r="BU24" s="849"/>
      <c r="BV24" s="849"/>
      <c r="BW24" s="849"/>
      <c r="BX24" s="849"/>
      <c r="BY24" s="849"/>
      <c r="BZ24" s="849"/>
      <c r="CA24" s="849"/>
      <c r="CB24" s="849"/>
      <c r="CC24" s="849"/>
      <c r="CD24" s="849"/>
      <c r="CE24" s="849"/>
      <c r="CF24" s="849"/>
      <c r="CG24" s="850"/>
      <c r="CH24" s="854"/>
      <c r="CI24" s="855"/>
      <c r="CJ24" s="855"/>
      <c r="CK24" s="855"/>
      <c r="CL24" s="856"/>
      <c r="CM24" s="854"/>
      <c r="CN24" s="855"/>
      <c r="CO24" s="855"/>
      <c r="CP24" s="855"/>
      <c r="CQ24" s="856"/>
      <c r="CR24" s="854"/>
      <c r="CS24" s="855"/>
      <c r="CT24" s="855"/>
      <c r="CU24" s="855"/>
      <c r="CV24" s="856"/>
      <c r="CW24" s="854"/>
      <c r="CX24" s="855"/>
      <c r="CY24" s="855"/>
      <c r="CZ24" s="855"/>
      <c r="DA24" s="856"/>
      <c r="DB24" s="854"/>
      <c r="DC24" s="855"/>
      <c r="DD24" s="855"/>
      <c r="DE24" s="855"/>
      <c r="DF24" s="856"/>
      <c r="DG24" s="854"/>
      <c r="DH24" s="855"/>
      <c r="DI24" s="855"/>
      <c r="DJ24" s="855"/>
      <c r="DK24" s="856"/>
      <c r="DL24" s="854"/>
      <c r="DM24" s="855"/>
      <c r="DN24" s="855"/>
      <c r="DO24" s="855"/>
      <c r="DP24" s="856"/>
      <c r="DQ24" s="854"/>
      <c r="DR24" s="855"/>
      <c r="DS24" s="855"/>
      <c r="DT24" s="855"/>
      <c r="DU24" s="856"/>
      <c r="DV24" s="864"/>
      <c r="DW24" s="865"/>
      <c r="DX24" s="865"/>
      <c r="DY24" s="865"/>
      <c r="DZ24" s="866"/>
      <c r="EA24" s="254"/>
    </row>
    <row r="25" spans="1:131" s="247" customFormat="1" ht="26.25" customHeight="1" thickBot="1" x14ac:dyDescent="0.25">
      <c r="A25" s="829" t="s">
        <v>
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
19</v>
      </c>
      <c r="BR25" s="263"/>
      <c r="BS25" s="848"/>
      <c r="BT25" s="849"/>
      <c r="BU25" s="849"/>
      <c r="BV25" s="849"/>
      <c r="BW25" s="849"/>
      <c r="BX25" s="849"/>
      <c r="BY25" s="849"/>
      <c r="BZ25" s="849"/>
      <c r="CA25" s="849"/>
      <c r="CB25" s="849"/>
      <c r="CC25" s="849"/>
      <c r="CD25" s="849"/>
      <c r="CE25" s="849"/>
      <c r="CF25" s="849"/>
      <c r="CG25" s="850"/>
      <c r="CH25" s="854"/>
      <c r="CI25" s="855"/>
      <c r="CJ25" s="855"/>
      <c r="CK25" s="855"/>
      <c r="CL25" s="856"/>
      <c r="CM25" s="854"/>
      <c r="CN25" s="855"/>
      <c r="CO25" s="855"/>
      <c r="CP25" s="855"/>
      <c r="CQ25" s="856"/>
      <c r="CR25" s="854"/>
      <c r="CS25" s="855"/>
      <c r="CT25" s="855"/>
      <c r="CU25" s="855"/>
      <c r="CV25" s="856"/>
      <c r="CW25" s="854"/>
      <c r="CX25" s="855"/>
      <c r="CY25" s="855"/>
      <c r="CZ25" s="855"/>
      <c r="DA25" s="856"/>
      <c r="DB25" s="854"/>
      <c r="DC25" s="855"/>
      <c r="DD25" s="855"/>
      <c r="DE25" s="855"/>
      <c r="DF25" s="856"/>
      <c r="DG25" s="854"/>
      <c r="DH25" s="855"/>
      <c r="DI25" s="855"/>
      <c r="DJ25" s="855"/>
      <c r="DK25" s="856"/>
      <c r="DL25" s="854"/>
      <c r="DM25" s="855"/>
      <c r="DN25" s="855"/>
      <c r="DO25" s="855"/>
      <c r="DP25" s="856"/>
      <c r="DQ25" s="854"/>
      <c r="DR25" s="855"/>
      <c r="DS25" s="855"/>
      <c r="DT25" s="855"/>
      <c r="DU25" s="856"/>
      <c r="DV25" s="864"/>
      <c r="DW25" s="865"/>
      <c r="DX25" s="865"/>
      <c r="DY25" s="865"/>
      <c r="DZ25" s="866"/>
      <c r="EA25" s="246"/>
    </row>
    <row r="26" spans="1:131" s="247" customFormat="1" ht="26.25" customHeight="1" x14ac:dyDescent="0.2">
      <c r="A26" s="820" t="s">
        <v>
369</v>
      </c>
      <c r="B26" s="821"/>
      <c r="C26" s="821"/>
      <c r="D26" s="821"/>
      <c r="E26" s="821"/>
      <c r="F26" s="821"/>
      <c r="G26" s="821"/>
      <c r="H26" s="821"/>
      <c r="I26" s="821"/>
      <c r="J26" s="821"/>
      <c r="K26" s="821"/>
      <c r="L26" s="821"/>
      <c r="M26" s="821"/>
      <c r="N26" s="821"/>
      <c r="O26" s="821"/>
      <c r="P26" s="822"/>
      <c r="Q26" s="797" t="s">
        <v>
392</v>
      </c>
      <c r="R26" s="798"/>
      <c r="S26" s="798"/>
      <c r="T26" s="798"/>
      <c r="U26" s="799"/>
      <c r="V26" s="797" t="s">
        <v>
393</v>
      </c>
      <c r="W26" s="798"/>
      <c r="X26" s="798"/>
      <c r="Y26" s="798"/>
      <c r="Z26" s="799"/>
      <c r="AA26" s="797" t="s">
        <v>
394</v>
      </c>
      <c r="AB26" s="798"/>
      <c r="AC26" s="798"/>
      <c r="AD26" s="798"/>
      <c r="AE26" s="798"/>
      <c r="AF26" s="893" t="s">
        <v>
395</v>
      </c>
      <c r="AG26" s="894"/>
      <c r="AH26" s="894"/>
      <c r="AI26" s="894"/>
      <c r="AJ26" s="895"/>
      <c r="AK26" s="798" t="s">
        <v>
396</v>
      </c>
      <c r="AL26" s="798"/>
      <c r="AM26" s="798"/>
      <c r="AN26" s="798"/>
      <c r="AO26" s="799"/>
      <c r="AP26" s="797" t="s">
        <v>
397</v>
      </c>
      <c r="AQ26" s="798"/>
      <c r="AR26" s="798"/>
      <c r="AS26" s="798"/>
      <c r="AT26" s="799"/>
      <c r="AU26" s="797" t="s">
        <v>
398</v>
      </c>
      <c r="AV26" s="798"/>
      <c r="AW26" s="798"/>
      <c r="AX26" s="798"/>
      <c r="AY26" s="799"/>
      <c r="AZ26" s="797" t="s">
        <v>
399</v>
      </c>
      <c r="BA26" s="798"/>
      <c r="BB26" s="798"/>
      <c r="BC26" s="798"/>
      <c r="BD26" s="799"/>
      <c r="BE26" s="797" t="s">
        <v>
376</v>
      </c>
      <c r="BF26" s="798"/>
      <c r="BG26" s="798"/>
      <c r="BH26" s="798"/>
      <c r="BI26" s="809"/>
      <c r="BJ26" s="252"/>
      <c r="BK26" s="252"/>
      <c r="BL26" s="252"/>
      <c r="BM26" s="252"/>
      <c r="BN26" s="252"/>
      <c r="BO26" s="265"/>
      <c r="BP26" s="265"/>
      <c r="BQ26" s="262">
        <v>
20</v>
      </c>
      <c r="BR26" s="263"/>
      <c r="BS26" s="848"/>
      <c r="BT26" s="849"/>
      <c r="BU26" s="849"/>
      <c r="BV26" s="849"/>
      <c r="BW26" s="849"/>
      <c r="BX26" s="849"/>
      <c r="BY26" s="849"/>
      <c r="BZ26" s="849"/>
      <c r="CA26" s="849"/>
      <c r="CB26" s="849"/>
      <c r="CC26" s="849"/>
      <c r="CD26" s="849"/>
      <c r="CE26" s="849"/>
      <c r="CF26" s="849"/>
      <c r="CG26" s="850"/>
      <c r="CH26" s="854"/>
      <c r="CI26" s="855"/>
      <c r="CJ26" s="855"/>
      <c r="CK26" s="855"/>
      <c r="CL26" s="856"/>
      <c r="CM26" s="854"/>
      <c r="CN26" s="855"/>
      <c r="CO26" s="855"/>
      <c r="CP26" s="855"/>
      <c r="CQ26" s="856"/>
      <c r="CR26" s="854"/>
      <c r="CS26" s="855"/>
      <c r="CT26" s="855"/>
      <c r="CU26" s="855"/>
      <c r="CV26" s="856"/>
      <c r="CW26" s="854"/>
      <c r="CX26" s="855"/>
      <c r="CY26" s="855"/>
      <c r="CZ26" s="855"/>
      <c r="DA26" s="856"/>
      <c r="DB26" s="854"/>
      <c r="DC26" s="855"/>
      <c r="DD26" s="855"/>
      <c r="DE26" s="855"/>
      <c r="DF26" s="856"/>
      <c r="DG26" s="854"/>
      <c r="DH26" s="855"/>
      <c r="DI26" s="855"/>
      <c r="DJ26" s="855"/>
      <c r="DK26" s="856"/>
      <c r="DL26" s="854"/>
      <c r="DM26" s="855"/>
      <c r="DN26" s="855"/>
      <c r="DO26" s="855"/>
      <c r="DP26" s="856"/>
      <c r="DQ26" s="854"/>
      <c r="DR26" s="855"/>
      <c r="DS26" s="855"/>
      <c r="DT26" s="855"/>
      <c r="DU26" s="856"/>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6"/>
      <c r="AG27" s="897"/>
      <c r="AH27" s="897"/>
      <c r="AI27" s="897"/>
      <c r="AJ27" s="898"/>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
21</v>
      </c>
      <c r="BR27" s="263"/>
      <c r="BS27" s="848"/>
      <c r="BT27" s="849"/>
      <c r="BU27" s="849"/>
      <c r="BV27" s="849"/>
      <c r="BW27" s="849"/>
      <c r="BX27" s="849"/>
      <c r="BY27" s="849"/>
      <c r="BZ27" s="849"/>
      <c r="CA27" s="849"/>
      <c r="CB27" s="849"/>
      <c r="CC27" s="849"/>
      <c r="CD27" s="849"/>
      <c r="CE27" s="849"/>
      <c r="CF27" s="849"/>
      <c r="CG27" s="850"/>
      <c r="CH27" s="854"/>
      <c r="CI27" s="855"/>
      <c r="CJ27" s="855"/>
      <c r="CK27" s="855"/>
      <c r="CL27" s="856"/>
      <c r="CM27" s="854"/>
      <c r="CN27" s="855"/>
      <c r="CO27" s="855"/>
      <c r="CP27" s="855"/>
      <c r="CQ27" s="856"/>
      <c r="CR27" s="854"/>
      <c r="CS27" s="855"/>
      <c r="CT27" s="855"/>
      <c r="CU27" s="855"/>
      <c r="CV27" s="856"/>
      <c r="CW27" s="854"/>
      <c r="CX27" s="855"/>
      <c r="CY27" s="855"/>
      <c r="CZ27" s="855"/>
      <c r="DA27" s="856"/>
      <c r="DB27" s="854"/>
      <c r="DC27" s="855"/>
      <c r="DD27" s="855"/>
      <c r="DE27" s="855"/>
      <c r="DF27" s="856"/>
      <c r="DG27" s="854"/>
      <c r="DH27" s="855"/>
      <c r="DI27" s="855"/>
      <c r="DJ27" s="855"/>
      <c r="DK27" s="856"/>
      <c r="DL27" s="854"/>
      <c r="DM27" s="855"/>
      <c r="DN27" s="855"/>
      <c r="DO27" s="855"/>
      <c r="DP27" s="856"/>
      <c r="DQ27" s="854"/>
      <c r="DR27" s="855"/>
      <c r="DS27" s="855"/>
      <c r="DT27" s="855"/>
      <c r="DU27" s="856"/>
      <c r="DV27" s="864"/>
      <c r="DW27" s="865"/>
      <c r="DX27" s="865"/>
      <c r="DY27" s="865"/>
      <c r="DZ27" s="866"/>
      <c r="EA27" s="246"/>
    </row>
    <row r="28" spans="1:131" s="247" customFormat="1" ht="26.25" customHeight="1" thickTop="1" x14ac:dyDescent="0.2">
      <c r="A28" s="266">
        <v>
1</v>
      </c>
      <c r="B28" s="811" t="s">
        <v>
400</v>
      </c>
      <c r="C28" s="812"/>
      <c r="D28" s="812"/>
      <c r="E28" s="812"/>
      <c r="F28" s="812"/>
      <c r="G28" s="812"/>
      <c r="H28" s="812"/>
      <c r="I28" s="812"/>
      <c r="J28" s="812"/>
      <c r="K28" s="812"/>
      <c r="L28" s="812"/>
      <c r="M28" s="812"/>
      <c r="N28" s="812"/>
      <c r="O28" s="812"/>
      <c r="P28" s="813"/>
      <c r="Q28" s="903">
        <v>
7304</v>
      </c>
      <c r="R28" s="904"/>
      <c r="S28" s="904"/>
      <c r="T28" s="904"/>
      <c r="U28" s="904"/>
      <c r="V28" s="904">
        <v>
7230</v>
      </c>
      <c r="W28" s="904"/>
      <c r="X28" s="904"/>
      <c r="Y28" s="904"/>
      <c r="Z28" s="904"/>
      <c r="AA28" s="904">
        <v>
74</v>
      </c>
      <c r="AB28" s="904"/>
      <c r="AC28" s="904"/>
      <c r="AD28" s="904"/>
      <c r="AE28" s="905"/>
      <c r="AF28" s="906">
        <v>
74</v>
      </c>
      <c r="AG28" s="904"/>
      <c r="AH28" s="904"/>
      <c r="AI28" s="904"/>
      <c r="AJ28" s="907"/>
      <c r="AK28" s="908">
        <v>
937</v>
      </c>
      <c r="AL28" s="899"/>
      <c r="AM28" s="899"/>
      <c r="AN28" s="899"/>
      <c r="AO28" s="899"/>
      <c r="AP28" s="899" t="s">
        <v>
567</v>
      </c>
      <c r="AQ28" s="899"/>
      <c r="AR28" s="899"/>
      <c r="AS28" s="899"/>
      <c r="AT28" s="899"/>
      <c r="AU28" s="899" t="s">
        <v>
569</v>
      </c>
      <c r="AV28" s="899"/>
      <c r="AW28" s="899"/>
      <c r="AX28" s="899"/>
      <c r="AY28" s="899"/>
      <c r="AZ28" s="900"/>
      <c r="BA28" s="900"/>
      <c r="BB28" s="900"/>
      <c r="BC28" s="900"/>
      <c r="BD28" s="900"/>
      <c r="BE28" s="901"/>
      <c r="BF28" s="901"/>
      <c r="BG28" s="901"/>
      <c r="BH28" s="901"/>
      <c r="BI28" s="902"/>
      <c r="BJ28" s="252"/>
      <c r="BK28" s="252"/>
      <c r="BL28" s="252"/>
      <c r="BM28" s="252"/>
      <c r="BN28" s="252"/>
      <c r="BO28" s="265"/>
      <c r="BP28" s="265"/>
      <c r="BQ28" s="262">
        <v>
22</v>
      </c>
      <c r="BR28" s="263"/>
      <c r="BS28" s="848"/>
      <c r="BT28" s="849"/>
      <c r="BU28" s="849"/>
      <c r="BV28" s="849"/>
      <c r="BW28" s="849"/>
      <c r="BX28" s="849"/>
      <c r="BY28" s="849"/>
      <c r="BZ28" s="849"/>
      <c r="CA28" s="849"/>
      <c r="CB28" s="849"/>
      <c r="CC28" s="849"/>
      <c r="CD28" s="849"/>
      <c r="CE28" s="849"/>
      <c r="CF28" s="849"/>
      <c r="CG28" s="850"/>
      <c r="CH28" s="854"/>
      <c r="CI28" s="855"/>
      <c r="CJ28" s="855"/>
      <c r="CK28" s="855"/>
      <c r="CL28" s="856"/>
      <c r="CM28" s="854"/>
      <c r="CN28" s="855"/>
      <c r="CO28" s="855"/>
      <c r="CP28" s="855"/>
      <c r="CQ28" s="856"/>
      <c r="CR28" s="854"/>
      <c r="CS28" s="855"/>
      <c r="CT28" s="855"/>
      <c r="CU28" s="855"/>
      <c r="CV28" s="856"/>
      <c r="CW28" s="854"/>
      <c r="CX28" s="855"/>
      <c r="CY28" s="855"/>
      <c r="CZ28" s="855"/>
      <c r="DA28" s="856"/>
      <c r="DB28" s="854"/>
      <c r="DC28" s="855"/>
      <c r="DD28" s="855"/>
      <c r="DE28" s="855"/>
      <c r="DF28" s="856"/>
      <c r="DG28" s="854"/>
      <c r="DH28" s="855"/>
      <c r="DI28" s="855"/>
      <c r="DJ28" s="855"/>
      <c r="DK28" s="856"/>
      <c r="DL28" s="854"/>
      <c r="DM28" s="855"/>
      <c r="DN28" s="855"/>
      <c r="DO28" s="855"/>
      <c r="DP28" s="856"/>
      <c r="DQ28" s="854"/>
      <c r="DR28" s="855"/>
      <c r="DS28" s="855"/>
      <c r="DT28" s="855"/>
      <c r="DU28" s="856"/>
      <c r="DV28" s="864"/>
      <c r="DW28" s="865"/>
      <c r="DX28" s="865"/>
      <c r="DY28" s="865"/>
      <c r="DZ28" s="866"/>
      <c r="EA28" s="246"/>
    </row>
    <row r="29" spans="1:131" s="247" customFormat="1" ht="26.25" customHeight="1" x14ac:dyDescent="0.2">
      <c r="A29" s="266">
        <v>
2</v>
      </c>
      <c r="B29" s="835" t="s">
        <v>
401</v>
      </c>
      <c r="C29" s="836"/>
      <c r="D29" s="836"/>
      <c r="E29" s="836"/>
      <c r="F29" s="836"/>
      <c r="G29" s="836"/>
      <c r="H29" s="836"/>
      <c r="I29" s="836"/>
      <c r="J29" s="836"/>
      <c r="K29" s="836"/>
      <c r="L29" s="836"/>
      <c r="M29" s="836"/>
      <c r="N29" s="836"/>
      <c r="O29" s="836"/>
      <c r="P29" s="837"/>
      <c r="Q29" s="838">
        <v>
5822</v>
      </c>
      <c r="R29" s="839"/>
      <c r="S29" s="839"/>
      <c r="T29" s="839"/>
      <c r="U29" s="839"/>
      <c r="V29" s="839">
        <v>
5633</v>
      </c>
      <c r="W29" s="839"/>
      <c r="X29" s="839"/>
      <c r="Y29" s="839"/>
      <c r="Z29" s="839"/>
      <c r="AA29" s="839">
        <v>
189</v>
      </c>
      <c r="AB29" s="839"/>
      <c r="AC29" s="839"/>
      <c r="AD29" s="839"/>
      <c r="AE29" s="840"/>
      <c r="AF29" s="841">
        <v>
189</v>
      </c>
      <c r="AG29" s="842"/>
      <c r="AH29" s="842"/>
      <c r="AI29" s="842"/>
      <c r="AJ29" s="843"/>
      <c r="AK29" s="911">
        <v>
903</v>
      </c>
      <c r="AL29" s="912"/>
      <c r="AM29" s="912"/>
      <c r="AN29" s="912"/>
      <c r="AO29" s="912"/>
      <c r="AP29" s="912" t="s">
        <v>
568</v>
      </c>
      <c r="AQ29" s="912"/>
      <c r="AR29" s="912"/>
      <c r="AS29" s="912"/>
      <c r="AT29" s="912"/>
      <c r="AU29" s="912" t="s">
        <v>
567</v>
      </c>
      <c r="AV29" s="912"/>
      <c r="AW29" s="912"/>
      <c r="AX29" s="912"/>
      <c r="AY29" s="912"/>
      <c r="AZ29" s="913"/>
      <c r="BA29" s="913"/>
      <c r="BB29" s="913"/>
      <c r="BC29" s="913"/>
      <c r="BD29" s="913"/>
      <c r="BE29" s="909"/>
      <c r="BF29" s="909"/>
      <c r="BG29" s="909"/>
      <c r="BH29" s="909"/>
      <c r="BI29" s="910"/>
      <c r="BJ29" s="252"/>
      <c r="BK29" s="252"/>
      <c r="BL29" s="252"/>
      <c r="BM29" s="252"/>
      <c r="BN29" s="252"/>
      <c r="BO29" s="265"/>
      <c r="BP29" s="265"/>
      <c r="BQ29" s="262">
        <v>
23</v>
      </c>
      <c r="BR29" s="263"/>
      <c r="BS29" s="848"/>
      <c r="BT29" s="849"/>
      <c r="BU29" s="849"/>
      <c r="BV29" s="849"/>
      <c r="BW29" s="849"/>
      <c r="BX29" s="849"/>
      <c r="BY29" s="849"/>
      <c r="BZ29" s="849"/>
      <c r="CA29" s="849"/>
      <c r="CB29" s="849"/>
      <c r="CC29" s="849"/>
      <c r="CD29" s="849"/>
      <c r="CE29" s="849"/>
      <c r="CF29" s="849"/>
      <c r="CG29" s="850"/>
      <c r="CH29" s="854"/>
      <c r="CI29" s="855"/>
      <c r="CJ29" s="855"/>
      <c r="CK29" s="855"/>
      <c r="CL29" s="856"/>
      <c r="CM29" s="854"/>
      <c r="CN29" s="855"/>
      <c r="CO29" s="855"/>
      <c r="CP29" s="855"/>
      <c r="CQ29" s="856"/>
      <c r="CR29" s="854"/>
      <c r="CS29" s="855"/>
      <c r="CT29" s="855"/>
      <c r="CU29" s="855"/>
      <c r="CV29" s="856"/>
      <c r="CW29" s="854"/>
      <c r="CX29" s="855"/>
      <c r="CY29" s="855"/>
      <c r="CZ29" s="855"/>
      <c r="DA29" s="856"/>
      <c r="DB29" s="854"/>
      <c r="DC29" s="855"/>
      <c r="DD29" s="855"/>
      <c r="DE29" s="855"/>
      <c r="DF29" s="856"/>
      <c r="DG29" s="854"/>
      <c r="DH29" s="855"/>
      <c r="DI29" s="855"/>
      <c r="DJ29" s="855"/>
      <c r="DK29" s="856"/>
      <c r="DL29" s="854"/>
      <c r="DM29" s="855"/>
      <c r="DN29" s="855"/>
      <c r="DO29" s="855"/>
      <c r="DP29" s="856"/>
      <c r="DQ29" s="854"/>
      <c r="DR29" s="855"/>
      <c r="DS29" s="855"/>
      <c r="DT29" s="855"/>
      <c r="DU29" s="856"/>
      <c r="DV29" s="864"/>
      <c r="DW29" s="865"/>
      <c r="DX29" s="865"/>
      <c r="DY29" s="865"/>
      <c r="DZ29" s="866"/>
      <c r="EA29" s="246"/>
    </row>
    <row r="30" spans="1:131" s="247" customFormat="1" ht="26.25" customHeight="1" x14ac:dyDescent="0.2">
      <c r="A30" s="266">
        <v>
3</v>
      </c>
      <c r="B30" s="835" t="s">
        <v>
402</v>
      </c>
      <c r="C30" s="836"/>
      <c r="D30" s="836"/>
      <c r="E30" s="836"/>
      <c r="F30" s="836"/>
      <c r="G30" s="836"/>
      <c r="H30" s="836"/>
      <c r="I30" s="836"/>
      <c r="J30" s="836"/>
      <c r="K30" s="836"/>
      <c r="L30" s="836"/>
      <c r="M30" s="836"/>
      <c r="N30" s="836"/>
      <c r="O30" s="836"/>
      <c r="P30" s="837"/>
      <c r="Q30" s="838">
        <v>
1787</v>
      </c>
      <c r="R30" s="839"/>
      <c r="S30" s="839"/>
      <c r="T30" s="839"/>
      <c r="U30" s="839"/>
      <c r="V30" s="839">
        <v>
1755</v>
      </c>
      <c r="W30" s="839"/>
      <c r="X30" s="839"/>
      <c r="Y30" s="839"/>
      <c r="Z30" s="839"/>
      <c r="AA30" s="839">
        <v>
32</v>
      </c>
      <c r="AB30" s="839"/>
      <c r="AC30" s="839"/>
      <c r="AD30" s="839"/>
      <c r="AE30" s="840"/>
      <c r="AF30" s="841">
        <v>
32</v>
      </c>
      <c r="AG30" s="842"/>
      <c r="AH30" s="842"/>
      <c r="AI30" s="842"/>
      <c r="AJ30" s="843"/>
      <c r="AK30" s="911">
        <v>
777</v>
      </c>
      <c r="AL30" s="912"/>
      <c r="AM30" s="912"/>
      <c r="AN30" s="912"/>
      <c r="AO30" s="912"/>
      <c r="AP30" s="912" t="s">
        <v>
567</v>
      </c>
      <c r="AQ30" s="912"/>
      <c r="AR30" s="912"/>
      <c r="AS30" s="912"/>
      <c r="AT30" s="912"/>
      <c r="AU30" s="912" t="s">
        <v>
567</v>
      </c>
      <c r="AV30" s="912"/>
      <c r="AW30" s="912"/>
      <c r="AX30" s="912"/>
      <c r="AY30" s="912"/>
      <c r="AZ30" s="913"/>
      <c r="BA30" s="913"/>
      <c r="BB30" s="913"/>
      <c r="BC30" s="913"/>
      <c r="BD30" s="913"/>
      <c r="BE30" s="909"/>
      <c r="BF30" s="909"/>
      <c r="BG30" s="909"/>
      <c r="BH30" s="909"/>
      <c r="BI30" s="910"/>
      <c r="BJ30" s="252"/>
      <c r="BK30" s="252"/>
      <c r="BL30" s="252"/>
      <c r="BM30" s="252"/>
      <c r="BN30" s="252"/>
      <c r="BO30" s="265"/>
      <c r="BP30" s="265"/>
      <c r="BQ30" s="262">
        <v>
24</v>
      </c>
      <c r="BR30" s="263"/>
      <c r="BS30" s="848"/>
      <c r="BT30" s="849"/>
      <c r="BU30" s="849"/>
      <c r="BV30" s="849"/>
      <c r="BW30" s="849"/>
      <c r="BX30" s="849"/>
      <c r="BY30" s="849"/>
      <c r="BZ30" s="849"/>
      <c r="CA30" s="849"/>
      <c r="CB30" s="849"/>
      <c r="CC30" s="849"/>
      <c r="CD30" s="849"/>
      <c r="CE30" s="849"/>
      <c r="CF30" s="849"/>
      <c r="CG30" s="850"/>
      <c r="CH30" s="854"/>
      <c r="CI30" s="855"/>
      <c r="CJ30" s="855"/>
      <c r="CK30" s="855"/>
      <c r="CL30" s="856"/>
      <c r="CM30" s="854"/>
      <c r="CN30" s="855"/>
      <c r="CO30" s="855"/>
      <c r="CP30" s="855"/>
      <c r="CQ30" s="856"/>
      <c r="CR30" s="854"/>
      <c r="CS30" s="855"/>
      <c r="CT30" s="855"/>
      <c r="CU30" s="855"/>
      <c r="CV30" s="856"/>
      <c r="CW30" s="854"/>
      <c r="CX30" s="855"/>
      <c r="CY30" s="855"/>
      <c r="CZ30" s="855"/>
      <c r="DA30" s="856"/>
      <c r="DB30" s="854"/>
      <c r="DC30" s="855"/>
      <c r="DD30" s="855"/>
      <c r="DE30" s="855"/>
      <c r="DF30" s="856"/>
      <c r="DG30" s="854"/>
      <c r="DH30" s="855"/>
      <c r="DI30" s="855"/>
      <c r="DJ30" s="855"/>
      <c r="DK30" s="856"/>
      <c r="DL30" s="854"/>
      <c r="DM30" s="855"/>
      <c r="DN30" s="855"/>
      <c r="DO30" s="855"/>
      <c r="DP30" s="856"/>
      <c r="DQ30" s="854"/>
      <c r="DR30" s="855"/>
      <c r="DS30" s="855"/>
      <c r="DT30" s="855"/>
      <c r="DU30" s="856"/>
      <c r="DV30" s="864"/>
      <c r="DW30" s="865"/>
      <c r="DX30" s="865"/>
      <c r="DY30" s="865"/>
      <c r="DZ30" s="866"/>
      <c r="EA30" s="246"/>
    </row>
    <row r="31" spans="1:131" s="247" customFormat="1" ht="26.25" customHeight="1" x14ac:dyDescent="0.2">
      <c r="A31" s="266">
        <v>
4</v>
      </c>
      <c r="B31" s="835" t="s">
        <v>
403</v>
      </c>
      <c r="C31" s="836"/>
      <c r="D31" s="836"/>
      <c r="E31" s="836"/>
      <c r="F31" s="836"/>
      <c r="G31" s="836"/>
      <c r="H31" s="836"/>
      <c r="I31" s="836"/>
      <c r="J31" s="836"/>
      <c r="K31" s="836"/>
      <c r="L31" s="836"/>
      <c r="M31" s="836"/>
      <c r="N31" s="836"/>
      <c r="O31" s="836"/>
      <c r="P31" s="837"/>
      <c r="Q31" s="838">
        <v>
2790</v>
      </c>
      <c r="R31" s="839"/>
      <c r="S31" s="839"/>
      <c r="T31" s="839"/>
      <c r="U31" s="839"/>
      <c r="V31" s="839">
        <v>
2761</v>
      </c>
      <c r="W31" s="839"/>
      <c r="X31" s="839"/>
      <c r="Y31" s="839"/>
      <c r="Z31" s="839"/>
      <c r="AA31" s="839">
        <v>
29</v>
      </c>
      <c r="AB31" s="839"/>
      <c r="AC31" s="839"/>
      <c r="AD31" s="839"/>
      <c r="AE31" s="840"/>
      <c r="AF31" s="841">
        <v>
29</v>
      </c>
      <c r="AG31" s="842"/>
      <c r="AH31" s="842"/>
      <c r="AI31" s="842"/>
      <c r="AJ31" s="843"/>
      <c r="AK31" s="911">
        <v>
999</v>
      </c>
      <c r="AL31" s="912"/>
      <c r="AM31" s="912"/>
      <c r="AN31" s="912"/>
      <c r="AO31" s="912"/>
      <c r="AP31" s="912">
        <v>
7657</v>
      </c>
      <c r="AQ31" s="912"/>
      <c r="AR31" s="912"/>
      <c r="AS31" s="912"/>
      <c r="AT31" s="912"/>
      <c r="AU31" s="912">
        <v>
5130</v>
      </c>
      <c r="AV31" s="912"/>
      <c r="AW31" s="912"/>
      <c r="AX31" s="912"/>
      <c r="AY31" s="912"/>
      <c r="AZ31" s="913" t="s">
        <v>
567</v>
      </c>
      <c r="BA31" s="913"/>
      <c r="BB31" s="913"/>
      <c r="BC31" s="913"/>
      <c r="BD31" s="913"/>
      <c r="BE31" s="909" t="s">
        <v>
404</v>
      </c>
      <c r="BF31" s="909"/>
      <c r="BG31" s="909"/>
      <c r="BH31" s="909"/>
      <c r="BI31" s="910"/>
      <c r="BJ31" s="252"/>
      <c r="BK31" s="252"/>
      <c r="BL31" s="252"/>
      <c r="BM31" s="252"/>
      <c r="BN31" s="252"/>
      <c r="BO31" s="265"/>
      <c r="BP31" s="265"/>
      <c r="BQ31" s="262">
        <v>
25</v>
      </c>
      <c r="BR31" s="263"/>
      <c r="BS31" s="848"/>
      <c r="BT31" s="849"/>
      <c r="BU31" s="849"/>
      <c r="BV31" s="849"/>
      <c r="BW31" s="849"/>
      <c r="BX31" s="849"/>
      <c r="BY31" s="849"/>
      <c r="BZ31" s="849"/>
      <c r="CA31" s="849"/>
      <c r="CB31" s="849"/>
      <c r="CC31" s="849"/>
      <c r="CD31" s="849"/>
      <c r="CE31" s="849"/>
      <c r="CF31" s="849"/>
      <c r="CG31" s="850"/>
      <c r="CH31" s="854"/>
      <c r="CI31" s="855"/>
      <c r="CJ31" s="855"/>
      <c r="CK31" s="855"/>
      <c r="CL31" s="856"/>
      <c r="CM31" s="854"/>
      <c r="CN31" s="855"/>
      <c r="CO31" s="855"/>
      <c r="CP31" s="855"/>
      <c r="CQ31" s="856"/>
      <c r="CR31" s="854"/>
      <c r="CS31" s="855"/>
      <c r="CT31" s="855"/>
      <c r="CU31" s="855"/>
      <c r="CV31" s="856"/>
      <c r="CW31" s="854"/>
      <c r="CX31" s="855"/>
      <c r="CY31" s="855"/>
      <c r="CZ31" s="855"/>
      <c r="DA31" s="856"/>
      <c r="DB31" s="854"/>
      <c r="DC31" s="855"/>
      <c r="DD31" s="855"/>
      <c r="DE31" s="855"/>
      <c r="DF31" s="856"/>
      <c r="DG31" s="854"/>
      <c r="DH31" s="855"/>
      <c r="DI31" s="855"/>
      <c r="DJ31" s="855"/>
      <c r="DK31" s="856"/>
      <c r="DL31" s="854"/>
      <c r="DM31" s="855"/>
      <c r="DN31" s="855"/>
      <c r="DO31" s="855"/>
      <c r="DP31" s="856"/>
      <c r="DQ31" s="854"/>
      <c r="DR31" s="855"/>
      <c r="DS31" s="855"/>
      <c r="DT31" s="855"/>
      <c r="DU31" s="856"/>
      <c r="DV31" s="864"/>
      <c r="DW31" s="865"/>
      <c r="DX31" s="865"/>
      <c r="DY31" s="865"/>
      <c r="DZ31" s="866"/>
      <c r="EA31" s="246"/>
    </row>
    <row r="32" spans="1:131" s="247" customFormat="1" ht="26.25" customHeight="1" x14ac:dyDescent="0.2">
      <c r="A32" s="266">
        <v>
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1"/>
      <c r="AL32" s="912"/>
      <c r="AM32" s="912"/>
      <c r="AN32" s="912"/>
      <c r="AO32" s="912"/>
      <c r="AP32" s="912"/>
      <c r="AQ32" s="912"/>
      <c r="AR32" s="912"/>
      <c r="AS32" s="912"/>
      <c r="AT32" s="912"/>
      <c r="AU32" s="912"/>
      <c r="AV32" s="912"/>
      <c r="AW32" s="912"/>
      <c r="AX32" s="912"/>
      <c r="AY32" s="912"/>
      <c r="AZ32" s="913"/>
      <c r="BA32" s="913"/>
      <c r="BB32" s="913"/>
      <c r="BC32" s="913"/>
      <c r="BD32" s="913"/>
      <c r="BE32" s="909"/>
      <c r="BF32" s="909"/>
      <c r="BG32" s="909"/>
      <c r="BH32" s="909"/>
      <c r="BI32" s="910"/>
      <c r="BJ32" s="252"/>
      <c r="BK32" s="252"/>
      <c r="BL32" s="252"/>
      <c r="BM32" s="252"/>
      <c r="BN32" s="252"/>
      <c r="BO32" s="265"/>
      <c r="BP32" s="265"/>
      <c r="BQ32" s="262">
        <v>
26</v>
      </c>
      <c r="BR32" s="263"/>
      <c r="BS32" s="848"/>
      <c r="BT32" s="849"/>
      <c r="BU32" s="849"/>
      <c r="BV32" s="849"/>
      <c r="BW32" s="849"/>
      <c r="BX32" s="849"/>
      <c r="BY32" s="849"/>
      <c r="BZ32" s="849"/>
      <c r="CA32" s="849"/>
      <c r="CB32" s="849"/>
      <c r="CC32" s="849"/>
      <c r="CD32" s="849"/>
      <c r="CE32" s="849"/>
      <c r="CF32" s="849"/>
      <c r="CG32" s="850"/>
      <c r="CH32" s="854"/>
      <c r="CI32" s="855"/>
      <c r="CJ32" s="855"/>
      <c r="CK32" s="855"/>
      <c r="CL32" s="856"/>
      <c r="CM32" s="854"/>
      <c r="CN32" s="855"/>
      <c r="CO32" s="855"/>
      <c r="CP32" s="855"/>
      <c r="CQ32" s="856"/>
      <c r="CR32" s="854"/>
      <c r="CS32" s="855"/>
      <c r="CT32" s="855"/>
      <c r="CU32" s="855"/>
      <c r="CV32" s="856"/>
      <c r="CW32" s="854"/>
      <c r="CX32" s="855"/>
      <c r="CY32" s="855"/>
      <c r="CZ32" s="855"/>
      <c r="DA32" s="856"/>
      <c r="DB32" s="854"/>
      <c r="DC32" s="855"/>
      <c r="DD32" s="855"/>
      <c r="DE32" s="855"/>
      <c r="DF32" s="856"/>
      <c r="DG32" s="854"/>
      <c r="DH32" s="855"/>
      <c r="DI32" s="855"/>
      <c r="DJ32" s="855"/>
      <c r="DK32" s="856"/>
      <c r="DL32" s="854"/>
      <c r="DM32" s="855"/>
      <c r="DN32" s="855"/>
      <c r="DO32" s="855"/>
      <c r="DP32" s="856"/>
      <c r="DQ32" s="854"/>
      <c r="DR32" s="855"/>
      <c r="DS32" s="855"/>
      <c r="DT32" s="855"/>
      <c r="DU32" s="856"/>
      <c r="DV32" s="864"/>
      <c r="DW32" s="865"/>
      <c r="DX32" s="865"/>
      <c r="DY32" s="865"/>
      <c r="DZ32" s="866"/>
      <c r="EA32" s="246"/>
    </row>
    <row r="33" spans="1:131" s="247" customFormat="1" ht="26.25" customHeight="1" x14ac:dyDescent="0.2">
      <c r="A33" s="266">
        <v>
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1"/>
      <c r="AL33" s="912"/>
      <c r="AM33" s="912"/>
      <c r="AN33" s="912"/>
      <c r="AO33" s="912"/>
      <c r="AP33" s="912"/>
      <c r="AQ33" s="912"/>
      <c r="AR33" s="912"/>
      <c r="AS33" s="912"/>
      <c r="AT33" s="912"/>
      <c r="AU33" s="912"/>
      <c r="AV33" s="912"/>
      <c r="AW33" s="912"/>
      <c r="AX33" s="912"/>
      <c r="AY33" s="912"/>
      <c r="AZ33" s="913"/>
      <c r="BA33" s="913"/>
      <c r="BB33" s="913"/>
      <c r="BC33" s="913"/>
      <c r="BD33" s="913"/>
      <c r="BE33" s="909"/>
      <c r="BF33" s="909"/>
      <c r="BG33" s="909"/>
      <c r="BH33" s="909"/>
      <c r="BI33" s="910"/>
      <c r="BJ33" s="252"/>
      <c r="BK33" s="252"/>
      <c r="BL33" s="252"/>
      <c r="BM33" s="252"/>
      <c r="BN33" s="252"/>
      <c r="BO33" s="265"/>
      <c r="BP33" s="265"/>
      <c r="BQ33" s="262">
        <v>
27</v>
      </c>
      <c r="BR33" s="263"/>
      <c r="BS33" s="848"/>
      <c r="BT33" s="849"/>
      <c r="BU33" s="849"/>
      <c r="BV33" s="849"/>
      <c r="BW33" s="849"/>
      <c r="BX33" s="849"/>
      <c r="BY33" s="849"/>
      <c r="BZ33" s="849"/>
      <c r="CA33" s="849"/>
      <c r="CB33" s="849"/>
      <c r="CC33" s="849"/>
      <c r="CD33" s="849"/>
      <c r="CE33" s="849"/>
      <c r="CF33" s="849"/>
      <c r="CG33" s="850"/>
      <c r="CH33" s="854"/>
      <c r="CI33" s="855"/>
      <c r="CJ33" s="855"/>
      <c r="CK33" s="855"/>
      <c r="CL33" s="856"/>
      <c r="CM33" s="854"/>
      <c r="CN33" s="855"/>
      <c r="CO33" s="855"/>
      <c r="CP33" s="855"/>
      <c r="CQ33" s="856"/>
      <c r="CR33" s="854"/>
      <c r="CS33" s="855"/>
      <c r="CT33" s="855"/>
      <c r="CU33" s="855"/>
      <c r="CV33" s="856"/>
      <c r="CW33" s="854"/>
      <c r="CX33" s="855"/>
      <c r="CY33" s="855"/>
      <c r="CZ33" s="855"/>
      <c r="DA33" s="856"/>
      <c r="DB33" s="854"/>
      <c r="DC33" s="855"/>
      <c r="DD33" s="855"/>
      <c r="DE33" s="855"/>
      <c r="DF33" s="856"/>
      <c r="DG33" s="854"/>
      <c r="DH33" s="855"/>
      <c r="DI33" s="855"/>
      <c r="DJ33" s="855"/>
      <c r="DK33" s="856"/>
      <c r="DL33" s="854"/>
      <c r="DM33" s="855"/>
      <c r="DN33" s="855"/>
      <c r="DO33" s="855"/>
      <c r="DP33" s="856"/>
      <c r="DQ33" s="854"/>
      <c r="DR33" s="855"/>
      <c r="DS33" s="855"/>
      <c r="DT33" s="855"/>
      <c r="DU33" s="856"/>
      <c r="DV33" s="864"/>
      <c r="DW33" s="865"/>
      <c r="DX33" s="865"/>
      <c r="DY33" s="865"/>
      <c r="DZ33" s="866"/>
      <c r="EA33" s="246"/>
    </row>
    <row r="34" spans="1:131" s="247" customFormat="1" ht="26.25" customHeight="1" x14ac:dyDescent="0.2">
      <c r="A34" s="266">
        <v>
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1"/>
      <c r="AL34" s="912"/>
      <c r="AM34" s="912"/>
      <c r="AN34" s="912"/>
      <c r="AO34" s="912"/>
      <c r="AP34" s="912"/>
      <c r="AQ34" s="912"/>
      <c r="AR34" s="912"/>
      <c r="AS34" s="912"/>
      <c r="AT34" s="912"/>
      <c r="AU34" s="912"/>
      <c r="AV34" s="912"/>
      <c r="AW34" s="912"/>
      <c r="AX34" s="912"/>
      <c r="AY34" s="912"/>
      <c r="AZ34" s="913"/>
      <c r="BA34" s="913"/>
      <c r="BB34" s="913"/>
      <c r="BC34" s="913"/>
      <c r="BD34" s="913"/>
      <c r="BE34" s="909"/>
      <c r="BF34" s="909"/>
      <c r="BG34" s="909"/>
      <c r="BH34" s="909"/>
      <c r="BI34" s="910"/>
      <c r="BJ34" s="252"/>
      <c r="BK34" s="252"/>
      <c r="BL34" s="252"/>
      <c r="BM34" s="252"/>
      <c r="BN34" s="252"/>
      <c r="BO34" s="265"/>
      <c r="BP34" s="265"/>
      <c r="BQ34" s="262">
        <v>
28</v>
      </c>
      <c r="BR34" s="263"/>
      <c r="BS34" s="848"/>
      <c r="BT34" s="849"/>
      <c r="BU34" s="849"/>
      <c r="BV34" s="849"/>
      <c r="BW34" s="849"/>
      <c r="BX34" s="849"/>
      <c r="BY34" s="849"/>
      <c r="BZ34" s="849"/>
      <c r="CA34" s="849"/>
      <c r="CB34" s="849"/>
      <c r="CC34" s="849"/>
      <c r="CD34" s="849"/>
      <c r="CE34" s="849"/>
      <c r="CF34" s="849"/>
      <c r="CG34" s="850"/>
      <c r="CH34" s="854"/>
      <c r="CI34" s="855"/>
      <c r="CJ34" s="855"/>
      <c r="CK34" s="855"/>
      <c r="CL34" s="856"/>
      <c r="CM34" s="854"/>
      <c r="CN34" s="855"/>
      <c r="CO34" s="855"/>
      <c r="CP34" s="855"/>
      <c r="CQ34" s="856"/>
      <c r="CR34" s="854"/>
      <c r="CS34" s="855"/>
      <c r="CT34" s="855"/>
      <c r="CU34" s="855"/>
      <c r="CV34" s="856"/>
      <c r="CW34" s="854"/>
      <c r="CX34" s="855"/>
      <c r="CY34" s="855"/>
      <c r="CZ34" s="855"/>
      <c r="DA34" s="856"/>
      <c r="DB34" s="854"/>
      <c r="DC34" s="855"/>
      <c r="DD34" s="855"/>
      <c r="DE34" s="855"/>
      <c r="DF34" s="856"/>
      <c r="DG34" s="854"/>
      <c r="DH34" s="855"/>
      <c r="DI34" s="855"/>
      <c r="DJ34" s="855"/>
      <c r="DK34" s="856"/>
      <c r="DL34" s="854"/>
      <c r="DM34" s="855"/>
      <c r="DN34" s="855"/>
      <c r="DO34" s="855"/>
      <c r="DP34" s="856"/>
      <c r="DQ34" s="854"/>
      <c r="DR34" s="855"/>
      <c r="DS34" s="855"/>
      <c r="DT34" s="855"/>
      <c r="DU34" s="856"/>
      <c r="DV34" s="864"/>
      <c r="DW34" s="865"/>
      <c r="DX34" s="865"/>
      <c r="DY34" s="865"/>
      <c r="DZ34" s="866"/>
      <c r="EA34" s="246"/>
    </row>
    <row r="35" spans="1:131" s="247" customFormat="1" ht="26.25" customHeight="1" x14ac:dyDescent="0.2">
      <c r="A35" s="266">
        <v>
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1"/>
      <c r="AL35" s="912"/>
      <c r="AM35" s="912"/>
      <c r="AN35" s="912"/>
      <c r="AO35" s="912"/>
      <c r="AP35" s="912"/>
      <c r="AQ35" s="912"/>
      <c r="AR35" s="912"/>
      <c r="AS35" s="912"/>
      <c r="AT35" s="912"/>
      <c r="AU35" s="912"/>
      <c r="AV35" s="912"/>
      <c r="AW35" s="912"/>
      <c r="AX35" s="912"/>
      <c r="AY35" s="912"/>
      <c r="AZ35" s="913"/>
      <c r="BA35" s="913"/>
      <c r="BB35" s="913"/>
      <c r="BC35" s="913"/>
      <c r="BD35" s="913"/>
      <c r="BE35" s="909"/>
      <c r="BF35" s="909"/>
      <c r="BG35" s="909"/>
      <c r="BH35" s="909"/>
      <c r="BI35" s="910"/>
      <c r="BJ35" s="252"/>
      <c r="BK35" s="252"/>
      <c r="BL35" s="252"/>
      <c r="BM35" s="252"/>
      <c r="BN35" s="252"/>
      <c r="BO35" s="265"/>
      <c r="BP35" s="265"/>
      <c r="BQ35" s="262">
        <v>
29</v>
      </c>
      <c r="BR35" s="263"/>
      <c r="BS35" s="848"/>
      <c r="BT35" s="849"/>
      <c r="BU35" s="849"/>
      <c r="BV35" s="849"/>
      <c r="BW35" s="849"/>
      <c r="BX35" s="849"/>
      <c r="BY35" s="849"/>
      <c r="BZ35" s="849"/>
      <c r="CA35" s="849"/>
      <c r="CB35" s="849"/>
      <c r="CC35" s="849"/>
      <c r="CD35" s="849"/>
      <c r="CE35" s="849"/>
      <c r="CF35" s="849"/>
      <c r="CG35" s="850"/>
      <c r="CH35" s="854"/>
      <c r="CI35" s="855"/>
      <c r="CJ35" s="855"/>
      <c r="CK35" s="855"/>
      <c r="CL35" s="856"/>
      <c r="CM35" s="854"/>
      <c r="CN35" s="855"/>
      <c r="CO35" s="855"/>
      <c r="CP35" s="855"/>
      <c r="CQ35" s="856"/>
      <c r="CR35" s="854"/>
      <c r="CS35" s="855"/>
      <c r="CT35" s="855"/>
      <c r="CU35" s="855"/>
      <c r="CV35" s="856"/>
      <c r="CW35" s="854"/>
      <c r="CX35" s="855"/>
      <c r="CY35" s="855"/>
      <c r="CZ35" s="855"/>
      <c r="DA35" s="856"/>
      <c r="DB35" s="854"/>
      <c r="DC35" s="855"/>
      <c r="DD35" s="855"/>
      <c r="DE35" s="855"/>
      <c r="DF35" s="856"/>
      <c r="DG35" s="854"/>
      <c r="DH35" s="855"/>
      <c r="DI35" s="855"/>
      <c r="DJ35" s="855"/>
      <c r="DK35" s="856"/>
      <c r="DL35" s="854"/>
      <c r="DM35" s="855"/>
      <c r="DN35" s="855"/>
      <c r="DO35" s="855"/>
      <c r="DP35" s="856"/>
      <c r="DQ35" s="854"/>
      <c r="DR35" s="855"/>
      <c r="DS35" s="855"/>
      <c r="DT35" s="855"/>
      <c r="DU35" s="856"/>
      <c r="DV35" s="864"/>
      <c r="DW35" s="865"/>
      <c r="DX35" s="865"/>
      <c r="DY35" s="865"/>
      <c r="DZ35" s="866"/>
      <c r="EA35" s="246"/>
    </row>
    <row r="36" spans="1:131" s="247" customFormat="1" ht="26.25" customHeight="1" x14ac:dyDescent="0.2">
      <c r="A36" s="266">
        <v>
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1"/>
      <c r="AL36" s="912"/>
      <c r="AM36" s="912"/>
      <c r="AN36" s="912"/>
      <c r="AO36" s="912"/>
      <c r="AP36" s="912"/>
      <c r="AQ36" s="912"/>
      <c r="AR36" s="912"/>
      <c r="AS36" s="912"/>
      <c r="AT36" s="912"/>
      <c r="AU36" s="912"/>
      <c r="AV36" s="912"/>
      <c r="AW36" s="912"/>
      <c r="AX36" s="912"/>
      <c r="AY36" s="912"/>
      <c r="AZ36" s="913"/>
      <c r="BA36" s="913"/>
      <c r="BB36" s="913"/>
      <c r="BC36" s="913"/>
      <c r="BD36" s="913"/>
      <c r="BE36" s="909"/>
      <c r="BF36" s="909"/>
      <c r="BG36" s="909"/>
      <c r="BH36" s="909"/>
      <c r="BI36" s="910"/>
      <c r="BJ36" s="252"/>
      <c r="BK36" s="252"/>
      <c r="BL36" s="252"/>
      <c r="BM36" s="252"/>
      <c r="BN36" s="252"/>
      <c r="BO36" s="265"/>
      <c r="BP36" s="265"/>
      <c r="BQ36" s="262">
        <v>
30</v>
      </c>
      <c r="BR36" s="263"/>
      <c r="BS36" s="848"/>
      <c r="BT36" s="849"/>
      <c r="BU36" s="849"/>
      <c r="BV36" s="849"/>
      <c r="BW36" s="849"/>
      <c r="BX36" s="849"/>
      <c r="BY36" s="849"/>
      <c r="BZ36" s="849"/>
      <c r="CA36" s="849"/>
      <c r="CB36" s="849"/>
      <c r="CC36" s="849"/>
      <c r="CD36" s="849"/>
      <c r="CE36" s="849"/>
      <c r="CF36" s="849"/>
      <c r="CG36" s="850"/>
      <c r="CH36" s="854"/>
      <c r="CI36" s="855"/>
      <c r="CJ36" s="855"/>
      <c r="CK36" s="855"/>
      <c r="CL36" s="856"/>
      <c r="CM36" s="854"/>
      <c r="CN36" s="855"/>
      <c r="CO36" s="855"/>
      <c r="CP36" s="855"/>
      <c r="CQ36" s="856"/>
      <c r="CR36" s="854"/>
      <c r="CS36" s="855"/>
      <c r="CT36" s="855"/>
      <c r="CU36" s="855"/>
      <c r="CV36" s="856"/>
      <c r="CW36" s="854"/>
      <c r="CX36" s="855"/>
      <c r="CY36" s="855"/>
      <c r="CZ36" s="855"/>
      <c r="DA36" s="856"/>
      <c r="DB36" s="854"/>
      <c r="DC36" s="855"/>
      <c r="DD36" s="855"/>
      <c r="DE36" s="855"/>
      <c r="DF36" s="856"/>
      <c r="DG36" s="854"/>
      <c r="DH36" s="855"/>
      <c r="DI36" s="855"/>
      <c r="DJ36" s="855"/>
      <c r="DK36" s="856"/>
      <c r="DL36" s="854"/>
      <c r="DM36" s="855"/>
      <c r="DN36" s="855"/>
      <c r="DO36" s="855"/>
      <c r="DP36" s="856"/>
      <c r="DQ36" s="854"/>
      <c r="DR36" s="855"/>
      <c r="DS36" s="855"/>
      <c r="DT36" s="855"/>
      <c r="DU36" s="856"/>
      <c r="DV36" s="864"/>
      <c r="DW36" s="865"/>
      <c r="DX36" s="865"/>
      <c r="DY36" s="865"/>
      <c r="DZ36" s="866"/>
      <c r="EA36" s="246"/>
    </row>
    <row r="37" spans="1:131" s="247" customFormat="1" ht="26.25" customHeight="1" x14ac:dyDescent="0.2">
      <c r="A37" s="266">
        <v>
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1"/>
      <c r="AL37" s="912"/>
      <c r="AM37" s="912"/>
      <c r="AN37" s="912"/>
      <c r="AO37" s="912"/>
      <c r="AP37" s="912"/>
      <c r="AQ37" s="912"/>
      <c r="AR37" s="912"/>
      <c r="AS37" s="912"/>
      <c r="AT37" s="912"/>
      <c r="AU37" s="912"/>
      <c r="AV37" s="912"/>
      <c r="AW37" s="912"/>
      <c r="AX37" s="912"/>
      <c r="AY37" s="912"/>
      <c r="AZ37" s="913"/>
      <c r="BA37" s="913"/>
      <c r="BB37" s="913"/>
      <c r="BC37" s="913"/>
      <c r="BD37" s="913"/>
      <c r="BE37" s="909"/>
      <c r="BF37" s="909"/>
      <c r="BG37" s="909"/>
      <c r="BH37" s="909"/>
      <c r="BI37" s="910"/>
      <c r="BJ37" s="252"/>
      <c r="BK37" s="252"/>
      <c r="BL37" s="252"/>
      <c r="BM37" s="252"/>
      <c r="BN37" s="252"/>
      <c r="BO37" s="265"/>
      <c r="BP37" s="265"/>
      <c r="BQ37" s="262">
        <v>
31</v>
      </c>
      <c r="BR37" s="263"/>
      <c r="BS37" s="848"/>
      <c r="BT37" s="849"/>
      <c r="BU37" s="849"/>
      <c r="BV37" s="849"/>
      <c r="BW37" s="849"/>
      <c r="BX37" s="849"/>
      <c r="BY37" s="849"/>
      <c r="BZ37" s="849"/>
      <c r="CA37" s="849"/>
      <c r="CB37" s="849"/>
      <c r="CC37" s="849"/>
      <c r="CD37" s="849"/>
      <c r="CE37" s="849"/>
      <c r="CF37" s="849"/>
      <c r="CG37" s="850"/>
      <c r="CH37" s="854"/>
      <c r="CI37" s="855"/>
      <c r="CJ37" s="855"/>
      <c r="CK37" s="855"/>
      <c r="CL37" s="856"/>
      <c r="CM37" s="854"/>
      <c r="CN37" s="855"/>
      <c r="CO37" s="855"/>
      <c r="CP37" s="855"/>
      <c r="CQ37" s="856"/>
      <c r="CR37" s="854"/>
      <c r="CS37" s="855"/>
      <c r="CT37" s="855"/>
      <c r="CU37" s="855"/>
      <c r="CV37" s="856"/>
      <c r="CW37" s="854"/>
      <c r="CX37" s="855"/>
      <c r="CY37" s="855"/>
      <c r="CZ37" s="855"/>
      <c r="DA37" s="856"/>
      <c r="DB37" s="854"/>
      <c r="DC37" s="855"/>
      <c r="DD37" s="855"/>
      <c r="DE37" s="855"/>
      <c r="DF37" s="856"/>
      <c r="DG37" s="854"/>
      <c r="DH37" s="855"/>
      <c r="DI37" s="855"/>
      <c r="DJ37" s="855"/>
      <c r="DK37" s="856"/>
      <c r="DL37" s="854"/>
      <c r="DM37" s="855"/>
      <c r="DN37" s="855"/>
      <c r="DO37" s="855"/>
      <c r="DP37" s="856"/>
      <c r="DQ37" s="854"/>
      <c r="DR37" s="855"/>
      <c r="DS37" s="855"/>
      <c r="DT37" s="855"/>
      <c r="DU37" s="856"/>
      <c r="DV37" s="864"/>
      <c r="DW37" s="865"/>
      <c r="DX37" s="865"/>
      <c r="DY37" s="865"/>
      <c r="DZ37" s="866"/>
      <c r="EA37" s="246"/>
    </row>
    <row r="38" spans="1:131" s="247" customFormat="1" ht="26.25" customHeight="1" x14ac:dyDescent="0.2">
      <c r="A38" s="266">
        <v>
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1"/>
      <c r="AL38" s="912"/>
      <c r="AM38" s="912"/>
      <c r="AN38" s="912"/>
      <c r="AO38" s="912"/>
      <c r="AP38" s="912"/>
      <c r="AQ38" s="912"/>
      <c r="AR38" s="912"/>
      <c r="AS38" s="912"/>
      <c r="AT38" s="912"/>
      <c r="AU38" s="912"/>
      <c r="AV38" s="912"/>
      <c r="AW38" s="912"/>
      <c r="AX38" s="912"/>
      <c r="AY38" s="912"/>
      <c r="AZ38" s="913"/>
      <c r="BA38" s="913"/>
      <c r="BB38" s="913"/>
      <c r="BC38" s="913"/>
      <c r="BD38" s="913"/>
      <c r="BE38" s="909"/>
      <c r="BF38" s="909"/>
      <c r="BG38" s="909"/>
      <c r="BH38" s="909"/>
      <c r="BI38" s="910"/>
      <c r="BJ38" s="252"/>
      <c r="BK38" s="252"/>
      <c r="BL38" s="252"/>
      <c r="BM38" s="252"/>
      <c r="BN38" s="252"/>
      <c r="BO38" s="265"/>
      <c r="BP38" s="265"/>
      <c r="BQ38" s="262">
        <v>
32</v>
      </c>
      <c r="BR38" s="263"/>
      <c r="BS38" s="848"/>
      <c r="BT38" s="849"/>
      <c r="BU38" s="849"/>
      <c r="BV38" s="849"/>
      <c r="BW38" s="849"/>
      <c r="BX38" s="849"/>
      <c r="BY38" s="849"/>
      <c r="BZ38" s="849"/>
      <c r="CA38" s="849"/>
      <c r="CB38" s="849"/>
      <c r="CC38" s="849"/>
      <c r="CD38" s="849"/>
      <c r="CE38" s="849"/>
      <c r="CF38" s="849"/>
      <c r="CG38" s="850"/>
      <c r="CH38" s="854"/>
      <c r="CI38" s="855"/>
      <c r="CJ38" s="855"/>
      <c r="CK38" s="855"/>
      <c r="CL38" s="856"/>
      <c r="CM38" s="854"/>
      <c r="CN38" s="855"/>
      <c r="CO38" s="855"/>
      <c r="CP38" s="855"/>
      <c r="CQ38" s="856"/>
      <c r="CR38" s="854"/>
      <c r="CS38" s="855"/>
      <c r="CT38" s="855"/>
      <c r="CU38" s="855"/>
      <c r="CV38" s="856"/>
      <c r="CW38" s="854"/>
      <c r="CX38" s="855"/>
      <c r="CY38" s="855"/>
      <c r="CZ38" s="855"/>
      <c r="DA38" s="856"/>
      <c r="DB38" s="854"/>
      <c r="DC38" s="855"/>
      <c r="DD38" s="855"/>
      <c r="DE38" s="855"/>
      <c r="DF38" s="856"/>
      <c r="DG38" s="854"/>
      <c r="DH38" s="855"/>
      <c r="DI38" s="855"/>
      <c r="DJ38" s="855"/>
      <c r="DK38" s="856"/>
      <c r="DL38" s="854"/>
      <c r="DM38" s="855"/>
      <c r="DN38" s="855"/>
      <c r="DO38" s="855"/>
      <c r="DP38" s="856"/>
      <c r="DQ38" s="854"/>
      <c r="DR38" s="855"/>
      <c r="DS38" s="855"/>
      <c r="DT38" s="855"/>
      <c r="DU38" s="856"/>
      <c r="DV38" s="864"/>
      <c r="DW38" s="865"/>
      <c r="DX38" s="865"/>
      <c r="DY38" s="865"/>
      <c r="DZ38" s="866"/>
      <c r="EA38" s="246"/>
    </row>
    <row r="39" spans="1:131" s="247" customFormat="1" ht="26.25" customHeight="1" x14ac:dyDescent="0.2">
      <c r="A39" s="266">
        <v>
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1"/>
      <c r="AL39" s="912"/>
      <c r="AM39" s="912"/>
      <c r="AN39" s="912"/>
      <c r="AO39" s="912"/>
      <c r="AP39" s="912"/>
      <c r="AQ39" s="912"/>
      <c r="AR39" s="912"/>
      <c r="AS39" s="912"/>
      <c r="AT39" s="912"/>
      <c r="AU39" s="912"/>
      <c r="AV39" s="912"/>
      <c r="AW39" s="912"/>
      <c r="AX39" s="912"/>
      <c r="AY39" s="912"/>
      <c r="AZ39" s="913"/>
      <c r="BA39" s="913"/>
      <c r="BB39" s="913"/>
      <c r="BC39" s="913"/>
      <c r="BD39" s="913"/>
      <c r="BE39" s="909"/>
      <c r="BF39" s="909"/>
      <c r="BG39" s="909"/>
      <c r="BH39" s="909"/>
      <c r="BI39" s="910"/>
      <c r="BJ39" s="252"/>
      <c r="BK39" s="252"/>
      <c r="BL39" s="252"/>
      <c r="BM39" s="252"/>
      <c r="BN39" s="252"/>
      <c r="BO39" s="265"/>
      <c r="BP39" s="265"/>
      <c r="BQ39" s="262">
        <v>
33</v>
      </c>
      <c r="BR39" s="263"/>
      <c r="BS39" s="848"/>
      <c r="BT39" s="849"/>
      <c r="BU39" s="849"/>
      <c r="BV39" s="849"/>
      <c r="BW39" s="849"/>
      <c r="BX39" s="849"/>
      <c r="BY39" s="849"/>
      <c r="BZ39" s="849"/>
      <c r="CA39" s="849"/>
      <c r="CB39" s="849"/>
      <c r="CC39" s="849"/>
      <c r="CD39" s="849"/>
      <c r="CE39" s="849"/>
      <c r="CF39" s="849"/>
      <c r="CG39" s="850"/>
      <c r="CH39" s="854"/>
      <c r="CI39" s="855"/>
      <c r="CJ39" s="855"/>
      <c r="CK39" s="855"/>
      <c r="CL39" s="856"/>
      <c r="CM39" s="854"/>
      <c r="CN39" s="855"/>
      <c r="CO39" s="855"/>
      <c r="CP39" s="855"/>
      <c r="CQ39" s="856"/>
      <c r="CR39" s="854"/>
      <c r="CS39" s="855"/>
      <c r="CT39" s="855"/>
      <c r="CU39" s="855"/>
      <c r="CV39" s="856"/>
      <c r="CW39" s="854"/>
      <c r="CX39" s="855"/>
      <c r="CY39" s="855"/>
      <c r="CZ39" s="855"/>
      <c r="DA39" s="856"/>
      <c r="DB39" s="854"/>
      <c r="DC39" s="855"/>
      <c r="DD39" s="855"/>
      <c r="DE39" s="855"/>
      <c r="DF39" s="856"/>
      <c r="DG39" s="854"/>
      <c r="DH39" s="855"/>
      <c r="DI39" s="855"/>
      <c r="DJ39" s="855"/>
      <c r="DK39" s="856"/>
      <c r="DL39" s="854"/>
      <c r="DM39" s="855"/>
      <c r="DN39" s="855"/>
      <c r="DO39" s="855"/>
      <c r="DP39" s="856"/>
      <c r="DQ39" s="854"/>
      <c r="DR39" s="855"/>
      <c r="DS39" s="855"/>
      <c r="DT39" s="855"/>
      <c r="DU39" s="856"/>
      <c r="DV39" s="864"/>
      <c r="DW39" s="865"/>
      <c r="DX39" s="865"/>
      <c r="DY39" s="865"/>
      <c r="DZ39" s="866"/>
      <c r="EA39" s="246"/>
    </row>
    <row r="40" spans="1:131" s="247" customFormat="1" ht="26.25" customHeight="1" x14ac:dyDescent="0.2">
      <c r="A40" s="261">
        <v>
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1"/>
      <c r="AL40" s="912"/>
      <c r="AM40" s="912"/>
      <c r="AN40" s="912"/>
      <c r="AO40" s="912"/>
      <c r="AP40" s="912"/>
      <c r="AQ40" s="912"/>
      <c r="AR40" s="912"/>
      <c r="AS40" s="912"/>
      <c r="AT40" s="912"/>
      <c r="AU40" s="912"/>
      <c r="AV40" s="912"/>
      <c r="AW40" s="912"/>
      <c r="AX40" s="912"/>
      <c r="AY40" s="912"/>
      <c r="AZ40" s="913"/>
      <c r="BA40" s="913"/>
      <c r="BB40" s="913"/>
      <c r="BC40" s="913"/>
      <c r="BD40" s="913"/>
      <c r="BE40" s="909"/>
      <c r="BF40" s="909"/>
      <c r="BG40" s="909"/>
      <c r="BH40" s="909"/>
      <c r="BI40" s="910"/>
      <c r="BJ40" s="252"/>
      <c r="BK40" s="252"/>
      <c r="BL40" s="252"/>
      <c r="BM40" s="252"/>
      <c r="BN40" s="252"/>
      <c r="BO40" s="265"/>
      <c r="BP40" s="265"/>
      <c r="BQ40" s="262">
        <v>
34</v>
      </c>
      <c r="BR40" s="263"/>
      <c r="BS40" s="848"/>
      <c r="BT40" s="849"/>
      <c r="BU40" s="849"/>
      <c r="BV40" s="849"/>
      <c r="BW40" s="849"/>
      <c r="BX40" s="849"/>
      <c r="BY40" s="849"/>
      <c r="BZ40" s="849"/>
      <c r="CA40" s="849"/>
      <c r="CB40" s="849"/>
      <c r="CC40" s="849"/>
      <c r="CD40" s="849"/>
      <c r="CE40" s="849"/>
      <c r="CF40" s="849"/>
      <c r="CG40" s="850"/>
      <c r="CH40" s="854"/>
      <c r="CI40" s="855"/>
      <c r="CJ40" s="855"/>
      <c r="CK40" s="855"/>
      <c r="CL40" s="856"/>
      <c r="CM40" s="854"/>
      <c r="CN40" s="855"/>
      <c r="CO40" s="855"/>
      <c r="CP40" s="855"/>
      <c r="CQ40" s="856"/>
      <c r="CR40" s="854"/>
      <c r="CS40" s="855"/>
      <c r="CT40" s="855"/>
      <c r="CU40" s="855"/>
      <c r="CV40" s="856"/>
      <c r="CW40" s="854"/>
      <c r="CX40" s="855"/>
      <c r="CY40" s="855"/>
      <c r="CZ40" s="855"/>
      <c r="DA40" s="856"/>
      <c r="DB40" s="854"/>
      <c r="DC40" s="855"/>
      <c r="DD40" s="855"/>
      <c r="DE40" s="855"/>
      <c r="DF40" s="856"/>
      <c r="DG40" s="854"/>
      <c r="DH40" s="855"/>
      <c r="DI40" s="855"/>
      <c r="DJ40" s="855"/>
      <c r="DK40" s="856"/>
      <c r="DL40" s="854"/>
      <c r="DM40" s="855"/>
      <c r="DN40" s="855"/>
      <c r="DO40" s="855"/>
      <c r="DP40" s="856"/>
      <c r="DQ40" s="854"/>
      <c r="DR40" s="855"/>
      <c r="DS40" s="855"/>
      <c r="DT40" s="855"/>
      <c r="DU40" s="856"/>
      <c r="DV40" s="864"/>
      <c r="DW40" s="865"/>
      <c r="DX40" s="865"/>
      <c r="DY40" s="865"/>
      <c r="DZ40" s="866"/>
      <c r="EA40" s="246"/>
    </row>
    <row r="41" spans="1:131" s="247" customFormat="1" ht="26.25" customHeight="1" x14ac:dyDescent="0.2">
      <c r="A41" s="261">
        <v>
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1"/>
      <c r="AL41" s="912"/>
      <c r="AM41" s="912"/>
      <c r="AN41" s="912"/>
      <c r="AO41" s="912"/>
      <c r="AP41" s="912"/>
      <c r="AQ41" s="912"/>
      <c r="AR41" s="912"/>
      <c r="AS41" s="912"/>
      <c r="AT41" s="912"/>
      <c r="AU41" s="912"/>
      <c r="AV41" s="912"/>
      <c r="AW41" s="912"/>
      <c r="AX41" s="912"/>
      <c r="AY41" s="912"/>
      <c r="AZ41" s="913"/>
      <c r="BA41" s="913"/>
      <c r="BB41" s="913"/>
      <c r="BC41" s="913"/>
      <c r="BD41" s="913"/>
      <c r="BE41" s="909"/>
      <c r="BF41" s="909"/>
      <c r="BG41" s="909"/>
      <c r="BH41" s="909"/>
      <c r="BI41" s="910"/>
      <c r="BJ41" s="252"/>
      <c r="BK41" s="252"/>
      <c r="BL41" s="252"/>
      <c r="BM41" s="252"/>
      <c r="BN41" s="252"/>
      <c r="BO41" s="265"/>
      <c r="BP41" s="265"/>
      <c r="BQ41" s="262">
        <v>
35</v>
      </c>
      <c r="BR41" s="263"/>
      <c r="BS41" s="848"/>
      <c r="BT41" s="849"/>
      <c r="BU41" s="849"/>
      <c r="BV41" s="849"/>
      <c r="BW41" s="849"/>
      <c r="BX41" s="849"/>
      <c r="BY41" s="849"/>
      <c r="BZ41" s="849"/>
      <c r="CA41" s="849"/>
      <c r="CB41" s="849"/>
      <c r="CC41" s="849"/>
      <c r="CD41" s="849"/>
      <c r="CE41" s="849"/>
      <c r="CF41" s="849"/>
      <c r="CG41" s="850"/>
      <c r="CH41" s="854"/>
      <c r="CI41" s="855"/>
      <c r="CJ41" s="855"/>
      <c r="CK41" s="855"/>
      <c r="CL41" s="856"/>
      <c r="CM41" s="854"/>
      <c r="CN41" s="855"/>
      <c r="CO41" s="855"/>
      <c r="CP41" s="855"/>
      <c r="CQ41" s="856"/>
      <c r="CR41" s="854"/>
      <c r="CS41" s="855"/>
      <c r="CT41" s="855"/>
      <c r="CU41" s="855"/>
      <c r="CV41" s="856"/>
      <c r="CW41" s="854"/>
      <c r="CX41" s="855"/>
      <c r="CY41" s="855"/>
      <c r="CZ41" s="855"/>
      <c r="DA41" s="856"/>
      <c r="DB41" s="854"/>
      <c r="DC41" s="855"/>
      <c r="DD41" s="855"/>
      <c r="DE41" s="855"/>
      <c r="DF41" s="856"/>
      <c r="DG41" s="854"/>
      <c r="DH41" s="855"/>
      <c r="DI41" s="855"/>
      <c r="DJ41" s="855"/>
      <c r="DK41" s="856"/>
      <c r="DL41" s="854"/>
      <c r="DM41" s="855"/>
      <c r="DN41" s="855"/>
      <c r="DO41" s="855"/>
      <c r="DP41" s="856"/>
      <c r="DQ41" s="854"/>
      <c r="DR41" s="855"/>
      <c r="DS41" s="855"/>
      <c r="DT41" s="855"/>
      <c r="DU41" s="856"/>
      <c r="DV41" s="864"/>
      <c r="DW41" s="865"/>
      <c r="DX41" s="865"/>
      <c r="DY41" s="865"/>
      <c r="DZ41" s="866"/>
      <c r="EA41" s="246"/>
    </row>
    <row r="42" spans="1:131" s="247" customFormat="1" ht="26.25" customHeight="1" x14ac:dyDescent="0.2">
      <c r="A42" s="261">
        <v>
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1"/>
      <c r="AL42" s="912"/>
      <c r="AM42" s="912"/>
      <c r="AN42" s="912"/>
      <c r="AO42" s="912"/>
      <c r="AP42" s="912"/>
      <c r="AQ42" s="912"/>
      <c r="AR42" s="912"/>
      <c r="AS42" s="912"/>
      <c r="AT42" s="912"/>
      <c r="AU42" s="912"/>
      <c r="AV42" s="912"/>
      <c r="AW42" s="912"/>
      <c r="AX42" s="912"/>
      <c r="AY42" s="912"/>
      <c r="AZ42" s="913"/>
      <c r="BA42" s="913"/>
      <c r="BB42" s="913"/>
      <c r="BC42" s="913"/>
      <c r="BD42" s="913"/>
      <c r="BE42" s="909"/>
      <c r="BF42" s="909"/>
      <c r="BG42" s="909"/>
      <c r="BH42" s="909"/>
      <c r="BI42" s="910"/>
      <c r="BJ42" s="252"/>
      <c r="BK42" s="252"/>
      <c r="BL42" s="252"/>
      <c r="BM42" s="252"/>
      <c r="BN42" s="252"/>
      <c r="BO42" s="265"/>
      <c r="BP42" s="265"/>
      <c r="BQ42" s="262">
        <v>
36</v>
      </c>
      <c r="BR42" s="263"/>
      <c r="BS42" s="848"/>
      <c r="BT42" s="849"/>
      <c r="BU42" s="849"/>
      <c r="BV42" s="849"/>
      <c r="BW42" s="849"/>
      <c r="BX42" s="849"/>
      <c r="BY42" s="849"/>
      <c r="BZ42" s="849"/>
      <c r="CA42" s="849"/>
      <c r="CB42" s="849"/>
      <c r="CC42" s="849"/>
      <c r="CD42" s="849"/>
      <c r="CE42" s="849"/>
      <c r="CF42" s="849"/>
      <c r="CG42" s="850"/>
      <c r="CH42" s="854"/>
      <c r="CI42" s="855"/>
      <c r="CJ42" s="855"/>
      <c r="CK42" s="855"/>
      <c r="CL42" s="856"/>
      <c r="CM42" s="854"/>
      <c r="CN42" s="855"/>
      <c r="CO42" s="855"/>
      <c r="CP42" s="855"/>
      <c r="CQ42" s="856"/>
      <c r="CR42" s="854"/>
      <c r="CS42" s="855"/>
      <c r="CT42" s="855"/>
      <c r="CU42" s="855"/>
      <c r="CV42" s="856"/>
      <c r="CW42" s="854"/>
      <c r="CX42" s="855"/>
      <c r="CY42" s="855"/>
      <c r="CZ42" s="855"/>
      <c r="DA42" s="856"/>
      <c r="DB42" s="854"/>
      <c r="DC42" s="855"/>
      <c r="DD42" s="855"/>
      <c r="DE42" s="855"/>
      <c r="DF42" s="856"/>
      <c r="DG42" s="854"/>
      <c r="DH42" s="855"/>
      <c r="DI42" s="855"/>
      <c r="DJ42" s="855"/>
      <c r="DK42" s="856"/>
      <c r="DL42" s="854"/>
      <c r="DM42" s="855"/>
      <c r="DN42" s="855"/>
      <c r="DO42" s="855"/>
      <c r="DP42" s="856"/>
      <c r="DQ42" s="854"/>
      <c r="DR42" s="855"/>
      <c r="DS42" s="855"/>
      <c r="DT42" s="855"/>
      <c r="DU42" s="856"/>
      <c r="DV42" s="864"/>
      <c r="DW42" s="865"/>
      <c r="DX42" s="865"/>
      <c r="DY42" s="865"/>
      <c r="DZ42" s="866"/>
      <c r="EA42" s="246"/>
    </row>
    <row r="43" spans="1:131" s="247" customFormat="1" ht="26.25" customHeight="1" x14ac:dyDescent="0.2">
      <c r="A43" s="261">
        <v>
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1"/>
      <c r="AL43" s="912"/>
      <c r="AM43" s="912"/>
      <c r="AN43" s="912"/>
      <c r="AO43" s="912"/>
      <c r="AP43" s="912"/>
      <c r="AQ43" s="912"/>
      <c r="AR43" s="912"/>
      <c r="AS43" s="912"/>
      <c r="AT43" s="912"/>
      <c r="AU43" s="912"/>
      <c r="AV43" s="912"/>
      <c r="AW43" s="912"/>
      <c r="AX43" s="912"/>
      <c r="AY43" s="912"/>
      <c r="AZ43" s="913"/>
      <c r="BA43" s="913"/>
      <c r="BB43" s="913"/>
      <c r="BC43" s="913"/>
      <c r="BD43" s="913"/>
      <c r="BE43" s="909"/>
      <c r="BF43" s="909"/>
      <c r="BG43" s="909"/>
      <c r="BH43" s="909"/>
      <c r="BI43" s="910"/>
      <c r="BJ43" s="252"/>
      <c r="BK43" s="252"/>
      <c r="BL43" s="252"/>
      <c r="BM43" s="252"/>
      <c r="BN43" s="252"/>
      <c r="BO43" s="265"/>
      <c r="BP43" s="265"/>
      <c r="BQ43" s="262">
        <v>
37</v>
      </c>
      <c r="BR43" s="263"/>
      <c r="BS43" s="848"/>
      <c r="BT43" s="849"/>
      <c r="BU43" s="849"/>
      <c r="BV43" s="849"/>
      <c r="BW43" s="849"/>
      <c r="BX43" s="849"/>
      <c r="BY43" s="849"/>
      <c r="BZ43" s="849"/>
      <c r="CA43" s="849"/>
      <c r="CB43" s="849"/>
      <c r="CC43" s="849"/>
      <c r="CD43" s="849"/>
      <c r="CE43" s="849"/>
      <c r="CF43" s="849"/>
      <c r="CG43" s="850"/>
      <c r="CH43" s="854"/>
      <c r="CI43" s="855"/>
      <c r="CJ43" s="855"/>
      <c r="CK43" s="855"/>
      <c r="CL43" s="856"/>
      <c r="CM43" s="854"/>
      <c r="CN43" s="855"/>
      <c r="CO43" s="855"/>
      <c r="CP43" s="855"/>
      <c r="CQ43" s="856"/>
      <c r="CR43" s="854"/>
      <c r="CS43" s="855"/>
      <c r="CT43" s="855"/>
      <c r="CU43" s="855"/>
      <c r="CV43" s="856"/>
      <c r="CW43" s="854"/>
      <c r="CX43" s="855"/>
      <c r="CY43" s="855"/>
      <c r="CZ43" s="855"/>
      <c r="DA43" s="856"/>
      <c r="DB43" s="854"/>
      <c r="DC43" s="855"/>
      <c r="DD43" s="855"/>
      <c r="DE43" s="855"/>
      <c r="DF43" s="856"/>
      <c r="DG43" s="854"/>
      <c r="DH43" s="855"/>
      <c r="DI43" s="855"/>
      <c r="DJ43" s="855"/>
      <c r="DK43" s="856"/>
      <c r="DL43" s="854"/>
      <c r="DM43" s="855"/>
      <c r="DN43" s="855"/>
      <c r="DO43" s="855"/>
      <c r="DP43" s="856"/>
      <c r="DQ43" s="854"/>
      <c r="DR43" s="855"/>
      <c r="DS43" s="855"/>
      <c r="DT43" s="855"/>
      <c r="DU43" s="856"/>
      <c r="DV43" s="864"/>
      <c r="DW43" s="865"/>
      <c r="DX43" s="865"/>
      <c r="DY43" s="865"/>
      <c r="DZ43" s="866"/>
      <c r="EA43" s="246"/>
    </row>
    <row r="44" spans="1:131" s="247" customFormat="1" ht="26.25" customHeight="1" x14ac:dyDescent="0.2">
      <c r="A44" s="261">
        <v>
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1"/>
      <c r="AL44" s="912"/>
      <c r="AM44" s="912"/>
      <c r="AN44" s="912"/>
      <c r="AO44" s="912"/>
      <c r="AP44" s="912"/>
      <c r="AQ44" s="912"/>
      <c r="AR44" s="912"/>
      <c r="AS44" s="912"/>
      <c r="AT44" s="912"/>
      <c r="AU44" s="912"/>
      <c r="AV44" s="912"/>
      <c r="AW44" s="912"/>
      <c r="AX44" s="912"/>
      <c r="AY44" s="912"/>
      <c r="AZ44" s="913"/>
      <c r="BA44" s="913"/>
      <c r="BB44" s="913"/>
      <c r="BC44" s="913"/>
      <c r="BD44" s="913"/>
      <c r="BE44" s="909"/>
      <c r="BF44" s="909"/>
      <c r="BG44" s="909"/>
      <c r="BH44" s="909"/>
      <c r="BI44" s="910"/>
      <c r="BJ44" s="252"/>
      <c r="BK44" s="252"/>
      <c r="BL44" s="252"/>
      <c r="BM44" s="252"/>
      <c r="BN44" s="252"/>
      <c r="BO44" s="265"/>
      <c r="BP44" s="265"/>
      <c r="BQ44" s="262">
        <v>
38</v>
      </c>
      <c r="BR44" s="263"/>
      <c r="BS44" s="848"/>
      <c r="BT44" s="849"/>
      <c r="BU44" s="849"/>
      <c r="BV44" s="849"/>
      <c r="BW44" s="849"/>
      <c r="BX44" s="849"/>
      <c r="BY44" s="849"/>
      <c r="BZ44" s="849"/>
      <c r="CA44" s="849"/>
      <c r="CB44" s="849"/>
      <c r="CC44" s="849"/>
      <c r="CD44" s="849"/>
      <c r="CE44" s="849"/>
      <c r="CF44" s="849"/>
      <c r="CG44" s="850"/>
      <c r="CH44" s="854"/>
      <c r="CI44" s="855"/>
      <c r="CJ44" s="855"/>
      <c r="CK44" s="855"/>
      <c r="CL44" s="856"/>
      <c r="CM44" s="854"/>
      <c r="CN44" s="855"/>
      <c r="CO44" s="855"/>
      <c r="CP44" s="855"/>
      <c r="CQ44" s="856"/>
      <c r="CR44" s="854"/>
      <c r="CS44" s="855"/>
      <c r="CT44" s="855"/>
      <c r="CU44" s="855"/>
      <c r="CV44" s="856"/>
      <c r="CW44" s="854"/>
      <c r="CX44" s="855"/>
      <c r="CY44" s="855"/>
      <c r="CZ44" s="855"/>
      <c r="DA44" s="856"/>
      <c r="DB44" s="854"/>
      <c r="DC44" s="855"/>
      <c r="DD44" s="855"/>
      <c r="DE44" s="855"/>
      <c r="DF44" s="856"/>
      <c r="DG44" s="854"/>
      <c r="DH44" s="855"/>
      <c r="DI44" s="855"/>
      <c r="DJ44" s="855"/>
      <c r="DK44" s="856"/>
      <c r="DL44" s="854"/>
      <c r="DM44" s="855"/>
      <c r="DN44" s="855"/>
      <c r="DO44" s="855"/>
      <c r="DP44" s="856"/>
      <c r="DQ44" s="854"/>
      <c r="DR44" s="855"/>
      <c r="DS44" s="855"/>
      <c r="DT44" s="855"/>
      <c r="DU44" s="856"/>
      <c r="DV44" s="864"/>
      <c r="DW44" s="865"/>
      <c r="DX44" s="865"/>
      <c r="DY44" s="865"/>
      <c r="DZ44" s="866"/>
      <c r="EA44" s="246"/>
    </row>
    <row r="45" spans="1:131" s="247" customFormat="1" ht="26.25" customHeight="1" x14ac:dyDescent="0.2">
      <c r="A45" s="261">
        <v>
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1"/>
      <c r="AL45" s="912"/>
      <c r="AM45" s="912"/>
      <c r="AN45" s="912"/>
      <c r="AO45" s="912"/>
      <c r="AP45" s="912"/>
      <c r="AQ45" s="912"/>
      <c r="AR45" s="912"/>
      <c r="AS45" s="912"/>
      <c r="AT45" s="912"/>
      <c r="AU45" s="912"/>
      <c r="AV45" s="912"/>
      <c r="AW45" s="912"/>
      <c r="AX45" s="912"/>
      <c r="AY45" s="912"/>
      <c r="AZ45" s="913"/>
      <c r="BA45" s="913"/>
      <c r="BB45" s="913"/>
      <c r="BC45" s="913"/>
      <c r="BD45" s="913"/>
      <c r="BE45" s="909"/>
      <c r="BF45" s="909"/>
      <c r="BG45" s="909"/>
      <c r="BH45" s="909"/>
      <c r="BI45" s="910"/>
      <c r="BJ45" s="252"/>
      <c r="BK45" s="252"/>
      <c r="BL45" s="252"/>
      <c r="BM45" s="252"/>
      <c r="BN45" s="252"/>
      <c r="BO45" s="265"/>
      <c r="BP45" s="265"/>
      <c r="BQ45" s="262">
        <v>
39</v>
      </c>
      <c r="BR45" s="263"/>
      <c r="BS45" s="848"/>
      <c r="BT45" s="849"/>
      <c r="BU45" s="849"/>
      <c r="BV45" s="849"/>
      <c r="BW45" s="849"/>
      <c r="BX45" s="849"/>
      <c r="BY45" s="849"/>
      <c r="BZ45" s="849"/>
      <c r="CA45" s="849"/>
      <c r="CB45" s="849"/>
      <c r="CC45" s="849"/>
      <c r="CD45" s="849"/>
      <c r="CE45" s="849"/>
      <c r="CF45" s="849"/>
      <c r="CG45" s="850"/>
      <c r="CH45" s="854"/>
      <c r="CI45" s="855"/>
      <c r="CJ45" s="855"/>
      <c r="CK45" s="855"/>
      <c r="CL45" s="856"/>
      <c r="CM45" s="854"/>
      <c r="CN45" s="855"/>
      <c r="CO45" s="855"/>
      <c r="CP45" s="855"/>
      <c r="CQ45" s="856"/>
      <c r="CR45" s="854"/>
      <c r="CS45" s="855"/>
      <c r="CT45" s="855"/>
      <c r="CU45" s="855"/>
      <c r="CV45" s="856"/>
      <c r="CW45" s="854"/>
      <c r="CX45" s="855"/>
      <c r="CY45" s="855"/>
      <c r="CZ45" s="855"/>
      <c r="DA45" s="856"/>
      <c r="DB45" s="854"/>
      <c r="DC45" s="855"/>
      <c r="DD45" s="855"/>
      <c r="DE45" s="855"/>
      <c r="DF45" s="856"/>
      <c r="DG45" s="854"/>
      <c r="DH45" s="855"/>
      <c r="DI45" s="855"/>
      <c r="DJ45" s="855"/>
      <c r="DK45" s="856"/>
      <c r="DL45" s="854"/>
      <c r="DM45" s="855"/>
      <c r="DN45" s="855"/>
      <c r="DO45" s="855"/>
      <c r="DP45" s="856"/>
      <c r="DQ45" s="854"/>
      <c r="DR45" s="855"/>
      <c r="DS45" s="855"/>
      <c r="DT45" s="855"/>
      <c r="DU45" s="856"/>
      <c r="DV45" s="864"/>
      <c r="DW45" s="865"/>
      <c r="DX45" s="865"/>
      <c r="DY45" s="865"/>
      <c r="DZ45" s="866"/>
      <c r="EA45" s="246"/>
    </row>
    <row r="46" spans="1:131" s="247" customFormat="1" ht="26.25" customHeight="1" x14ac:dyDescent="0.2">
      <c r="A46" s="261">
        <v>
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1"/>
      <c r="AL46" s="912"/>
      <c r="AM46" s="912"/>
      <c r="AN46" s="912"/>
      <c r="AO46" s="912"/>
      <c r="AP46" s="912"/>
      <c r="AQ46" s="912"/>
      <c r="AR46" s="912"/>
      <c r="AS46" s="912"/>
      <c r="AT46" s="912"/>
      <c r="AU46" s="912"/>
      <c r="AV46" s="912"/>
      <c r="AW46" s="912"/>
      <c r="AX46" s="912"/>
      <c r="AY46" s="912"/>
      <c r="AZ46" s="913"/>
      <c r="BA46" s="913"/>
      <c r="BB46" s="913"/>
      <c r="BC46" s="913"/>
      <c r="BD46" s="913"/>
      <c r="BE46" s="909"/>
      <c r="BF46" s="909"/>
      <c r="BG46" s="909"/>
      <c r="BH46" s="909"/>
      <c r="BI46" s="910"/>
      <c r="BJ46" s="252"/>
      <c r="BK46" s="252"/>
      <c r="BL46" s="252"/>
      <c r="BM46" s="252"/>
      <c r="BN46" s="252"/>
      <c r="BO46" s="265"/>
      <c r="BP46" s="265"/>
      <c r="BQ46" s="262">
        <v>
40</v>
      </c>
      <c r="BR46" s="263"/>
      <c r="BS46" s="848"/>
      <c r="BT46" s="849"/>
      <c r="BU46" s="849"/>
      <c r="BV46" s="849"/>
      <c r="BW46" s="849"/>
      <c r="BX46" s="849"/>
      <c r="BY46" s="849"/>
      <c r="BZ46" s="849"/>
      <c r="CA46" s="849"/>
      <c r="CB46" s="849"/>
      <c r="CC46" s="849"/>
      <c r="CD46" s="849"/>
      <c r="CE46" s="849"/>
      <c r="CF46" s="849"/>
      <c r="CG46" s="850"/>
      <c r="CH46" s="854"/>
      <c r="CI46" s="855"/>
      <c r="CJ46" s="855"/>
      <c r="CK46" s="855"/>
      <c r="CL46" s="856"/>
      <c r="CM46" s="854"/>
      <c r="CN46" s="855"/>
      <c r="CO46" s="855"/>
      <c r="CP46" s="855"/>
      <c r="CQ46" s="856"/>
      <c r="CR46" s="854"/>
      <c r="CS46" s="855"/>
      <c r="CT46" s="855"/>
      <c r="CU46" s="855"/>
      <c r="CV46" s="856"/>
      <c r="CW46" s="854"/>
      <c r="CX46" s="855"/>
      <c r="CY46" s="855"/>
      <c r="CZ46" s="855"/>
      <c r="DA46" s="856"/>
      <c r="DB46" s="854"/>
      <c r="DC46" s="855"/>
      <c r="DD46" s="855"/>
      <c r="DE46" s="855"/>
      <c r="DF46" s="856"/>
      <c r="DG46" s="854"/>
      <c r="DH46" s="855"/>
      <c r="DI46" s="855"/>
      <c r="DJ46" s="855"/>
      <c r="DK46" s="856"/>
      <c r="DL46" s="854"/>
      <c r="DM46" s="855"/>
      <c r="DN46" s="855"/>
      <c r="DO46" s="855"/>
      <c r="DP46" s="856"/>
      <c r="DQ46" s="854"/>
      <c r="DR46" s="855"/>
      <c r="DS46" s="855"/>
      <c r="DT46" s="855"/>
      <c r="DU46" s="856"/>
      <c r="DV46" s="864"/>
      <c r="DW46" s="865"/>
      <c r="DX46" s="865"/>
      <c r="DY46" s="865"/>
      <c r="DZ46" s="866"/>
      <c r="EA46" s="246"/>
    </row>
    <row r="47" spans="1:131" s="247" customFormat="1" ht="26.25" customHeight="1" x14ac:dyDescent="0.2">
      <c r="A47" s="261">
        <v>
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1"/>
      <c r="AL47" s="912"/>
      <c r="AM47" s="912"/>
      <c r="AN47" s="912"/>
      <c r="AO47" s="912"/>
      <c r="AP47" s="912"/>
      <c r="AQ47" s="912"/>
      <c r="AR47" s="912"/>
      <c r="AS47" s="912"/>
      <c r="AT47" s="912"/>
      <c r="AU47" s="912"/>
      <c r="AV47" s="912"/>
      <c r="AW47" s="912"/>
      <c r="AX47" s="912"/>
      <c r="AY47" s="912"/>
      <c r="AZ47" s="913"/>
      <c r="BA47" s="913"/>
      <c r="BB47" s="913"/>
      <c r="BC47" s="913"/>
      <c r="BD47" s="913"/>
      <c r="BE47" s="909"/>
      <c r="BF47" s="909"/>
      <c r="BG47" s="909"/>
      <c r="BH47" s="909"/>
      <c r="BI47" s="910"/>
      <c r="BJ47" s="252"/>
      <c r="BK47" s="252"/>
      <c r="BL47" s="252"/>
      <c r="BM47" s="252"/>
      <c r="BN47" s="252"/>
      <c r="BO47" s="265"/>
      <c r="BP47" s="265"/>
      <c r="BQ47" s="262">
        <v>
41</v>
      </c>
      <c r="BR47" s="263"/>
      <c r="BS47" s="848"/>
      <c r="BT47" s="849"/>
      <c r="BU47" s="849"/>
      <c r="BV47" s="849"/>
      <c r="BW47" s="849"/>
      <c r="BX47" s="849"/>
      <c r="BY47" s="849"/>
      <c r="BZ47" s="849"/>
      <c r="CA47" s="849"/>
      <c r="CB47" s="849"/>
      <c r="CC47" s="849"/>
      <c r="CD47" s="849"/>
      <c r="CE47" s="849"/>
      <c r="CF47" s="849"/>
      <c r="CG47" s="850"/>
      <c r="CH47" s="854"/>
      <c r="CI47" s="855"/>
      <c r="CJ47" s="855"/>
      <c r="CK47" s="855"/>
      <c r="CL47" s="856"/>
      <c r="CM47" s="854"/>
      <c r="CN47" s="855"/>
      <c r="CO47" s="855"/>
      <c r="CP47" s="855"/>
      <c r="CQ47" s="856"/>
      <c r="CR47" s="854"/>
      <c r="CS47" s="855"/>
      <c r="CT47" s="855"/>
      <c r="CU47" s="855"/>
      <c r="CV47" s="856"/>
      <c r="CW47" s="854"/>
      <c r="CX47" s="855"/>
      <c r="CY47" s="855"/>
      <c r="CZ47" s="855"/>
      <c r="DA47" s="856"/>
      <c r="DB47" s="854"/>
      <c r="DC47" s="855"/>
      <c r="DD47" s="855"/>
      <c r="DE47" s="855"/>
      <c r="DF47" s="856"/>
      <c r="DG47" s="854"/>
      <c r="DH47" s="855"/>
      <c r="DI47" s="855"/>
      <c r="DJ47" s="855"/>
      <c r="DK47" s="856"/>
      <c r="DL47" s="854"/>
      <c r="DM47" s="855"/>
      <c r="DN47" s="855"/>
      <c r="DO47" s="855"/>
      <c r="DP47" s="856"/>
      <c r="DQ47" s="854"/>
      <c r="DR47" s="855"/>
      <c r="DS47" s="855"/>
      <c r="DT47" s="855"/>
      <c r="DU47" s="856"/>
      <c r="DV47" s="864"/>
      <c r="DW47" s="865"/>
      <c r="DX47" s="865"/>
      <c r="DY47" s="865"/>
      <c r="DZ47" s="866"/>
      <c r="EA47" s="246"/>
    </row>
    <row r="48" spans="1:131" s="247" customFormat="1" ht="26.25" customHeight="1" x14ac:dyDescent="0.2">
      <c r="A48" s="261">
        <v>
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1"/>
      <c r="AL48" s="912"/>
      <c r="AM48" s="912"/>
      <c r="AN48" s="912"/>
      <c r="AO48" s="912"/>
      <c r="AP48" s="912"/>
      <c r="AQ48" s="912"/>
      <c r="AR48" s="912"/>
      <c r="AS48" s="912"/>
      <c r="AT48" s="912"/>
      <c r="AU48" s="912"/>
      <c r="AV48" s="912"/>
      <c r="AW48" s="912"/>
      <c r="AX48" s="912"/>
      <c r="AY48" s="912"/>
      <c r="AZ48" s="913"/>
      <c r="BA48" s="913"/>
      <c r="BB48" s="913"/>
      <c r="BC48" s="913"/>
      <c r="BD48" s="913"/>
      <c r="BE48" s="909"/>
      <c r="BF48" s="909"/>
      <c r="BG48" s="909"/>
      <c r="BH48" s="909"/>
      <c r="BI48" s="910"/>
      <c r="BJ48" s="252"/>
      <c r="BK48" s="252"/>
      <c r="BL48" s="252"/>
      <c r="BM48" s="252"/>
      <c r="BN48" s="252"/>
      <c r="BO48" s="265"/>
      <c r="BP48" s="265"/>
      <c r="BQ48" s="262">
        <v>
42</v>
      </c>
      <c r="BR48" s="263"/>
      <c r="BS48" s="848"/>
      <c r="BT48" s="849"/>
      <c r="BU48" s="849"/>
      <c r="BV48" s="849"/>
      <c r="BW48" s="849"/>
      <c r="BX48" s="849"/>
      <c r="BY48" s="849"/>
      <c r="BZ48" s="849"/>
      <c r="CA48" s="849"/>
      <c r="CB48" s="849"/>
      <c r="CC48" s="849"/>
      <c r="CD48" s="849"/>
      <c r="CE48" s="849"/>
      <c r="CF48" s="849"/>
      <c r="CG48" s="850"/>
      <c r="CH48" s="854"/>
      <c r="CI48" s="855"/>
      <c r="CJ48" s="855"/>
      <c r="CK48" s="855"/>
      <c r="CL48" s="856"/>
      <c r="CM48" s="854"/>
      <c r="CN48" s="855"/>
      <c r="CO48" s="855"/>
      <c r="CP48" s="855"/>
      <c r="CQ48" s="856"/>
      <c r="CR48" s="854"/>
      <c r="CS48" s="855"/>
      <c r="CT48" s="855"/>
      <c r="CU48" s="855"/>
      <c r="CV48" s="856"/>
      <c r="CW48" s="854"/>
      <c r="CX48" s="855"/>
      <c r="CY48" s="855"/>
      <c r="CZ48" s="855"/>
      <c r="DA48" s="856"/>
      <c r="DB48" s="854"/>
      <c r="DC48" s="855"/>
      <c r="DD48" s="855"/>
      <c r="DE48" s="855"/>
      <c r="DF48" s="856"/>
      <c r="DG48" s="854"/>
      <c r="DH48" s="855"/>
      <c r="DI48" s="855"/>
      <c r="DJ48" s="855"/>
      <c r="DK48" s="856"/>
      <c r="DL48" s="854"/>
      <c r="DM48" s="855"/>
      <c r="DN48" s="855"/>
      <c r="DO48" s="855"/>
      <c r="DP48" s="856"/>
      <c r="DQ48" s="854"/>
      <c r="DR48" s="855"/>
      <c r="DS48" s="855"/>
      <c r="DT48" s="855"/>
      <c r="DU48" s="856"/>
      <c r="DV48" s="864"/>
      <c r="DW48" s="865"/>
      <c r="DX48" s="865"/>
      <c r="DY48" s="865"/>
      <c r="DZ48" s="866"/>
      <c r="EA48" s="246"/>
    </row>
    <row r="49" spans="1:131" s="247" customFormat="1" ht="26.25" customHeight="1" x14ac:dyDescent="0.2">
      <c r="A49" s="261">
        <v>
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1"/>
      <c r="AL49" s="912"/>
      <c r="AM49" s="912"/>
      <c r="AN49" s="912"/>
      <c r="AO49" s="912"/>
      <c r="AP49" s="912"/>
      <c r="AQ49" s="912"/>
      <c r="AR49" s="912"/>
      <c r="AS49" s="912"/>
      <c r="AT49" s="912"/>
      <c r="AU49" s="912"/>
      <c r="AV49" s="912"/>
      <c r="AW49" s="912"/>
      <c r="AX49" s="912"/>
      <c r="AY49" s="912"/>
      <c r="AZ49" s="913"/>
      <c r="BA49" s="913"/>
      <c r="BB49" s="913"/>
      <c r="BC49" s="913"/>
      <c r="BD49" s="913"/>
      <c r="BE49" s="909"/>
      <c r="BF49" s="909"/>
      <c r="BG49" s="909"/>
      <c r="BH49" s="909"/>
      <c r="BI49" s="910"/>
      <c r="BJ49" s="252"/>
      <c r="BK49" s="252"/>
      <c r="BL49" s="252"/>
      <c r="BM49" s="252"/>
      <c r="BN49" s="252"/>
      <c r="BO49" s="265"/>
      <c r="BP49" s="265"/>
      <c r="BQ49" s="262">
        <v>
43</v>
      </c>
      <c r="BR49" s="263"/>
      <c r="BS49" s="848"/>
      <c r="BT49" s="849"/>
      <c r="BU49" s="849"/>
      <c r="BV49" s="849"/>
      <c r="BW49" s="849"/>
      <c r="BX49" s="849"/>
      <c r="BY49" s="849"/>
      <c r="BZ49" s="849"/>
      <c r="CA49" s="849"/>
      <c r="CB49" s="849"/>
      <c r="CC49" s="849"/>
      <c r="CD49" s="849"/>
      <c r="CE49" s="849"/>
      <c r="CF49" s="849"/>
      <c r="CG49" s="850"/>
      <c r="CH49" s="854"/>
      <c r="CI49" s="855"/>
      <c r="CJ49" s="855"/>
      <c r="CK49" s="855"/>
      <c r="CL49" s="856"/>
      <c r="CM49" s="854"/>
      <c r="CN49" s="855"/>
      <c r="CO49" s="855"/>
      <c r="CP49" s="855"/>
      <c r="CQ49" s="856"/>
      <c r="CR49" s="854"/>
      <c r="CS49" s="855"/>
      <c r="CT49" s="855"/>
      <c r="CU49" s="855"/>
      <c r="CV49" s="856"/>
      <c r="CW49" s="854"/>
      <c r="CX49" s="855"/>
      <c r="CY49" s="855"/>
      <c r="CZ49" s="855"/>
      <c r="DA49" s="856"/>
      <c r="DB49" s="854"/>
      <c r="DC49" s="855"/>
      <c r="DD49" s="855"/>
      <c r="DE49" s="855"/>
      <c r="DF49" s="856"/>
      <c r="DG49" s="854"/>
      <c r="DH49" s="855"/>
      <c r="DI49" s="855"/>
      <c r="DJ49" s="855"/>
      <c r="DK49" s="856"/>
      <c r="DL49" s="854"/>
      <c r="DM49" s="855"/>
      <c r="DN49" s="855"/>
      <c r="DO49" s="855"/>
      <c r="DP49" s="856"/>
      <c r="DQ49" s="854"/>
      <c r="DR49" s="855"/>
      <c r="DS49" s="855"/>
      <c r="DT49" s="855"/>
      <c r="DU49" s="856"/>
      <c r="DV49" s="864"/>
      <c r="DW49" s="865"/>
      <c r="DX49" s="865"/>
      <c r="DY49" s="865"/>
      <c r="DZ49" s="866"/>
      <c r="EA49" s="246"/>
    </row>
    <row r="50" spans="1:131" s="247" customFormat="1" ht="26.25" customHeight="1" x14ac:dyDescent="0.2">
      <c r="A50" s="261">
        <v>
23</v>
      </c>
      <c r="B50" s="835"/>
      <c r="C50" s="836"/>
      <c r="D50" s="836"/>
      <c r="E50" s="836"/>
      <c r="F50" s="836"/>
      <c r="G50" s="836"/>
      <c r="H50" s="836"/>
      <c r="I50" s="836"/>
      <c r="J50" s="836"/>
      <c r="K50" s="836"/>
      <c r="L50" s="836"/>
      <c r="M50" s="836"/>
      <c r="N50" s="836"/>
      <c r="O50" s="836"/>
      <c r="P50" s="837"/>
      <c r="Q50" s="914"/>
      <c r="R50" s="915"/>
      <c r="S50" s="915"/>
      <c r="T50" s="915"/>
      <c r="U50" s="915"/>
      <c r="V50" s="915"/>
      <c r="W50" s="915"/>
      <c r="X50" s="915"/>
      <c r="Y50" s="915"/>
      <c r="Z50" s="915"/>
      <c r="AA50" s="915"/>
      <c r="AB50" s="915"/>
      <c r="AC50" s="915"/>
      <c r="AD50" s="915"/>
      <c r="AE50" s="916"/>
      <c r="AF50" s="841"/>
      <c r="AG50" s="842"/>
      <c r="AH50" s="842"/>
      <c r="AI50" s="842"/>
      <c r="AJ50" s="843"/>
      <c r="AK50" s="917"/>
      <c r="AL50" s="915"/>
      <c r="AM50" s="915"/>
      <c r="AN50" s="915"/>
      <c r="AO50" s="915"/>
      <c r="AP50" s="915"/>
      <c r="AQ50" s="915"/>
      <c r="AR50" s="915"/>
      <c r="AS50" s="915"/>
      <c r="AT50" s="915"/>
      <c r="AU50" s="915"/>
      <c r="AV50" s="915"/>
      <c r="AW50" s="915"/>
      <c r="AX50" s="915"/>
      <c r="AY50" s="915"/>
      <c r="AZ50" s="918"/>
      <c r="BA50" s="918"/>
      <c r="BB50" s="918"/>
      <c r="BC50" s="918"/>
      <c r="BD50" s="918"/>
      <c r="BE50" s="909"/>
      <c r="BF50" s="909"/>
      <c r="BG50" s="909"/>
      <c r="BH50" s="909"/>
      <c r="BI50" s="910"/>
      <c r="BJ50" s="252"/>
      <c r="BK50" s="252"/>
      <c r="BL50" s="252"/>
      <c r="BM50" s="252"/>
      <c r="BN50" s="252"/>
      <c r="BO50" s="265"/>
      <c r="BP50" s="265"/>
      <c r="BQ50" s="262">
        <v>
44</v>
      </c>
      <c r="BR50" s="263"/>
      <c r="BS50" s="848"/>
      <c r="BT50" s="849"/>
      <c r="BU50" s="849"/>
      <c r="BV50" s="849"/>
      <c r="BW50" s="849"/>
      <c r="BX50" s="849"/>
      <c r="BY50" s="849"/>
      <c r="BZ50" s="849"/>
      <c r="CA50" s="849"/>
      <c r="CB50" s="849"/>
      <c r="CC50" s="849"/>
      <c r="CD50" s="849"/>
      <c r="CE50" s="849"/>
      <c r="CF50" s="849"/>
      <c r="CG50" s="850"/>
      <c r="CH50" s="854"/>
      <c r="CI50" s="855"/>
      <c r="CJ50" s="855"/>
      <c r="CK50" s="855"/>
      <c r="CL50" s="856"/>
      <c r="CM50" s="854"/>
      <c r="CN50" s="855"/>
      <c r="CO50" s="855"/>
      <c r="CP50" s="855"/>
      <c r="CQ50" s="856"/>
      <c r="CR50" s="854"/>
      <c r="CS50" s="855"/>
      <c r="CT50" s="855"/>
      <c r="CU50" s="855"/>
      <c r="CV50" s="856"/>
      <c r="CW50" s="854"/>
      <c r="CX50" s="855"/>
      <c r="CY50" s="855"/>
      <c r="CZ50" s="855"/>
      <c r="DA50" s="856"/>
      <c r="DB50" s="854"/>
      <c r="DC50" s="855"/>
      <c r="DD50" s="855"/>
      <c r="DE50" s="855"/>
      <c r="DF50" s="856"/>
      <c r="DG50" s="854"/>
      <c r="DH50" s="855"/>
      <c r="DI50" s="855"/>
      <c r="DJ50" s="855"/>
      <c r="DK50" s="856"/>
      <c r="DL50" s="854"/>
      <c r="DM50" s="855"/>
      <c r="DN50" s="855"/>
      <c r="DO50" s="855"/>
      <c r="DP50" s="856"/>
      <c r="DQ50" s="854"/>
      <c r="DR50" s="855"/>
      <c r="DS50" s="855"/>
      <c r="DT50" s="855"/>
      <c r="DU50" s="856"/>
      <c r="DV50" s="864"/>
      <c r="DW50" s="865"/>
      <c r="DX50" s="865"/>
      <c r="DY50" s="865"/>
      <c r="DZ50" s="866"/>
      <c r="EA50" s="246"/>
    </row>
    <row r="51" spans="1:131" s="247" customFormat="1" ht="26.25" customHeight="1" x14ac:dyDescent="0.2">
      <c r="A51" s="261">
        <v>
24</v>
      </c>
      <c r="B51" s="835"/>
      <c r="C51" s="836"/>
      <c r="D51" s="836"/>
      <c r="E51" s="836"/>
      <c r="F51" s="836"/>
      <c r="G51" s="836"/>
      <c r="H51" s="836"/>
      <c r="I51" s="836"/>
      <c r="J51" s="836"/>
      <c r="K51" s="836"/>
      <c r="L51" s="836"/>
      <c r="M51" s="836"/>
      <c r="N51" s="836"/>
      <c r="O51" s="836"/>
      <c r="P51" s="837"/>
      <c r="Q51" s="914"/>
      <c r="R51" s="915"/>
      <c r="S51" s="915"/>
      <c r="T51" s="915"/>
      <c r="U51" s="915"/>
      <c r="V51" s="915"/>
      <c r="W51" s="915"/>
      <c r="X51" s="915"/>
      <c r="Y51" s="915"/>
      <c r="Z51" s="915"/>
      <c r="AA51" s="915"/>
      <c r="AB51" s="915"/>
      <c r="AC51" s="915"/>
      <c r="AD51" s="915"/>
      <c r="AE51" s="916"/>
      <c r="AF51" s="841"/>
      <c r="AG51" s="842"/>
      <c r="AH51" s="842"/>
      <c r="AI51" s="842"/>
      <c r="AJ51" s="843"/>
      <c r="AK51" s="917"/>
      <c r="AL51" s="915"/>
      <c r="AM51" s="915"/>
      <c r="AN51" s="915"/>
      <c r="AO51" s="915"/>
      <c r="AP51" s="915"/>
      <c r="AQ51" s="915"/>
      <c r="AR51" s="915"/>
      <c r="AS51" s="915"/>
      <c r="AT51" s="915"/>
      <c r="AU51" s="915"/>
      <c r="AV51" s="915"/>
      <c r="AW51" s="915"/>
      <c r="AX51" s="915"/>
      <c r="AY51" s="915"/>
      <c r="AZ51" s="918"/>
      <c r="BA51" s="918"/>
      <c r="BB51" s="918"/>
      <c r="BC51" s="918"/>
      <c r="BD51" s="918"/>
      <c r="BE51" s="909"/>
      <c r="BF51" s="909"/>
      <c r="BG51" s="909"/>
      <c r="BH51" s="909"/>
      <c r="BI51" s="910"/>
      <c r="BJ51" s="252"/>
      <c r="BK51" s="252"/>
      <c r="BL51" s="252"/>
      <c r="BM51" s="252"/>
      <c r="BN51" s="252"/>
      <c r="BO51" s="265"/>
      <c r="BP51" s="265"/>
      <c r="BQ51" s="262">
        <v>
45</v>
      </c>
      <c r="BR51" s="263"/>
      <c r="BS51" s="848"/>
      <c r="BT51" s="849"/>
      <c r="BU51" s="849"/>
      <c r="BV51" s="849"/>
      <c r="BW51" s="849"/>
      <c r="BX51" s="849"/>
      <c r="BY51" s="849"/>
      <c r="BZ51" s="849"/>
      <c r="CA51" s="849"/>
      <c r="CB51" s="849"/>
      <c r="CC51" s="849"/>
      <c r="CD51" s="849"/>
      <c r="CE51" s="849"/>
      <c r="CF51" s="849"/>
      <c r="CG51" s="850"/>
      <c r="CH51" s="854"/>
      <c r="CI51" s="855"/>
      <c r="CJ51" s="855"/>
      <c r="CK51" s="855"/>
      <c r="CL51" s="856"/>
      <c r="CM51" s="854"/>
      <c r="CN51" s="855"/>
      <c r="CO51" s="855"/>
      <c r="CP51" s="855"/>
      <c r="CQ51" s="856"/>
      <c r="CR51" s="854"/>
      <c r="CS51" s="855"/>
      <c r="CT51" s="855"/>
      <c r="CU51" s="855"/>
      <c r="CV51" s="856"/>
      <c r="CW51" s="854"/>
      <c r="CX51" s="855"/>
      <c r="CY51" s="855"/>
      <c r="CZ51" s="855"/>
      <c r="DA51" s="856"/>
      <c r="DB51" s="854"/>
      <c r="DC51" s="855"/>
      <c r="DD51" s="855"/>
      <c r="DE51" s="855"/>
      <c r="DF51" s="856"/>
      <c r="DG51" s="854"/>
      <c r="DH51" s="855"/>
      <c r="DI51" s="855"/>
      <c r="DJ51" s="855"/>
      <c r="DK51" s="856"/>
      <c r="DL51" s="854"/>
      <c r="DM51" s="855"/>
      <c r="DN51" s="855"/>
      <c r="DO51" s="855"/>
      <c r="DP51" s="856"/>
      <c r="DQ51" s="854"/>
      <c r="DR51" s="855"/>
      <c r="DS51" s="855"/>
      <c r="DT51" s="855"/>
      <c r="DU51" s="856"/>
      <c r="DV51" s="864"/>
      <c r="DW51" s="865"/>
      <c r="DX51" s="865"/>
      <c r="DY51" s="865"/>
      <c r="DZ51" s="866"/>
      <c r="EA51" s="246"/>
    </row>
    <row r="52" spans="1:131" s="247" customFormat="1" ht="26.25" customHeight="1" x14ac:dyDescent="0.2">
      <c r="A52" s="261">
        <v>
25</v>
      </c>
      <c r="B52" s="835"/>
      <c r="C52" s="836"/>
      <c r="D52" s="836"/>
      <c r="E52" s="836"/>
      <c r="F52" s="836"/>
      <c r="G52" s="836"/>
      <c r="H52" s="836"/>
      <c r="I52" s="836"/>
      <c r="J52" s="836"/>
      <c r="K52" s="836"/>
      <c r="L52" s="836"/>
      <c r="M52" s="836"/>
      <c r="N52" s="836"/>
      <c r="O52" s="836"/>
      <c r="P52" s="837"/>
      <c r="Q52" s="914"/>
      <c r="R52" s="915"/>
      <c r="S52" s="915"/>
      <c r="T52" s="915"/>
      <c r="U52" s="915"/>
      <c r="V52" s="915"/>
      <c r="W52" s="915"/>
      <c r="X52" s="915"/>
      <c r="Y52" s="915"/>
      <c r="Z52" s="915"/>
      <c r="AA52" s="915"/>
      <c r="AB52" s="915"/>
      <c r="AC52" s="915"/>
      <c r="AD52" s="915"/>
      <c r="AE52" s="916"/>
      <c r="AF52" s="841"/>
      <c r="AG52" s="842"/>
      <c r="AH52" s="842"/>
      <c r="AI52" s="842"/>
      <c r="AJ52" s="843"/>
      <c r="AK52" s="917"/>
      <c r="AL52" s="915"/>
      <c r="AM52" s="915"/>
      <c r="AN52" s="915"/>
      <c r="AO52" s="915"/>
      <c r="AP52" s="915"/>
      <c r="AQ52" s="915"/>
      <c r="AR52" s="915"/>
      <c r="AS52" s="915"/>
      <c r="AT52" s="915"/>
      <c r="AU52" s="915"/>
      <c r="AV52" s="915"/>
      <c r="AW52" s="915"/>
      <c r="AX52" s="915"/>
      <c r="AY52" s="915"/>
      <c r="AZ52" s="918"/>
      <c r="BA52" s="918"/>
      <c r="BB52" s="918"/>
      <c r="BC52" s="918"/>
      <c r="BD52" s="918"/>
      <c r="BE52" s="909"/>
      <c r="BF52" s="909"/>
      <c r="BG52" s="909"/>
      <c r="BH52" s="909"/>
      <c r="BI52" s="910"/>
      <c r="BJ52" s="252"/>
      <c r="BK52" s="252"/>
      <c r="BL52" s="252"/>
      <c r="BM52" s="252"/>
      <c r="BN52" s="252"/>
      <c r="BO52" s="265"/>
      <c r="BP52" s="265"/>
      <c r="BQ52" s="262">
        <v>
46</v>
      </c>
      <c r="BR52" s="263"/>
      <c r="BS52" s="848"/>
      <c r="BT52" s="849"/>
      <c r="BU52" s="849"/>
      <c r="BV52" s="849"/>
      <c r="BW52" s="849"/>
      <c r="BX52" s="849"/>
      <c r="BY52" s="849"/>
      <c r="BZ52" s="849"/>
      <c r="CA52" s="849"/>
      <c r="CB52" s="849"/>
      <c r="CC52" s="849"/>
      <c r="CD52" s="849"/>
      <c r="CE52" s="849"/>
      <c r="CF52" s="849"/>
      <c r="CG52" s="850"/>
      <c r="CH52" s="854"/>
      <c r="CI52" s="855"/>
      <c r="CJ52" s="855"/>
      <c r="CK52" s="855"/>
      <c r="CL52" s="856"/>
      <c r="CM52" s="854"/>
      <c r="CN52" s="855"/>
      <c r="CO52" s="855"/>
      <c r="CP52" s="855"/>
      <c r="CQ52" s="856"/>
      <c r="CR52" s="854"/>
      <c r="CS52" s="855"/>
      <c r="CT52" s="855"/>
      <c r="CU52" s="855"/>
      <c r="CV52" s="856"/>
      <c r="CW52" s="854"/>
      <c r="CX52" s="855"/>
      <c r="CY52" s="855"/>
      <c r="CZ52" s="855"/>
      <c r="DA52" s="856"/>
      <c r="DB52" s="854"/>
      <c r="DC52" s="855"/>
      <c r="DD52" s="855"/>
      <c r="DE52" s="855"/>
      <c r="DF52" s="856"/>
      <c r="DG52" s="854"/>
      <c r="DH52" s="855"/>
      <c r="DI52" s="855"/>
      <c r="DJ52" s="855"/>
      <c r="DK52" s="856"/>
      <c r="DL52" s="854"/>
      <c r="DM52" s="855"/>
      <c r="DN52" s="855"/>
      <c r="DO52" s="855"/>
      <c r="DP52" s="856"/>
      <c r="DQ52" s="854"/>
      <c r="DR52" s="855"/>
      <c r="DS52" s="855"/>
      <c r="DT52" s="855"/>
      <c r="DU52" s="856"/>
      <c r="DV52" s="864"/>
      <c r="DW52" s="865"/>
      <c r="DX52" s="865"/>
      <c r="DY52" s="865"/>
      <c r="DZ52" s="866"/>
      <c r="EA52" s="246"/>
    </row>
    <row r="53" spans="1:131" s="247" customFormat="1" ht="26.25" customHeight="1" x14ac:dyDescent="0.2">
      <c r="A53" s="261">
        <v>
26</v>
      </c>
      <c r="B53" s="835"/>
      <c r="C53" s="836"/>
      <c r="D53" s="836"/>
      <c r="E53" s="836"/>
      <c r="F53" s="836"/>
      <c r="G53" s="836"/>
      <c r="H53" s="836"/>
      <c r="I53" s="836"/>
      <c r="J53" s="836"/>
      <c r="K53" s="836"/>
      <c r="L53" s="836"/>
      <c r="M53" s="836"/>
      <c r="N53" s="836"/>
      <c r="O53" s="836"/>
      <c r="P53" s="837"/>
      <c r="Q53" s="914"/>
      <c r="R53" s="915"/>
      <c r="S53" s="915"/>
      <c r="T53" s="915"/>
      <c r="U53" s="915"/>
      <c r="V53" s="915"/>
      <c r="W53" s="915"/>
      <c r="X53" s="915"/>
      <c r="Y53" s="915"/>
      <c r="Z53" s="915"/>
      <c r="AA53" s="915"/>
      <c r="AB53" s="915"/>
      <c r="AC53" s="915"/>
      <c r="AD53" s="915"/>
      <c r="AE53" s="916"/>
      <c r="AF53" s="841"/>
      <c r="AG53" s="842"/>
      <c r="AH53" s="842"/>
      <c r="AI53" s="842"/>
      <c r="AJ53" s="843"/>
      <c r="AK53" s="917"/>
      <c r="AL53" s="915"/>
      <c r="AM53" s="915"/>
      <c r="AN53" s="915"/>
      <c r="AO53" s="915"/>
      <c r="AP53" s="915"/>
      <c r="AQ53" s="915"/>
      <c r="AR53" s="915"/>
      <c r="AS53" s="915"/>
      <c r="AT53" s="915"/>
      <c r="AU53" s="915"/>
      <c r="AV53" s="915"/>
      <c r="AW53" s="915"/>
      <c r="AX53" s="915"/>
      <c r="AY53" s="915"/>
      <c r="AZ53" s="918"/>
      <c r="BA53" s="918"/>
      <c r="BB53" s="918"/>
      <c r="BC53" s="918"/>
      <c r="BD53" s="918"/>
      <c r="BE53" s="909"/>
      <c r="BF53" s="909"/>
      <c r="BG53" s="909"/>
      <c r="BH53" s="909"/>
      <c r="BI53" s="910"/>
      <c r="BJ53" s="252"/>
      <c r="BK53" s="252"/>
      <c r="BL53" s="252"/>
      <c r="BM53" s="252"/>
      <c r="BN53" s="252"/>
      <c r="BO53" s="265"/>
      <c r="BP53" s="265"/>
      <c r="BQ53" s="262">
        <v>
47</v>
      </c>
      <c r="BR53" s="263"/>
      <c r="BS53" s="848"/>
      <c r="BT53" s="849"/>
      <c r="BU53" s="849"/>
      <c r="BV53" s="849"/>
      <c r="BW53" s="849"/>
      <c r="BX53" s="849"/>
      <c r="BY53" s="849"/>
      <c r="BZ53" s="849"/>
      <c r="CA53" s="849"/>
      <c r="CB53" s="849"/>
      <c r="CC53" s="849"/>
      <c r="CD53" s="849"/>
      <c r="CE53" s="849"/>
      <c r="CF53" s="849"/>
      <c r="CG53" s="850"/>
      <c r="CH53" s="854"/>
      <c r="CI53" s="855"/>
      <c r="CJ53" s="855"/>
      <c r="CK53" s="855"/>
      <c r="CL53" s="856"/>
      <c r="CM53" s="854"/>
      <c r="CN53" s="855"/>
      <c r="CO53" s="855"/>
      <c r="CP53" s="855"/>
      <c r="CQ53" s="856"/>
      <c r="CR53" s="854"/>
      <c r="CS53" s="855"/>
      <c r="CT53" s="855"/>
      <c r="CU53" s="855"/>
      <c r="CV53" s="856"/>
      <c r="CW53" s="854"/>
      <c r="CX53" s="855"/>
      <c r="CY53" s="855"/>
      <c r="CZ53" s="855"/>
      <c r="DA53" s="856"/>
      <c r="DB53" s="854"/>
      <c r="DC53" s="855"/>
      <c r="DD53" s="855"/>
      <c r="DE53" s="855"/>
      <c r="DF53" s="856"/>
      <c r="DG53" s="854"/>
      <c r="DH53" s="855"/>
      <c r="DI53" s="855"/>
      <c r="DJ53" s="855"/>
      <c r="DK53" s="856"/>
      <c r="DL53" s="854"/>
      <c r="DM53" s="855"/>
      <c r="DN53" s="855"/>
      <c r="DO53" s="855"/>
      <c r="DP53" s="856"/>
      <c r="DQ53" s="854"/>
      <c r="DR53" s="855"/>
      <c r="DS53" s="855"/>
      <c r="DT53" s="855"/>
      <c r="DU53" s="856"/>
      <c r="DV53" s="864"/>
      <c r="DW53" s="865"/>
      <c r="DX53" s="865"/>
      <c r="DY53" s="865"/>
      <c r="DZ53" s="866"/>
      <c r="EA53" s="246"/>
    </row>
    <row r="54" spans="1:131" s="247" customFormat="1" ht="26.25" customHeight="1" x14ac:dyDescent="0.2">
      <c r="A54" s="261">
        <v>
27</v>
      </c>
      <c r="B54" s="835"/>
      <c r="C54" s="836"/>
      <c r="D54" s="836"/>
      <c r="E54" s="836"/>
      <c r="F54" s="836"/>
      <c r="G54" s="836"/>
      <c r="H54" s="836"/>
      <c r="I54" s="836"/>
      <c r="J54" s="836"/>
      <c r="K54" s="836"/>
      <c r="L54" s="836"/>
      <c r="M54" s="836"/>
      <c r="N54" s="836"/>
      <c r="O54" s="836"/>
      <c r="P54" s="837"/>
      <c r="Q54" s="914"/>
      <c r="R54" s="915"/>
      <c r="S54" s="915"/>
      <c r="T54" s="915"/>
      <c r="U54" s="915"/>
      <c r="V54" s="915"/>
      <c r="W54" s="915"/>
      <c r="X54" s="915"/>
      <c r="Y54" s="915"/>
      <c r="Z54" s="915"/>
      <c r="AA54" s="915"/>
      <c r="AB54" s="915"/>
      <c r="AC54" s="915"/>
      <c r="AD54" s="915"/>
      <c r="AE54" s="916"/>
      <c r="AF54" s="841"/>
      <c r="AG54" s="842"/>
      <c r="AH54" s="842"/>
      <c r="AI54" s="842"/>
      <c r="AJ54" s="843"/>
      <c r="AK54" s="917"/>
      <c r="AL54" s="915"/>
      <c r="AM54" s="915"/>
      <c r="AN54" s="915"/>
      <c r="AO54" s="915"/>
      <c r="AP54" s="915"/>
      <c r="AQ54" s="915"/>
      <c r="AR54" s="915"/>
      <c r="AS54" s="915"/>
      <c r="AT54" s="915"/>
      <c r="AU54" s="915"/>
      <c r="AV54" s="915"/>
      <c r="AW54" s="915"/>
      <c r="AX54" s="915"/>
      <c r="AY54" s="915"/>
      <c r="AZ54" s="918"/>
      <c r="BA54" s="918"/>
      <c r="BB54" s="918"/>
      <c r="BC54" s="918"/>
      <c r="BD54" s="918"/>
      <c r="BE54" s="909"/>
      <c r="BF54" s="909"/>
      <c r="BG54" s="909"/>
      <c r="BH54" s="909"/>
      <c r="BI54" s="910"/>
      <c r="BJ54" s="252"/>
      <c r="BK54" s="252"/>
      <c r="BL54" s="252"/>
      <c r="BM54" s="252"/>
      <c r="BN54" s="252"/>
      <c r="BO54" s="265"/>
      <c r="BP54" s="265"/>
      <c r="BQ54" s="262">
        <v>
48</v>
      </c>
      <c r="BR54" s="263"/>
      <c r="BS54" s="848"/>
      <c r="BT54" s="849"/>
      <c r="BU54" s="849"/>
      <c r="BV54" s="849"/>
      <c r="BW54" s="849"/>
      <c r="BX54" s="849"/>
      <c r="BY54" s="849"/>
      <c r="BZ54" s="849"/>
      <c r="CA54" s="849"/>
      <c r="CB54" s="849"/>
      <c r="CC54" s="849"/>
      <c r="CD54" s="849"/>
      <c r="CE54" s="849"/>
      <c r="CF54" s="849"/>
      <c r="CG54" s="850"/>
      <c r="CH54" s="854"/>
      <c r="CI54" s="855"/>
      <c r="CJ54" s="855"/>
      <c r="CK54" s="855"/>
      <c r="CL54" s="856"/>
      <c r="CM54" s="854"/>
      <c r="CN54" s="855"/>
      <c r="CO54" s="855"/>
      <c r="CP54" s="855"/>
      <c r="CQ54" s="856"/>
      <c r="CR54" s="854"/>
      <c r="CS54" s="855"/>
      <c r="CT54" s="855"/>
      <c r="CU54" s="855"/>
      <c r="CV54" s="856"/>
      <c r="CW54" s="854"/>
      <c r="CX54" s="855"/>
      <c r="CY54" s="855"/>
      <c r="CZ54" s="855"/>
      <c r="DA54" s="856"/>
      <c r="DB54" s="854"/>
      <c r="DC54" s="855"/>
      <c r="DD54" s="855"/>
      <c r="DE54" s="855"/>
      <c r="DF54" s="856"/>
      <c r="DG54" s="854"/>
      <c r="DH54" s="855"/>
      <c r="DI54" s="855"/>
      <c r="DJ54" s="855"/>
      <c r="DK54" s="856"/>
      <c r="DL54" s="854"/>
      <c r="DM54" s="855"/>
      <c r="DN54" s="855"/>
      <c r="DO54" s="855"/>
      <c r="DP54" s="856"/>
      <c r="DQ54" s="854"/>
      <c r="DR54" s="855"/>
      <c r="DS54" s="855"/>
      <c r="DT54" s="855"/>
      <c r="DU54" s="856"/>
      <c r="DV54" s="864"/>
      <c r="DW54" s="865"/>
      <c r="DX54" s="865"/>
      <c r="DY54" s="865"/>
      <c r="DZ54" s="866"/>
      <c r="EA54" s="246"/>
    </row>
    <row r="55" spans="1:131" s="247" customFormat="1" ht="26.25" customHeight="1" x14ac:dyDescent="0.2">
      <c r="A55" s="261">
        <v>
28</v>
      </c>
      <c r="B55" s="835"/>
      <c r="C55" s="836"/>
      <c r="D55" s="836"/>
      <c r="E55" s="836"/>
      <c r="F55" s="836"/>
      <c r="G55" s="836"/>
      <c r="H55" s="836"/>
      <c r="I55" s="836"/>
      <c r="J55" s="836"/>
      <c r="K55" s="836"/>
      <c r="L55" s="836"/>
      <c r="M55" s="836"/>
      <c r="N55" s="836"/>
      <c r="O55" s="836"/>
      <c r="P55" s="837"/>
      <c r="Q55" s="914"/>
      <c r="R55" s="915"/>
      <c r="S55" s="915"/>
      <c r="T55" s="915"/>
      <c r="U55" s="915"/>
      <c r="V55" s="915"/>
      <c r="W55" s="915"/>
      <c r="X55" s="915"/>
      <c r="Y55" s="915"/>
      <c r="Z55" s="915"/>
      <c r="AA55" s="915"/>
      <c r="AB55" s="915"/>
      <c r="AC55" s="915"/>
      <c r="AD55" s="915"/>
      <c r="AE55" s="916"/>
      <c r="AF55" s="841"/>
      <c r="AG55" s="842"/>
      <c r="AH55" s="842"/>
      <c r="AI55" s="842"/>
      <c r="AJ55" s="843"/>
      <c r="AK55" s="917"/>
      <c r="AL55" s="915"/>
      <c r="AM55" s="915"/>
      <c r="AN55" s="915"/>
      <c r="AO55" s="915"/>
      <c r="AP55" s="915"/>
      <c r="AQ55" s="915"/>
      <c r="AR55" s="915"/>
      <c r="AS55" s="915"/>
      <c r="AT55" s="915"/>
      <c r="AU55" s="915"/>
      <c r="AV55" s="915"/>
      <c r="AW55" s="915"/>
      <c r="AX55" s="915"/>
      <c r="AY55" s="915"/>
      <c r="AZ55" s="918"/>
      <c r="BA55" s="918"/>
      <c r="BB55" s="918"/>
      <c r="BC55" s="918"/>
      <c r="BD55" s="918"/>
      <c r="BE55" s="909"/>
      <c r="BF55" s="909"/>
      <c r="BG55" s="909"/>
      <c r="BH55" s="909"/>
      <c r="BI55" s="910"/>
      <c r="BJ55" s="252"/>
      <c r="BK55" s="252"/>
      <c r="BL55" s="252"/>
      <c r="BM55" s="252"/>
      <c r="BN55" s="252"/>
      <c r="BO55" s="265"/>
      <c r="BP55" s="265"/>
      <c r="BQ55" s="262">
        <v>
49</v>
      </c>
      <c r="BR55" s="263"/>
      <c r="BS55" s="848"/>
      <c r="BT55" s="849"/>
      <c r="BU55" s="849"/>
      <c r="BV55" s="849"/>
      <c r="BW55" s="849"/>
      <c r="BX55" s="849"/>
      <c r="BY55" s="849"/>
      <c r="BZ55" s="849"/>
      <c r="CA55" s="849"/>
      <c r="CB55" s="849"/>
      <c r="CC55" s="849"/>
      <c r="CD55" s="849"/>
      <c r="CE55" s="849"/>
      <c r="CF55" s="849"/>
      <c r="CG55" s="850"/>
      <c r="CH55" s="854"/>
      <c r="CI55" s="855"/>
      <c r="CJ55" s="855"/>
      <c r="CK55" s="855"/>
      <c r="CL55" s="856"/>
      <c r="CM55" s="854"/>
      <c r="CN55" s="855"/>
      <c r="CO55" s="855"/>
      <c r="CP55" s="855"/>
      <c r="CQ55" s="856"/>
      <c r="CR55" s="854"/>
      <c r="CS55" s="855"/>
      <c r="CT55" s="855"/>
      <c r="CU55" s="855"/>
      <c r="CV55" s="856"/>
      <c r="CW55" s="854"/>
      <c r="CX55" s="855"/>
      <c r="CY55" s="855"/>
      <c r="CZ55" s="855"/>
      <c r="DA55" s="856"/>
      <c r="DB55" s="854"/>
      <c r="DC55" s="855"/>
      <c r="DD55" s="855"/>
      <c r="DE55" s="855"/>
      <c r="DF55" s="856"/>
      <c r="DG55" s="854"/>
      <c r="DH55" s="855"/>
      <c r="DI55" s="855"/>
      <c r="DJ55" s="855"/>
      <c r="DK55" s="856"/>
      <c r="DL55" s="854"/>
      <c r="DM55" s="855"/>
      <c r="DN55" s="855"/>
      <c r="DO55" s="855"/>
      <c r="DP55" s="856"/>
      <c r="DQ55" s="854"/>
      <c r="DR55" s="855"/>
      <c r="DS55" s="855"/>
      <c r="DT55" s="855"/>
      <c r="DU55" s="856"/>
      <c r="DV55" s="864"/>
      <c r="DW55" s="865"/>
      <c r="DX55" s="865"/>
      <c r="DY55" s="865"/>
      <c r="DZ55" s="866"/>
      <c r="EA55" s="246"/>
    </row>
    <row r="56" spans="1:131" s="247" customFormat="1" ht="26.25" customHeight="1" x14ac:dyDescent="0.2">
      <c r="A56" s="261">
        <v>
29</v>
      </c>
      <c r="B56" s="835"/>
      <c r="C56" s="836"/>
      <c r="D56" s="836"/>
      <c r="E56" s="836"/>
      <c r="F56" s="836"/>
      <c r="G56" s="836"/>
      <c r="H56" s="836"/>
      <c r="I56" s="836"/>
      <c r="J56" s="836"/>
      <c r="K56" s="836"/>
      <c r="L56" s="836"/>
      <c r="M56" s="836"/>
      <c r="N56" s="836"/>
      <c r="O56" s="836"/>
      <c r="P56" s="837"/>
      <c r="Q56" s="914"/>
      <c r="R56" s="915"/>
      <c r="S56" s="915"/>
      <c r="T56" s="915"/>
      <c r="U56" s="915"/>
      <c r="V56" s="915"/>
      <c r="W56" s="915"/>
      <c r="X56" s="915"/>
      <c r="Y56" s="915"/>
      <c r="Z56" s="915"/>
      <c r="AA56" s="915"/>
      <c r="AB56" s="915"/>
      <c r="AC56" s="915"/>
      <c r="AD56" s="915"/>
      <c r="AE56" s="916"/>
      <c r="AF56" s="841"/>
      <c r="AG56" s="842"/>
      <c r="AH56" s="842"/>
      <c r="AI56" s="842"/>
      <c r="AJ56" s="843"/>
      <c r="AK56" s="917"/>
      <c r="AL56" s="915"/>
      <c r="AM56" s="915"/>
      <c r="AN56" s="915"/>
      <c r="AO56" s="915"/>
      <c r="AP56" s="915"/>
      <c r="AQ56" s="915"/>
      <c r="AR56" s="915"/>
      <c r="AS56" s="915"/>
      <c r="AT56" s="915"/>
      <c r="AU56" s="915"/>
      <c r="AV56" s="915"/>
      <c r="AW56" s="915"/>
      <c r="AX56" s="915"/>
      <c r="AY56" s="915"/>
      <c r="AZ56" s="918"/>
      <c r="BA56" s="918"/>
      <c r="BB56" s="918"/>
      <c r="BC56" s="918"/>
      <c r="BD56" s="918"/>
      <c r="BE56" s="909"/>
      <c r="BF56" s="909"/>
      <c r="BG56" s="909"/>
      <c r="BH56" s="909"/>
      <c r="BI56" s="910"/>
      <c r="BJ56" s="252"/>
      <c r="BK56" s="252"/>
      <c r="BL56" s="252"/>
      <c r="BM56" s="252"/>
      <c r="BN56" s="252"/>
      <c r="BO56" s="265"/>
      <c r="BP56" s="265"/>
      <c r="BQ56" s="262">
        <v>
50</v>
      </c>
      <c r="BR56" s="263"/>
      <c r="BS56" s="848"/>
      <c r="BT56" s="849"/>
      <c r="BU56" s="849"/>
      <c r="BV56" s="849"/>
      <c r="BW56" s="849"/>
      <c r="BX56" s="849"/>
      <c r="BY56" s="849"/>
      <c r="BZ56" s="849"/>
      <c r="CA56" s="849"/>
      <c r="CB56" s="849"/>
      <c r="CC56" s="849"/>
      <c r="CD56" s="849"/>
      <c r="CE56" s="849"/>
      <c r="CF56" s="849"/>
      <c r="CG56" s="850"/>
      <c r="CH56" s="854"/>
      <c r="CI56" s="855"/>
      <c r="CJ56" s="855"/>
      <c r="CK56" s="855"/>
      <c r="CL56" s="856"/>
      <c r="CM56" s="854"/>
      <c r="CN56" s="855"/>
      <c r="CO56" s="855"/>
      <c r="CP56" s="855"/>
      <c r="CQ56" s="856"/>
      <c r="CR56" s="854"/>
      <c r="CS56" s="855"/>
      <c r="CT56" s="855"/>
      <c r="CU56" s="855"/>
      <c r="CV56" s="856"/>
      <c r="CW56" s="854"/>
      <c r="CX56" s="855"/>
      <c r="CY56" s="855"/>
      <c r="CZ56" s="855"/>
      <c r="DA56" s="856"/>
      <c r="DB56" s="854"/>
      <c r="DC56" s="855"/>
      <c r="DD56" s="855"/>
      <c r="DE56" s="855"/>
      <c r="DF56" s="856"/>
      <c r="DG56" s="854"/>
      <c r="DH56" s="855"/>
      <c r="DI56" s="855"/>
      <c r="DJ56" s="855"/>
      <c r="DK56" s="856"/>
      <c r="DL56" s="854"/>
      <c r="DM56" s="855"/>
      <c r="DN56" s="855"/>
      <c r="DO56" s="855"/>
      <c r="DP56" s="856"/>
      <c r="DQ56" s="854"/>
      <c r="DR56" s="855"/>
      <c r="DS56" s="855"/>
      <c r="DT56" s="855"/>
      <c r="DU56" s="856"/>
      <c r="DV56" s="864"/>
      <c r="DW56" s="865"/>
      <c r="DX56" s="865"/>
      <c r="DY56" s="865"/>
      <c r="DZ56" s="866"/>
      <c r="EA56" s="246"/>
    </row>
    <row r="57" spans="1:131" s="247" customFormat="1" ht="26.25" customHeight="1" x14ac:dyDescent="0.2">
      <c r="A57" s="261">
        <v>
30</v>
      </c>
      <c r="B57" s="835"/>
      <c r="C57" s="836"/>
      <c r="D57" s="836"/>
      <c r="E57" s="836"/>
      <c r="F57" s="836"/>
      <c r="G57" s="836"/>
      <c r="H57" s="836"/>
      <c r="I57" s="836"/>
      <c r="J57" s="836"/>
      <c r="K57" s="836"/>
      <c r="L57" s="836"/>
      <c r="M57" s="836"/>
      <c r="N57" s="836"/>
      <c r="O57" s="836"/>
      <c r="P57" s="837"/>
      <c r="Q57" s="914"/>
      <c r="R57" s="915"/>
      <c r="S57" s="915"/>
      <c r="T57" s="915"/>
      <c r="U57" s="915"/>
      <c r="V57" s="915"/>
      <c r="W57" s="915"/>
      <c r="X57" s="915"/>
      <c r="Y57" s="915"/>
      <c r="Z57" s="915"/>
      <c r="AA57" s="915"/>
      <c r="AB57" s="915"/>
      <c r="AC57" s="915"/>
      <c r="AD57" s="915"/>
      <c r="AE57" s="916"/>
      <c r="AF57" s="841"/>
      <c r="AG57" s="842"/>
      <c r="AH57" s="842"/>
      <c r="AI57" s="842"/>
      <c r="AJ57" s="843"/>
      <c r="AK57" s="917"/>
      <c r="AL57" s="915"/>
      <c r="AM57" s="915"/>
      <c r="AN57" s="915"/>
      <c r="AO57" s="915"/>
      <c r="AP57" s="915"/>
      <c r="AQ57" s="915"/>
      <c r="AR57" s="915"/>
      <c r="AS57" s="915"/>
      <c r="AT57" s="915"/>
      <c r="AU57" s="915"/>
      <c r="AV57" s="915"/>
      <c r="AW57" s="915"/>
      <c r="AX57" s="915"/>
      <c r="AY57" s="915"/>
      <c r="AZ57" s="918"/>
      <c r="BA57" s="918"/>
      <c r="BB57" s="918"/>
      <c r="BC57" s="918"/>
      <c r="BD57" s="918"/>
      <c r="BE57" s="909"/>
      <c r="BF57" s="909"/>
      <c r="BG57" s="909"/>
      <c r="BH57" s="909"/>
      <c r="BI57" s="910"/>
      <c r="BJ57" s="252"/>
      <c r="BK57" s="252"/>
      <c r="BL57" s="252"/>
      <c r="BM57" s="252"/>
      <c r="BN57" s="252"/>
      <c r="BO57" s="265"/>
      <c r="BP57" s="265"/>
      <c r="BQ57" s="262">
        <v>
51</v>
      </c>
      <c r="BR57" s="263"/>
      <c r="BS57" s="848"/>
      <c r="BT57" s="849"/>
      <c r="BU57" s="849"/>
      <c r="BV57" s="849"/>
      <c r="BW57" s="849"/>
      <c r="BX57" s="849"/>
      <c r="BY57" s="849"/>
      <c r="BZ57" s="849"/>
      <c r="CA57" s="849"/>
      <c r="CB57" s="849"/>
      <c r="CC57" s="849"/>
      <c r="CD57" s="849"/>
      <c r="CE57" s="849"/>
      <c r="CF57" s="849"/>
      <c r="CG57" s="850"/>
      <c r="CH57" s="854"/>
      <c r="CI57" s="855"/>
      <c r="CJ57" s="855"/>
      <c r="CK57" s="855"/>
      <c r="CL57" s="856"/>
      <c r="CM57" s="854"/>
      <c r="CN57" s="855"/>
      <c r="CO57" s="855"/>
      <c r="CP57" s="855"/>
      <c r="CQ57" s="856"/>
      <c r="CR57" s="854"/>
      <c r="CS57" s="855"/>
      <c r="CT57" s="855"/>
      <c r="CU57" s="855"/>
      <c r="CV57" s="856"/>
      <c r="CW57" s="854"/>
      <c r="CX57" s="855"/>
      <c r="CY57" s="855"/>
      <c r="CZ57" s="855"/>
      <c r="DA57" s="856"/>
      <c r="DB57" s="854"/>
      <c r="DC57" s="855"/>
      <c r="DD57" s="855"/>
      <c r="DE57" s="855"/>
      <c r="DF57" s="856"/>
      <c r="DG57" s="854"/>
      <c r="DH57" s="855"/>
      <c r="DI57" s="855"/>
      <c r="DJ57" s="855"/>
      <c r="DK57" s="856"/>
      <c r="DL57" s="854"/>
      <c r="DM57" s="855"/>
      <c r="DN57" s="855"/>
      <c r="DO57" s="855"/>
      <c r="DP57" s="856"/>
      <c r="DQ57" s="854"/>
      <c r="DR57" s="855"/>
      <c r="DS57" s="855"/>
      <c r="DT57" s="855"/>
      <c r="DU57" s="856"/>
      <c r="DV57" s="864"/>
      <c r="DW57" s="865"/>
      <c r="DX57" s="865"/>
      <c r="DY57" s="865"/>
      <c r="DZ57" s="866"/>
      <c r="EA57" s="246"/>
    </row>
    <row r="58" spans="1:131" s="247" customFormat="1" ht="26.25" customHeight="1" x14ac:dyDescent="0.2">
      <c r="A58" s="261">
        <v>
31</v>
      </c>
      <c r="B58" s="835"/>
      <c r="C58" s="836"/>
      <c r="D58" s="836"/>
      <c r="E58" s="836"/>
      <c r="F58" s="836"/>
      <c r="G58" s="836"/>
      <c r="H58" s="836"/>
      <c r="I58" s="836"/>
      <c r="J58" s="836"/>
      <c r="K58" s="836"/>
      <c r="L58" s="836"/>
      <c r="M58" s="836"/>
      <c r="N58" s="836"/>
      <c r="O58" s="836"/>
      <c r="P58" s="837"/>
      <c r="Q58" s="914"/>
      <c r="R58" s="915"/>
      <c r="S58" s="915"/>
      <c r="T58" s="915"/>
      <c r="U58" s="915"/>
      <c r="V58" s="915"/>
      <c r="W58" s="915"/>
      <c r="X58" s="915"/>
      <c r="Y58" s="915"/>
      <c r="Z58" s="915"/>
      <c r="AA58" s="915"/>
      <c r="AB58" s="915"/>
      <c r="AC58" s="915"/>
      <c r="AD58" s="915"/>
      <c r="AE58" s="916"/>
      <c r="AF58" s="841"/>
      <c r="AG58" s="842"/>
      <c r="AH58" s="842"/>
      <c r="AI58" s="842"/>
      <c r="AJ58" s="843"/>
      <c r="AK58" s="917"/>
      <c r="AL58" s="915"/>
      <c r="AM58" s="915"/>
      <c r="AN58" s="915"/>
      <c r="AO58" s="915"/>
      <c r="AP58" s="915"/>
      <c r="AQ58" s="915"/>
      <c r="AR58" s="915"/>
      <c r="AS58" s="915"/>
      <c r="AT58" s="915"/>
      <c r="AU58" s="915"/>
      <c r="AV58" s="915"/>
      <c r="AW58" s="915"/>
      <c r="AX58" s="915"/>
      <c r="AY58" s="915"/>
      <c r="AZ58" s="918"/>
      <c r="BA58" s="918"/>
      <c r="BB58" s="918"/>
      <c r="BC58" s="918"/>
      <c r="BD58" s="918"/>
      <c r="BE58" s="909"/>
      <c r="BF58" s="909"/>
      <c r="BG58" s="909"/>
      <c r="BH58" s="909"/>
      <c r="BI58" s="910"/>
      <c r="BJ58" s="252"/>
      <c r="BK58" s="252"/>
      <c r="BL58" s="252"/>
      <c r="BM58" s="252"/>
      <c r="BN58" s="252"/>
      <c r="BO58" s="265"/>
      <c r="BP58" s="265"/>
      <c r="BQ58" s="262">
        <v>
52</v>
      </c>
      <c r="BR58" s="263"/>
      <c r="BS58" s="848"/>
      <c r="BT58" s="849"/>
      <c r="BU58" s="849"/>
      <c r="BV58" s="849"/>
      <c r="BW58" s="849"/>
      <c r="BX58" s="849"/>
      <c r="BY58" s="849"/>
      <c r="BZ58" s="849"/>
      <c r="CA58" s="849"/>
      <c r="CB58" s="849"/>
      <c r="CC58" s="849"/>
      <c r="CD58" s="849"/>
      <c r="CE58" s="849"/>
      <c r="CF58" s="849"/>
      <c r="CG58" s="850"/>
      <c r="CH58" s="854"/>
      <c r="CI58" s="855"/>
      <c r="CJ58" s="855"/>
      <c r="CK58" s="855"/>
      <c r="CL58" s="856"/>
      <c r="CM58" s="854"/>
      <c r="CN58" s="855"/>
      <c r="CO58" s="855"/>
      <c r="CP58" s="855"/>
      <c r="CQ58" s="856"/>
      <c r="CR58" s="854"/>
      <c r="CS58" s="855"/>
      <c r="CT58" s="855"/>
      <c r="CU58" s="855"/>
      <c r="CV58" s="856"/>
      <c r="CW58" s="854"/>
      <c r="CX58" s="855"/>
      <c r="CY58" s="855"/>
      <c r="CZ58" s="855"/>
      <c r="DA58" s="856"/>
      <c r="DB58" s="854"/>
      <c r="DC58" s="855"/>
      <c r="DD58" s="855"/>
      <c r="DE58" s="855"/>
      <c r="DF58" s="856"/>
      <c r="DG58" s="854"/>
      <c r="DH58" s="855"/>
      <c r="DI58" s="855"/>
      <c r="DJ58" s="855"/>
      <c r="DK58" s="856"/>
      <c r="DL58" s="854"/>
      <c r="DM58" s="855"/>
      <c r="DN58" s="855"/>
      <c r="DO58" s="855"/>
      <c r="DP58" s="856"/>
      <c r="DQ58" s="854"/>
      <c r="DR58" s="855"/>
      <c r="DS58" s="855"/>
      <c r="DT58" s="855"/>
      <c r="DU58" s="856"/>
      <c r="DV58" s="864"/>
      <c r="DW58" s="865"/>
      <c r="DX58" s="865"/>
      <c r="DY58" s="865"/>
      <c r="DZ58" s="866"/>
      <c r="EA58" s="246"/>
    </row>
    <row r="59" spans="1:131" s="247" customFormat="1" ht="26.25" customHeight="1" x14ac:dyDescent="0.2">
      <c r="A59" s="261">
        <v>
32</v>
      </c>
      <c r="B59" s="835"/>
      <c r="C59" s="836"/>
      <c r="D59" s="836"/>
      <c r="E59" s="836"/>
      <c r="F59" s="836"/>
      <c r="G59" s="836"/>
      <c r="H59" s="836"/>
      <c r="I59" s="836"/>
      <c r="J59" s="836"/>
      <c r="K59" s="836"/>
      <c r="L59" s="836"/>
      <c r="M59" s="836"/>
      <c r="N59" s="836"/>
      <c r="O59" s="836"/>
      <c r="P59" s="837"/>
      <c r="Q59" s="914"/>
      <c r="R59" s="915"/>
      <c r="S59" s="915"/>
      <c r="T59" s="915"/>
      <c r="U59" s="915"/>
      <c r="V59" s="915"/>
      <c r="W59" s="915"/>
      <c r="X59" s="915"/>
      <c r="Y59" s="915"/>
      <c r="Z59" s="915"/>
      <c r="AA59" s="915"/>
      <c r="AB59" s="915"/>
      <c r="AC59" s="915"/>
      <c r="AD59" s="915"/>
      <c r="AE59" s="916"/>
      <c r="AF59" s="841"/>
      <c r="AG59" s="842"/>
      <c r="AH59" s="842"/>
      <c r="AI59" s="842"/>
      <c r="AJ59" s="843"/>
      <c r="AK59" s="917"/>
      <c r="AL59" s="915"/>
      <c r="AM59" s="915"/>
      <c r="AN59" s="915"/>
      <c r="AO59" s="915"/>
      <c r="AP59" s="915"/>
      <c r="AQ59" s="915"/>
      <c r="AR59" s="915"/>
      <c r="AS59" s="915"/>
      <c r="AT59" s="915"/>
      <c r="AU59" s="915"/>
      <c r="AV59" s="915"/>
      <c r="AW59" s="915"/>
      <c r="AX59" s="915"/>
      <c r="AY59" s="915"/>
      <c r="AZ59" s="918"/>
      <c r="BA59" s="918"/>
      <c r="BB59" s="918"/>
      <c r="BC59" s="918"/>
      <c r="BD59" s="918"/>
      <c r="BE59" s="909"/>
      <c r="BF59" s="909"/>
      <c r="BG59" s="909"/>
      <c r="BH59" s="909"/>
      <c r="BI59" s="910"/>
      <c r="BJ59" s="252"/>
      <c r="BK59" s="252"/>
      <c r="BL59" s="252"/>
      <c r="BM59" s="252"/>
      <c r="BN59" s="252"/>
      <c r="BO59" s="265"/>
      <c r="BP59" s="265"/>
      <c r="BQ59" s="262">
        <v>
53</v>
      </c>
      <c r="BR59" s="263"/>
      <c r="BS59" s="848"/>
      <c r="BT59" s="849"/>
      <c r="BU59" s="849"/>
      <c r="BV59" s="849"/>
      <c r="BW59" s="849"/>
      <c r="BX59" s="849"/>
      <c r="BY59" s="849"/>
      <c r="BZ59" s="849"/>
      <c r="CA59" s="849"/>
      <c r="CB59" s="849"/>
      <c r="CC59" s="849"/>
      <c r="CD59" s="849"/>
      <c r="CE59" s="849"/>
      <c r="CF59" s="849"/>
      <c r="CG59" s="850"/>
      <c r="CH59" s="854"/>
      <c r="CI59" s="855"/>
      <c r="CJ59" s="855"/>
      <c r="CK59" s="855"/>
      <c r="CL59" s="856"/>
      <c r="CM59" s="854"/>
      <c r="CN59" s="855"/>
      <c r="CO59" s="855"/>
      <c r="CP59" s="855"/>
      <c r="CQ59" s="856"/>
      <c r="CR59" s="854"/>
      <c r="CS59" s="855"/>
      <c r="CT59" s="855"/>
      <c r="CU59" s="855"/>
      <c r="CV59" s="856"/>
      <c r="CW59" s="854"/>
      <c r="CX59" s="855"/>
      <c r="CY59" s="855"/>
      <c r="CZ59" s="855"/>
      <c r="DA59" s="856"/>
      <c r="DB59" s="854"/>
      <c r="DC59" s="855"/>
      <c r="DD59" s="855"/>
      <c r="DE59" s="855"/>
      <c r="DF59" s="856"/>
      <c r="DG59" s="854"/>
      <c r="DH59" s="855"/>
      <c r="DI59" s="855"/>
      <c r="DJ59" s="855"/>
      <c r="DK59" s="856"/>
      <c r="DL59" s="854"/>
      <c r="DM59" s="855"/>
      <c r="DN59" s="855"/>
      <c r="DO59" s="855"/>
      <c r="DP59" s="856"/>
      <c r="DQ59" s="854"/>
      <c r="DR59" s="855"/>
      <c r="DS59" s="855"/>
      <c r="DT59" s="855"/>
      <c r="DU59" s="856"/>
      <c r="DV59" s="864"/>
      <c r="DW59" s="865"/>
      <c r="DX59" s="865"/>
      <c r="DY59" s="865"/>
      <c r="DZ59" s="866"/>
      <c r="EA59" s="246"/>
    </row>
    <row r="60" spans="1:131" s="247" customFormat="1" ht="26.25" customHeight="1" x14ac:dyDescent="0.2">
      <c r="A60" s="261">
        <v>
33</v>
      </c>
      <c r="B60" s="835"/>
      <c r="C60" s="836"/>
      <c r="D60" s="836"/>
      <c r="E60" s="836"/>
      <c r="F60" s="836"/>
      <c r="G60" s="836"/>
      <c r="H60" s="836"/>
      <c r="I60" s="836"/>
      <c r="J60" s="836"/>
      <c r="K60" s="836"/>
      <c r="L60" s="836"/>
      <c r="M60" s="836"/>
      <c r="N60" s="836"/>
      <c r="O60" s="836"/>
      <c r="P60" s="837"/>
      <c r="Q60" s="914"/>
      <c r="R60" s="915"/>
      <c r="S60" s="915"/>
      <c r="T60" s="915"/>
      <c r="U60" s="915"/>
      <c r="V60" s="915"/>
      <c r="W60" s="915"/>
      <c r="X60" s="915"/>
      <c r="Y60" s="915"/>
      <c r="Z60" s="915"/>
      <c r="AA60" s="915"/>
      <c r="AB60" s="915"/>
      <c r="AC60" s="915"/>
      <c r="AD60" s="915"/>
      <c r="AE60" s="916"/>
      <c r="AF60" s="841"/>
      <c r="AG60" s="842"/>
      <c r="AH60" s="842"/>
      <c r="AI60" s="842"/>
      <c r="AJ60" s="843"/>
      <c r="AK60" s="917"/>
      <c r="AL60" s="915"/>
      <c r="AM60" s="915"/>
      <c r="AN60" s="915"/>
      <c r="AO60" s="915"/>
      <c r="AP60" s="915"/>
      <c r="AQ60" s="915"/>
      <c r="AR60" s="915"/>
      <c r="AS60" s="915"/>
      <c r="AT60" s="915"/>
      <c r="AU60" s="915"/>
      <c r="AV60" s="915"/>
      <c r="AW60" s="915"/>
      <c r="AX60" s="915"/>
      <c r="AY60" s="915"/>
      <c r="AZ60" s="918"/>
      <c r="BA60" s="918"/>
      <c r="BB60" s="918"/>
      <c r="BC60" s="918"/>
      <c r="BD60" s="918"/>
      <c r="BE60" s="909"/>
      <c r="BF60" s="909"/>
      <c r="BG60" s="909"/>
      <c r="BH60" s="909"/>
      <c r="BI60" s="910"/>
      <c r="BJ60" s="252"/>
      <c r="BK60" s="252"/>
      <c r="BL60" s="252"/>
      <c r="BM60" s="252"/>
      <c r="BN60" s="252"/>
      <c r="BO60" s="265"/>
      <c r="BP60" s="265"/>
      <c r="BQ60" s="262">
        <v>
54</v>
      </c>
      <c r="BR60" s="263"/>
      <c r="BS60" s="848"/>
      <c r="BT60" s="849"/>
      <c r="BU60" s="849"/>
      <c r="BV60" s="849"/>
      <c r="BW60" s="849"/>
      <c r="BX60" s="849"/>
      <c r="BY60" s="849"/>
      <c r="BZ60" s="849"/>
      <c r="CA60" s="849"/>
      <c r="CB60" s="849"/>
      <c r="CC60" s="849"/>
      <c r="CD60" s="849"/>
      <c r="CE60" s="849"/>
      <c r="CF60" s="849"/>
      <c r="CG60" s="850"/>
      <c r="CH60" s="854"/>
      <c r="CI60" s="855"/>
      <c r="CJ60" s="855"/>
      <c r="CK60" s="855"/>
      <c r="CL60" s="856"/>
      <c r="CM60" s="854"/>
      <c r="CN60" s="855"/>
      <c r="CO60" s="855"/>
      <c r="CP60" s="855"/>
      <c r="CQ60" s="856"/>
      <c r="CR60" s="854"/>
      <c r="CS60" s="855"/>
      <c r="CT60" s="855"/>
      <c r="CU60" s="855"/>
      <c r="CV60" s="856"/>
      <c r="CW60" s="854"/>
      <c r="CX60" s="855"/>
      <c r="CY60" s="855"/>
      <c r="CZ60" s="855"/>
      <c r="DA60" s="856"/>
      <c r="DB60" s="854"/>
      <c r="DC60" s="855"/>
      <c r="DD60" s="855"/>
      <c r="DE60" s="855"/>
      <c r="DF60" s="856"/>
      <c r="DG60" s="854"/>
      <c r="DH60" s="855"/>
      <c r="DI60" s="855"/>
      <c r="DJ60" s="855"/>
      <c r="DK60" s="856"/>
      <c r="DL60" s="854"/>
      <c r="DM60" s="855"/>
      <c r="DN60" s="855"/>
      <c r="DO60" s="855"/>
      <c r="DP60" s="856"/>
      <c r="DQ60" s="854"/>
      <c r="DR60" s="855"/>
      <c r="DS60" s="855"/>
      <c r="DT60" s="855"/>
      <c r="DU60" s="856"/>
      <c r="DV60" s="864"/>
      <c r="DW60" s="865"/>
      <c r="DX60" s="865"/>
      <c r="DY60" s="865"/>
      <c r="DZ60" s="866"/>
      <c r="EA60" s="246"/>
    </row>
    <row r="61" spans="1:131" s="247" customFormat="1" ht="26.25" customHeight="1" thickBot="1" x14ac:dyDescent="0.25">
      <c r="A61" s="261">
        <v>
34</v>
      </c>
      <c r="B61" s="835"/>
      <c r="C61" s="836"/>
      <c r="D61" s="836"/>
      <c r="E61" s="836"/>
      <c r="F61" s="836"/>
      <c r="G61" s="836"/>
      <c r="H61" s="836"/>
      <c r="I61" s="836"/>
      <c r="J61" s="836"/>
      <c r="K61" s="836"/>
      <c r="L61" s="836"/>
      <c r="M61" s="836"/>
      <c r="N61" s="836"/>
      <c r="O61" s="836"/>
      <c r="P61" s="837"/>
      <c r="Q61" s="914"/>
      <c r="R61" s="915"/>
      <c r="S61" s="915"/>
      <c r="T61" s="915"/>
      <c r="U61" s="915"/>
      <c r="V61" s="915"/>
      <c r="W61" s="915"/>
      <c r="X61" s="915"/>
      <c r="Y61" s="915"/>
      <c r="Z61" s="915"/>
      <c r="AA61" s="915"/>
      <c r="AB61" s="915"/>
      <c r="AC61" s="915"/>
      <c r="AD61" s="915"/>
      <c r="AE61" s="916"/>
      <c r="AF61" s="841"/>
      <c r="AG61" s="842"/>
      <c r="AH61" s="842"/>
      <c r="AI61" s="842"/>
      <c r="AJ61" s="843"/>
      <c r="AK61" s="917"/>
      <c r="AL61" s="915"/>
      <c r="AM61" s="915"/>
      <c r="AN61" s="915"/>
      <c r="AO61" s="915"/>
      <c r="AP61" s="915"/>
      <c r="AQ61" s="915"/>
      <c r="AR61" s="915"/>
      <c r="AS61" s="915"/>
      <c r="AT61" s="915"/>
      <c r="AU61" s="915"/>
      <c r="AV61" s="915"/>
      <c r="AW61" s="915"/>
      <c r="AX61" s="915"/>
      <c r="AY61" s="915"/>
      <c r="AZ61" s="918"/>
      <c r="BA61" s="918"/>
      <c r="BB61" s="918"/>
      <c r="BC61" s="918"/>
      <c r="BD61" s="918"/>
      <c r="BE61" s="909"/>
      <c r="BF61" s="909"/>
      <c r="BG61" s="909"/>
      <c r="BH61" s="909"/>
      <c r="BI61" s="910"/>
      <c r="BJ61" s="252"/>
      <c r="BK61" s="252"/>
      <c r="BL61" s="252"/>
      <c r="BM61" s="252"/>
      <c r="BN61" s="252"/>
      <c r="BO61" s="265"/>
      <c r="BP61" s="265"/>
      <c r="BQ61" s="262">
        <v>
55</v>
      </c>
      <c r="BR61" s="263"/>
      <c r="BS61" s="848"/>
      <c r="BT61" s="849"/>
      <c r="BU61" s="849"/>
      <c r="BV61" s="849"/>
      <c r="BW61" s="849"/>
      <c r="BX61" s="849"/>
      <c r="BY61" s="849"/>
      <c r="BZ61" s="849"/>
      <c r="CA61" s="849"/>
      <c r="CB61" s="849"/>
      <c r="CC61" s="849"/>
      <c r="CD61" s="849"/>
      <c r="CE61" s="849"/>
      <c r="CF61" s="849"/>
      <c r="CG61" s="850"/>
      <c r="CH61" s="854"/>
      <c r="CI61" s="855"/>
      <c r="CJ61" s="855"/>
      <c r="CK61" s="855"/>
      <c r="CL61" s="856"/>
      <c r="CM61" s="854"/>
      <c r="CN61" s="855"/>
      <c r="CO61" s="855"/>
      <c r="CP61" s="855"/>
      <c r="CQ61" s="856"/>
      <c r="CR61" s="854"/>
      <c r="CS61" s="855"/>
      <c r="CT61" s="855"/>
      <c r="CU61" s="855"/>
      <c r="CV61" s="856"/>
      <c r="CW61" s="854"/>
      <c r="CX61" s="855"/>
      <c r="CY61" s="855"/>
      <c r="CZ61" s="855"/>
      <c r="DA61" s="856"/>
      <c r="DB61" s="854"/>
      <c r="DC61" s="855"/>
      <c r="DD61" s="855"/>
      <c r="DE61" s="855"/>
      <c r="DF61" s="856"/>
      <c r="DG61" s="854"/>
      <c r="DH61" s="855"/>
      <c r="DI61" s="855"/>
      <c r="DJ61" s="855"/>
      <c r="DK61" s="856"/>
      <c r="DL61" s="854"/>
      <c r="DM61" s="855"/>
      <c r="DN61" s="855"/>
      <c r="DO61" s="855"/>
      <c r="DP61" s="856"/>
      <c r="DQ61" s="854"/>
      <c r="DR61" s="855"/>
      <c r="DS61" s="855"/>
      <c r="DT61" s="855"/>
      <c r="DU61" s="856"/>
      <c r="DV61" s="864"/>
      <c r="DW61" s="865"/>
      <c r="DX61" s="865"/>
      <c r="DY61" s="865"/>
      <c r="DZ61" s="866"/>
      <c r="EA61" s="246"/>
    </row>
    <row r="62" spans="1:131" s="247" customFormat="1" ht="26.25" customHeight="1" x14ac:dyDescent="0.2">
      <c r="A62" s="261">
        <v>
35</v>
      </c>
      <c r="B62" s="835"/>
      <c r="C62" s="836"/>
      <c r="D62" s="836"/>
      <c r="E62" s="836"/>
      <c r="F62" s="836"/>
      <c r="G62" s="836"/>
      <c r="H62" s="836"/>
      <c r="I62" s="836"/>
      <c r="J62" s="836"/>
      <c r="K62" s="836"/>
      <c r="L62" s="836"/>
      <c r="M62" s="836"/>
      <c r="N62" s="836"/>
      <c r="O62" s="836"/>
      <c r="P62" s="837"/>
      <c r="Q62" s="914"/>
      <c r="R62" s="915"/>
      <c r="S62" s="915"/>
      <c r="T62" s="915"/>
      <c r="U62" s="915"/>
      <c r="V62" s="915"/>
      <c r="W62" s="915"/>
      <c r="X62" s="915"/>
      <c r="Y62" s="915"/>
      <c r="Z62" s="915"/>
      <c r="AA62" s="915"/>
      <c r="AB62" s="915"/>
      <c r="AC62" s="915"/>
      <c r="AD62" s="915"/>
      <c r="AE62" s="916"/>
      <c r="AF62" s="841"/>
      <c r="AG62" s="842"/>
      <c r="AH62" s="842"/>
      <c r="AI62" s="842"/>
      <c r="AJ62" s="843"/>
      <c r="AK62" s="917"/>
      <c r="AL62" s="915"/>
      <c r="AM62" s="915"/>
      <c r="AN62" s="915"/>
      <c r="AO62" s="915"/>
      <c r="AP62" s="915"/>
      <c r="AQ62" s="915"/>
      <c r="AR62" s="915"/>
      <c r="AS62" s="915"/>
      <c r="AT62" s="915"/>
      <c r="AU62" s="915"/>
      <c r="AV62" s="915"/>
      <c r="AW62" s="915"/>
      <c r="AX62" s="915"/>
      <c r="AY62" s="915"/>
      <c r="AZ62" s="918"/>
      <c r="BA62" s="918"/>
      <c r="BB62" s="918"/>
      <c r="BC62" s="918"/>
      <c r="BD62" s="918"/>
      <c r="BE62" s="909"/>
      <c r="BF62" s="909"/>
      <c r="BG62" s="909"/>
      <c r="BH62" s="909"/>
      <c r="BI62" s="910"/>
      <c r="BJ62" s="926" t="s">
        <v>
405</v>
      </c>
      <c r="BK62" s="888"/>
      <c r="BL62" s="888"/>
      <c r="BM62" s="888"/>
      <c r="BN62" s="889"/>
      <c r="BO62" s="265"/>
      <c r="BP62" s="265"/>
      <c r="BQ62" s="262">
        <v>
56</v>
      </c>
      <c r="BR62" s="263"/>
      <c r="BS62" s="848"/>
      <c r="BT62" s="849"/>
      <c r="BU62" s="849"/>
      <c r="BV62" s="849"/>
      <c r="BW62" s="849"/>
      <c r="BX62" s="849"/>
      <c r="BY62" s="849"/>
      <c r="BZ62" s="849"/>
      <c r="CA62" s="849"/>
      <c r="CB62" s="849"/>
      <c r="CC62" s="849"/>
      <c r="CD62" s="849"/>
      <c r="CE62" s="849"/>
      <c r="CF62" s="849"/>
      <c r="CG62" s="850"/>
      <c r="CH62" s="854"/>
      <c r="CI62" s="855"/>
      <c r="CJ62" s="855"/>
      <c r="CK62" s="855"/>
      <c r="CL62" s="856"/>
      <c r="CM62" s="854"/>
      <c r="CN62" s="855"/>
      <c r="CO62" s="855"/>
      <c r="CP62" s="855"/>
      <c r="CQ62" s="856"/>
      <c r="CR62" s="854"/>
      <c r="CS62" s="855"/>
      <c r="CT62" s="855"/>
      <c r="CU62" s="855"/>
      <c r="CV62" s="856"/>
      <c r="CW62" s="854"/>
      <c r="CX62" s="855"/>
      <c r="CY62" s="855"/>
      <c r="CZ62" s="855"/>
      <c r="DA62" s="856"/>
      <c r="DB62" s="854"/>
      <c r="DC62" s="855"/>
      <c r="DD62" s="855"/>
      <c r="DE62" s="855"/>
      <c r="DF62" s="856"/>
      <c r="DG62" s="854"/>
      <c r="DH62" s="855"/>
      <c r="DI62" s="855"/>
      <c r="DJ62" s="855"/>
      <c r="DK62" s="856"/>
      <c r="DL62" s="854"/>
      <c r="DM62" s="855"/>
      <c r="DN62" s="855"/>
      <c r="DO62" s="855"/>
      <c r="DP62" s="856"/>
      <c r="DQ62" s="854"/>
      <c r="DR62" s="855"/>
      <c r="DS62" s="855"/>
      <c r="DT62" s="855"/>
      <c r="DU62" s="856"/>
      <c r="DV62" s="864"/>
      <c r="DW62" s="865"/>
      <c r="DX62" s="865"/>
      <c r="DY62" s="865"/>
      <c r="DZ62" s="866"/>
      <c r="EA62" s="246"/>
    </row>
    <row r="63" spans="1:131" s="247" customFormat="1" ht="26.25" customHeight="1" thickBot="1" x14ac:dyDescent="0.25">
      <c r="A63" s="264" t="s">
        <v>
388</v>
      </c>
      <c r="B63" s="870" t="s">
        <v>
406</v>
      </c>
      <c r="C63" s="871"/>
      <c r="D63" s="871"/>
      <c r="E63" s="871"/>
      <c r="F63" s="871"/>
      <c r="G63" s="871"/>
      <c r="H63" s="871"/>
      <c r="I63" s="871"/>
      <c r="J63" s="871"/>
      <c r="K63" s="871"/>
      <c r="L63" s="871"/>
      <c r="M63" s="871"/>
      <c r="N63" s="871"/>
      <c r="O63" s="871"/>
      <c r="P63" s="872"/>
      <c r="Q63" s="919"/>
      <c r="R63" s="920"/>
      <c r="S63" s="920"/>
      <c r="T63" s="920"/>
      <c r="U63" s="920"/>
      <c r="V63" s="920"/>
      <c r="W63" s="920"/>
      <c r="X63" s="920"/>
      <c r="Y63" s="920"/>
      <c r="Z63" s="920"/>
      <c r="AA63" s="920"/>
      <c r="AB63" s="920"/>
      <c r="AC63" s="920"/>
      <c r="AD63" s="920"/>
      <c r="AE63" s="921"/>
      <c r="AF63" s="922">
        <v>
325</v>
      </c>
      <c r="AG63" s="923"/>
      <c r="AH63" s="923"/>
      <c r="AI63" s="923"/>
      <c r="AJ63" s="924"/>
      <c r="AK63" s="925"/>
      <c r="AL63" s="920"/>
      <c r="AM63" s="920"/>
      <c r="AN63" s="920"/>
      <c r="AO63" s="920"/>
      <c r="AP63" s="923">
        <v>
7657</v>
      </c>
      <c r="AQ63" s="923"/>
      <c r="AR63" s="923"/>
      <c r="AS63" s="923"/>
      <c r="AT63" s="923"/>
      <c r="AU63" s="923">
        <v>
5130</v>
      </c>
      <c r="AV63" s="923"/>
      <c r="AW63" s="923"/>
      <c r="AX63" s="923"/>
      <c r="AY63" s="923"/>
      <c r="AZ63" s="927"/>
      <c r="BA63" s="927"/>
      <c r="BB63" s="927"/>
      <c r="BC63" s="927"/>
      <c r="BD63" s="927"/>
      <c r="BE63" s="928"/>
      <c r="BF63" s="928"/>
      <c r="BG63" s="928"/>
      <c r="BH63" s="928"/>
      <c r="BI63" s="929"/>
      <c r="BJ63" s="930" t="s">
        <v>
407</v>
      </c>
      <c r="BK63" s="931"/>
      <c r="BL63" s="931"/>
      <c r="BM63" s="931"/>
      <c r="BN63" s="932"/>
      <c r="BO63" s="265"/>
      <c r="BP63" s="265"/>
      <c r="BQ63" s="262">
        <v>
57</v>
      </c>
      <c r="BR63" s="263"/>
      <c r="BS63" s="848"/>
      <c r="BT63" s="849"/>
      <c r="BU63" s="849"/>
      <c r="BV63" s="849"/>
      <c r="BW63" s="849"/>
      <c r="BX63" s="849"/>
      <c r="BY63" s="849"/>
      <c r="BZ63" s="849"/>
      <c r="CA63" s="849"/>
      <c r="CB63" s="849"/>
      <c r="CC63" s="849"/>
      <c r="CD63" s="849"/>
      <c r="CE63" s="849"/>
      <c r="CF63" s="849"/>
      <c r="CG63" s="850"/>
      <c r="CH63" s="854"/>
      <c r="CI63" s="855"/>
      <c r="CJ63" s="855"/>
      <c r="CK63" s="855"/>
      <c r="CL63" s="856"/>
      <c r="CM63" s="854"/>
      <c r="CN63" s="855"/>
      <c r="CO63" s="855"/>
      <c r="CP63" s="855"/>
      <c r="CQ63" s="856"/>
      <c r="CR63" s="854"/>
      <c r="CS63" s="855"/>
      <c r="CT63" s="855"/>
      <c r="CU63" s="855"/>
      <c r="CV63" s="856"/>
      <c r="CW63" s="854"/>
      <c r="CX63" s="855"/>
      <c r="CY63" s="855"/>
      <c r="CZ63" s="855"/>
      <c r="DA63" s="856"/>
      <c r="DB63" s="854"/>
      <c r="DC63" s="855"/>
      <c r="DD63" s="855"/>
      <c r="DE63" s="855"/>
      <c r="DF63" s="856"/>
      <c r="DG63" s="854"/>
      <c r="DH63" s="855"/>
      <c r="DI63" s="855"/>
      <c r="DJ63" s="855"/>
      <c r="DK63" s="856"/>
      <c r="DL63" s="854"/>
      <c r="DM63" s="855"/>
      <c r="DN63" s="855"/>
      <c r="DO63" s="855"/>
      <c r="DP63" s="856"/>
      <c r="DQ63" s="854"/>
      <c r="DR63" s="855"/>
      <c r="DS63" s="855"/>
      <c r="DT63" s="855"/>
      <c r="DU63" s="856"/>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
58</v>
      </c>
      <c r="BR64" s="263"/>
      <c r="BS64" s="848"/>
      <c r="BT64" s="849"/>
      <c r="BU64" s="849"/>
      <c r="BV64" s="849"/>
      <c r="BW64" s="849"/>
      <c r="BX64" s="849"/>
      <c r="BY64" s="849"/>
      <c r="BZ64" s="849"/>
      <c r="CA64" s="849"/>
      <c r="CB64" s="849"/>
      <c r="CC64" s="849"/>
      <c r="CD64" s="849"/>
      <c r="CE64" s="849"/>
      <c r="CF64" s="849"/>
      <c r="CG64" s="850"/>
      <c r="CH64" s="854"/>
      <c r="CI64" s="855"/>
      <c r="CJ64" s="855"/>
      <c r="CK64" s="855"/>
      <c r="CL64" s="856"/>
      <c r="CM64" s="854"/>
      <c r="CN64" s="855"/>
      <c r="CO64" s="855"/>
      <c r="CP64" s="855"/>
      <c r="CQ64" s="856"/>
      <c r="CR64" s="854"/>
      <c r="CS64" s="855"/>
      <c r="CT64" s="855"/>
      <c r="CU64" s="855"/>
      <c r="CV64" s="856"/>
      <c r="CW64" s="854"/>
      <c r="CX64" s="855"/>
      <c r="CY64" s="855"/>
      <c r="CZ64" s="855"/>
      <c r="DA64" s="856"/>
      <c r="DB64" s="854"/>
      <c r="DC64" s="855"/>
      <c r="DD64" s="855"/>
      <c r="DE64" s="855"/>
      <c r="DF64" s="856"/>
      <c r="DG64" s="854"/>
      <c r="DH64" s="855"/>
      <c r="DI64" s="855"/>
      <c r="DJ64" s="855"/>
      <c r="DK64" s="856"/>
      <c r="DL64" s="854"/>
      <c r="DM64" s="855"/>
      <c r="DN64" s="855"/>
      <c r="DO64" s="855"/>
      <c r="DP64" s="856"/>
      <c r="DQ64" s="854"/>
      <c r="DR64" s="855"/>
      <c r="DS64" s="855"/>
      <c r="DT64" s="855"/>
      <c r="DU64" s="856"/>
      <c r="DV64" s="864"/>
      <c r="DW64" s="865"/>
      <c r="DX64" s="865"/>
      <c r="DY64" s="865"/>
      <c r="DZ64" s="866"/>
      <c r="EA64" s="246"/>
    </row>
    <row r="65" spans="1:131" s="247" customFormat="1" ht="26.25" customHeight="1" thickBot="1" x14ac:dyDescent="0.25">
      <c r="A65" s="252" t="s">
        <v>
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
59</v>
      </c>
      <c r="BR65" s="263"/>
      <c r="BS65" s="848"/>
      <c r="BT65" s="849"/>
      <c r="BU65" s="849"/>
      <c r="BV65" s="849"/>
      <c r="BW65" s="849"/>
      <c r="BX65" s="849"/>
      <c r="BY65" s="849"/>
      <c r="BZ65" s="849"/>
      <c r="CA65" s="849"/>
      <c r="CB65" s="849"/>
      <c r="CC65" s="849"/>
      <c r="CD65" s="849"/>
      <c r="CE65" s="849"/>
      <c r="CF65" s="849"/>
      <c r="CG65" s="850"/>
      <c r="CH65" s="854"/>
      <c r="CI65" s="855"/>
      <c r="CJ65" s="855"/>
      <c r="CK65" s="855"/>
      <c r="CL65" s="856"/>
      <c r="CM65" s="854"/>
      <c r="CN65" s="855"/>
      <c r="CO65" s="855"/>
      <c r="CP65" s="855"/>
      <c r="CQ65" s="856"/>
      <c r="CR65" s="854"/>
      <c r="CS65" s="855"/>
      <c r="CT65" s="855"/>
      <c r="CU65" s="855"/>
      <c r="CV65" s="856"/>
      <c r="CW65" s="854"/>
      <c r="CX65" s="855"/>
      <c r="CY65" s="855"/>
      <c r="CZ65" s="855"/>
      <c r="DA65" s="856"/>
      <c r="DB65" s="854"/>
      <c r="DC65" s="855"/>
      <c r="DD65" s="855"/>
      <c r="DE65" s="855"/>
      <c r="DF65" s="856"/>
      <c r="DG65" s="854"/>
      <c r="DH65" s="855"/>
      <c r="DI65" s="855"/>
      <c r="DJ65" s="855"/>
      <c r="DK65" s="856"/>
      <c r="DL65" s="854"/>
      <c r="DM65" s="855"/>
      <c r="DN65" s="855"/>
      <c r="DO65" s="855"/>
      <c r="DP65" s="856"/>
      <c r="DQ65" s="854"/>
      <c r="DR65" s="855"/>
      <c r="DS65" s="855"/>
      <c r="DT65" s="855"/>
      <c r="DU65" s="856"/>
      <c r="DV65" s="864"/>
      <c r="DW65" s="865"/>
      <c r="DX65" s="865"/>
      <c r="DY65" s="865"/>
      <c r="DZ65" s="866"/>
      <c r="EA65" s="246"/>
    </row>
    <row r="66" spans="1:131" s="247" customFormat="1" ht="26.25" customHeight="1" x14ac:dyDescent="0.2">
      <c r="A66" s="820" t="s">
        <v>
409</v>
      </c>
      <c r="B66" s="821"/>
      <c r="C66" s="821"/>
      <c r="D66" s="821"/>
      <c r="E66" s="821"/>
      <c r="F66" s="821"/>
      <c r="G66" s="821"/>
      <c r="H66" s="821"/>
      <c r="I66" s="821"/>
      <c r="J66" s="821"/>
      <c r="K66" s="821"/>
      <c r="L66" s="821"/>
      <c r="M66" s="821"/>
      <c r="N66" s="821"/>
      <c r="O66" s="821"/>
      <c r="P66" s="822"/>
      <c r="Q66" s="797" t="s">
        <v>
410</v>
      </c>
      <c r="R66" s="798"/>
      <c r="S66" s="798"/>
      <c r="T66" s="798"/>
      <c r="U66" s="799"/>
      <c r="V66" s="797" t="s">
        <v>
411</v>
      </c>
      <c r="W66" s="798"/>
      <c r="X66" s="798"/>
      <c r="Y66" s="798"/>
      <c r="Z66" s="799"/>
      <c r="AA66" s="797" t="s">
        <v>
394</v>
      </c>
      <c r="AB66" s="798"/>
      <c r="AC66" s="798"/>
      <c r="AD66" s="798"/>
      <c r="AE66" s="799"/>
      <c r="AF66" s="933" t="s">
        <v>
395</v>
      </c>
      <c r="AG66" s="894"/>
      <c r="AH66" s="894"/>
      <c r="AI66" s="894"/>
      <c r="AJ66" s="934"/>
      <c r="AK66" s="797" t="s">
        <v>
396</v>
      </c>
      <c r="AL66" s="821"/>
      <c r="AM66" s="821"/>
      <c r="AN66" s="821"/>
      <c r="AO66" s="822"/>
      <c r="AP66" s="797" t="s">
        <v>
397</v>
      </c>
      <c r="AQ66" s="798"/>
      <c r="AR66" s="798"/>
      <c r="AS66" s="798"/>
      <c r="AT66" s="799"/>
      <c r="AU66" s="797" t="s">
        <v>
412</v>
      </c>
      <c r="AV66" s="798"/>
      <c r="AW66" s="798"/>
      <c r="AX66" s="798"/>
      <c r="AY66" s="799"/>
      <c r="AZ66" s="797" t="s">
        <v>
376</v>
      </c>
      <c r="BA66" s="798"/>
      <c r="BB66" s="798"/>
      <c r="BC66" s="798"/>
      <c r="BD66" s="809"/>
      <c r="BE66" s="265"/>
      <c r="BF66" s="265"/>
      <c r="BG66" s="265"/>
      <c r="BH66" s="265"/>
      <c r="BI66" s="265"/>
      <c r="BJ66" s="265"/>
      <c r="BK66" s="265"/>
      <c r="BL66" s="265"/>
      <c r="BM66" s="265"/>
      <c r="BN66" s="265"/>
      <c r="BO66" s="265"/>
      <c r="BP66" s="265"/>
      <c r="BQ66" s="262">
        <v>
60</v>
      </c>
      <c r="BR66" s="267"/>
      <c r="BS66" s="944"/>
      <c r="BT66" s="945"/>
      <c r="BU66" s="945"/>
      <c r="BV66" s="945"/>
      <c r="BW66" s="945"/>
      <c r="BX66" s="945"/>
      <c r="BY66" s="945"/>
      <c r="BZ66" s="945"/>
      <c r="CA66" s="945"/>
      <c r="CB66" s="945"/>
      <c r="CC66" s="945"/>
      <c r="CD66" s="945"/>
      <c r="CE66" s="945"/>
      <c r="CF66" s="945"/>
      <c r="CG66" s="946"/>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8"/>
      <c r="DW66" s="939"/>
      <c r="DX66" s="939"/>
      <c r="DY66" s="939"/>
      <c r="DZ66" s="940"/>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5"/>
      <c r="AG67" s="897"/>
      <c r="AH67" s="897"/>
      <c r="AI67" s="897"/>
      <c r="AJ67" s="936"/>
      <c r="AK67" s="937"/>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
61</v>
      </c>
      <c r="BR67" s="267"/>
      <c r="BS67" s="944"/>
      <c r="BT67" s="945"/>
      <c r="BU67" s="945"/>
      <c r="BV67" s="945"/>
      <c r="BW67" s="945"/>
      <c r="BX67" s="945"/>
      <c r="BY67" s="945"/>
      <c r="BZ67" s="945"/>
      <c r="CA67" s="945"/>
      <c r="CB67" s="945"/>
      <c r="CC67" s="945"/>
      <c r="CD67" s="945"/>
      <c r="CE67" s="945"/>
      <c r="CF67" s="945"/>
      <c r="CG67" s="946"/>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8"/>
      <c r="DW67" s="939"/>
      <c r="DX67" s="939"/>
      <c r="DY67" s="939"/>
      <c r="DZ67" s="940"/>
      <c r="EA67" s="246"/>
    </row>
    <row r="68" spans="1:131" s="247" customFormat="1" ht="26.25" customHeight="1" thickTop="1" x14ac:dyDescent="0.2">
      <c r="A68" s="258">
        <v>
1</v>
      </c>
      <c r="B68" s="950" t="s">
        <v>
560</v>
      </c>
      <c r="C68" s="951"/>
      <c r="D68" s="951"/>
      <c r="E68" s="951"/>
      <c r="F68" s="951"/>
      <c r="G68" s="951"/>
      <c r="H68" s="951"/>
      <c r="I68" s="951"/>
      <c r="J68" s="951"/>
      <c r="K68" s="951"/>
      <c r="L68" s="951"/>
      <c r="M68" s="951"/>
      <c r="N68" s="951"/>
      <c r="O68" s="951"/>
      <c r="P68" s="952"/>
      <c r="Q68" s="953">
        <v>
859</v>
      </c>
      <c r="R68" s="947"/>
      <c r="S68" s="947"/>
      <c r="T68" s="947"/>
      <c r="U68" s="947"/>
      <c r="V68" s="947">
        <v>
837</v>
      </c>
      <c r="W68" s="947"/>
      <c r="X68" s="947"/>
      <c r="Y68" s="947"/>
      <c r="Z68" s="947"/>
      <c r="AA68" s="947">
        <v>
22</v>
      </c>
      <c r="AB68" s="947"/>
      <c r="AC68" s="947"/>
      <c r="AD68" s="947"/>
      <c r="AE68" s="947"/>
      <c r="AF68" s="947">
        <v>
22</v>
      </c>
      <c r="AG68" s="947"/>
      <c r="AH68" s="947"/>
      <c r="AI68" s="947"/>
      <c r="AJ68" s="947"/>
      <c r="AK68" s="947">
        <v>
23</v>
      </c>
      <c r="AL68" s="947"/>
      <c r="AM68" s="947"/>
      <c r="AN68" s="947"/>
      <c r="AO68" s="947"/>
      <c r="AP68" s="947" t="s">
        <v>
567</v>
      </c>
      <c r="AQ68" s="947"/>
      <c r="AR68" s="947"/>
      <c r="AS68" s="947"/>
      <c r="AT68" s="947"/>
      <c r="AU68" s="947" t="s">
        <v>
567</v>
      </c>
      <c r="AV68" s="947"/>
      <c r="AW68" s="947"/>
      <c r="AX68" s="947"/>
      <c r="AY68" s="947"/>
      <c r="AZ68" s="948"/>
      <c r="BA68" s="948"/>
      <c r="BB68" s="948"/>
      <c r="BC68" s="948"/>
      <c r="BD68" s="949"/>
      <c r="BE68" s="265"/>
      <c r="BF68" s="265"/>
      <c r="BG68" s="265"/>
      <c r="BH68" s="265"/>
      <c r="BI68" s="265"/>
      <c r="BJ68" s="265"/>
      <c r="BK68" s="265"/>
      <c r="BL68" s="265"/>
      <c r="BM68" s="265"/>
      <c r="BN68" s="265"/>
      <c r="BO68" s="265"/>
      <c r="BP68" s="265"/>
      <c r="BQ68" s="262">
        <v>
62</v>
      </c>
      <c r="BR68" s="267"/>
      <c r="BS68" s="944"/>
      <c r="BT68" s="945"/>
      <c r="BU68" s="945"/>
      <c r="BV68" s="945"/>
      <c r="BW68" s="945"/>
      <c r="BX68" s="945"/>
      <c r="BY68" s="945"/>
      <c r="BZ68" s="945"/>
      <c r="CA68" s="945"/>
      <c r="CB68" s="945"/>
      <c r="CC68" s="945"/>
      <c r="CD68" s="945"/>
      <c r="CE68" s="945"/>
      <c r="CF68" s="945"/>
      <c r="CG68" s="946"/>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8"/>
      <c r="DW68" s="939"/>
      <c r="DX68" s="939"/>
      <c r="DY68" s="939"/>
      <c r="DZ68" s="940"/>
      <c r="EA68" s="246"/>
    </row>
    <row r="69" spans="1:131" s="247" customFormat="1" ht="26.25" customHeight="1" x14ac:dyDescent="0.2">
      <c r="A69" s="261">
        <v>
2</v>
      </c>
      <c r="B69" s="954" t="s">
        <v>
561</v>
      </c>
      <c r="C69" s="955"/>
      <c r="D69" s="955"/>
      <c r="E69" s="955"/>
      <c r="F69" s="955"/>
      <c r="G69" s="955"/>
      <c r="H69" s="955"/>
      <c r="I69" s="955"/>
      <c r="J69" s="955"/>
      <c r="K69" s="955"/>
      <c r="L69" s="955"/>
      <c r="M69" s="955"/>
      <c r="N69" s="955"/>
      <c r="O69" s="955"/>
      <c r="P69" s="956"/>
      <c r="Q69" s="957">
        <v>
299</v>
      </c>
      <c r="R69" s="912"/>
      <c r="S69" s="912"/>
      <c r="T69" s="912"/>
      <c r="U69" s="912"/>
      <c r="V69" s="912">
        <v>
244</v>
      </c>
      <c r="W69" s="912"/>
      <c r="X69" s="912"/>
      <c r="Y69" s="912"/>
      <c r="Z69" s="912"/>
      <c r="AA69" s="912">
        <v>
55</v>
      </c>
      <c r="AB69" s="912"/>
      <c r="AC69" s="912"/>
      <c r="AD69" s="912"/>
      <c r="AE69" s="912"/>
      <c r="AF69" s="912">
        <v>
55</v>
      </c>
      <c r="AG69" s="912"/>
      <c r="AH69" s="912"/>
      <c r="AI69" s="912"/>
      <c r="AJ69" s="912"/>
      <c r="AK69" s="912" t="s">
        <v>
568</v>
      </c>
      <c r="AL69" s="912"/>
      <c r="AM69" s="912"/>
      <c r="AN69" s="912"/>
      <c r="AO69" s="912"/>
      <c r="AP69" s="912" t="s">
        <v>
567</v>
      </c>
      <c r="AQ69" s="912"/>
      <c r="AR69" s="912"/>
      <c r="AS69" s="912"/>
      <c r="AT69" s="912"/>
      <c r="AU69" s="912" t="s">
        <v>
569</v>
      </c>
      <c r="AV69" s="912"/>
      <c r="AW69" s="912"/>
      <c r="AX69" s="912"/>
      <c r="AY69" s="912"/>
      <c r="AZ69" s="958"/>
      <c r="BA69" s="958"/>
      <c r="BB69" s="958"/>
      <c r="BC69" s="958"/>
      <c r="BD69" s="959"/>
      <c r="BE69" s="265"/>
      <c r="BF69" s="265"/>
      <c r="BG69" s="265"/>
      <c r="BH69" s="265"/>
      <c r="BI69" s="265"/>
      <c r="BJ69" s="265"/>
      <c r="BK69" s="265"/>
      <c r="BL69" s="265"/>
      <c r="BM69" s="265"/>
      <c r="BN69" s="265"/>
      <c r="BO69" s="265"/>
      <c r="BP69" s="265"/>
      <c r="BQ69" s="262">
        <v>
63</v>
      </c>
      <c r="BR69" s="267"/>
      <c r="BS69" s="944"/>
      <c r="BT69" s="945"/>
      <c r="BU69" s="945"/>
      <c r="BV69" s="945"/>
      <c r="BW69" s="945"/>
      <c r="BX69" s="945"/>
      <c r="BY69" s="945"/>
      <c r="BZ69" s="945"/>
      <c r="CA69" s="945"/>
      <c r="CB69" s="945"/>
      <c r="CC69" s="945"/>
      <c r="CD69" s="945"/>
      <c r="CE69" s="945"/>
      <c r="CF69" s="945"/>
      <c r="CG69" s="946"/>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8"/>
      <c r="DW69" s="939"/>
      <c r="DX69" s="939"/>
      <c r="DY69" s="939"/>
      <c r="DZ69" s="940"/>
      <c r="EA69" s="246"/>
    </row>
    <row r="70" spans="1:131" s="247" customFormat="1" ht="26.25" customHeight="1" x14ac:dyDescent="0.2">
      <c r="A70" s="261">
        <v>
3</v>
      </c>
      <c r="B70" s="954" t="s">
        <v>
562</v>
      </c>
      <c r="C70" s="955"/>
      <c r="D70" s="955"/>
      <c r="E70" s="955"/>
      <c r="F70" s="955"/>
      <c r="G70" s="955"/>
      <c r="H70" s="955"/>
      <c r="I70" s="955"/>
      <c r="J70" s="955"/>
      <c r="K70" s="955"/>
      <c r="L70" s="955"/>
      <c r="M70" s="955"/>
      <c r="N70" s="955"/>
      <c r="O70" s="955"/>
      <c r="P70" s="956"/>
      <c r="Q70" s="957">
        <v>
10980</v>
      </c>
      <c r="R70" s="912"/>
      <c r="S70" s="912"/>
      <c r="T70" s="912"/>
      <c r="U70" s="912"/>
      <c r="V70" s="912">
        <v>
10267</v>
      </c>
      <c r="W70" s="912"/>
      <c r="X70" s="912"/>
      <c r="Y70" s="912"/>
      <c r="Z70" s="912"/>
      <c r="AA70" s="912">
        <v>
713</v>
      </c>
      <c r="AB70" s="912"/>
      <c r="AC70" s="912"/>
      <c r="AD70" s="912"/>
      <c r="AE70" s="912"/>
      <c r="AF70" s="912">
        <v>
713</v>
      </c>
      <c r="AG70" s="912"/>
      <c r="AH70" s="912"/>
      <c r="AI70" s="912"/>
      <c r="AJ70" s="912"/>
      <c r="AK70" s="912" t="s">
        <v>
568</v>
      </c>
      <c r="AL70" s="912"/>
      <c r="AM70" s="912"/>
      <c r="AN70" s="912"/>
      <c r="AO70" s="912"/>
      <c r="AP70" s="912">
        <v>
2124</v>
      </c>
      <c r="AQ70" s="912"/>
      <c r="AR70" s="912"/>
      <c r="AS70" s="912"/>
      <c r="AT70" s="912"/>
      <c r="AU70" s="912">
        <v>
30</v>
      </c>
      <c r="AV70" s="912"/>
      <c r="AW70" s="912"/>
      <c r="AX70" s="912"/>
      <c r="AY70" s="912"/>
      <c r="AZ70" s="958"/>
      <c r="BA70" s="958"/>
      <c r="BB70" s="958"/>
      <c r="BC70" s="958"/>
      <c r="BD70" s="959"/>
      <c r="BE70" s="265"/>
      <c r="BF70" s="265"/>
      <c r="BG70" s="265"/>
      <c r="BH70" s="265"/>
      <c r="BI70" s="265"/>
      <c r="BJ70" s="265"/>
      <c r="BK70" s="265"/>
      <c r="BL70" s="265"/>
      <c r="BM70" s="265"/>
      <c r="BN70" s="265"/>
      <c r="BO70" s="265"/>
      <c r="BP70" s="265"/>
      <c r="BQ70" s="262">
        <v>
64</v>
      </c>
      <c r="BR70" s="267"/>
      <c r="BS70" s="944"/>
      <c r="BT70" s="945"/>
      <c r="BU70" s="945"/>
      <c r="BV70" s="945"/>
      <c r="BW70" s="945"/>
      <c r="BX70" s="945"/>
      <c r="BY70" s="945"/>
      <c r="BZ70" s="945"/>
      <c r="CA70" s="945"/>
      <c r="CB70" s="945"/>
      <c r="CC70" s="945"/>
      <c r="CD70" s="945"/>
      <c r="CE70" s="945"/>
      <c r="CF70" s="945"/>
      <c r="CG70" s="946"/>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8"/>
      <c r="DW70" s="939"/>
      <c r="DX70" s="939"/>
      <c r="DY70" s="939"/>
      <c r="DZ70" s="940"/>
      <c r="EA70" s="246"/>
    </row>
    <row r="71" spans="1:131" s="247" customFormat="1" ht="26.25" customHeight="1" x14ac:dyDescent="0.2">
      <c r="A71" s="261">
        <v>
4</v>
      </c>
      <c r="B71" s="954" t="s">
        <v>
563</v>
      </c>
      <c r="C71" s="955"/>
      <c r="D71" s="955"/>
      <c r="E71" s="955"/>
      <c r="F71" s="955"/>
      <c r="G71" s="955"/>
      <c r="H71" s="955"/>
      <c r="I71" s="955"/>
      <c r="J71" s="955"/>
      <c r="K71" s="955"/>
      <c r="L71" s="955"/>
      <c r="M71" s="955"/>
      <c r="N71" s="955"/>
      <c r="O71" s="955"/>
      <c r="P71" s="956"/>
      <c r="Q71" s="957">
        <v>
2297</v>
      </c>
      <c r="R71" s="912"/>
      <c r="S71" s="912"/>
      <c r="T71" s="912"/>
      <c r="U71" s="912"/>
      <c r="V71" s="912">
        <v>
2145</v>
      </c>
      <c r="W71" s="912"/>
      <c r="X71" s="912"/>
      <c r="Y71" s="912"/>
      <c r="Z71" s="912"/>
      <c r="AA71" s="912">
        <v>
152</v>
      </c>
      <c r="AB71" s="912"/>
      <c r="AC71" s="912"/>
      <c r="AD71" s="912"/>
      <c r="AE71" s="912"/>
      <c r="AF71" s="912">
        <v>
152</v>
      </c>
      <c r="AG71" s="912"/>
      <c r="AH71" s="912"/>
      <c r="AI71" s="912"/>
      <c r="AJ71" s="912"/>
      <c r="AK71" s="912" t="s">
        <v>
567</v>
      </c>
      <c r="AL71" s="912"/>
      <c r="AM71" s="912"/>
      <c r="AN71" s="912"/>
      <c r="AO71" s="912"/>
      <c r="AP71" s="912">
        <v>
1062</v>
      </c>
      <c r="AQ71" s="912"/>
      <c r="AR71" s="912"/>
      <c r="AS71" s="912"/>
      <c r="AT71" s="912"/>
      <c r="AU71" s="912">
        <v>
175</v>
      </c>
      <c r="AV71" s="912"/>
      <c r="AW71" s="912"/>
      <c r="AX71" s="912"/>
      <c r="AY71" s="912"/>
      <c r="AZ71" s="958"/>
      <c r="BA71" s="958"/>
      <c r="BB71" s="958"/>
      <c r="BC71" s="958"/>
      <c r="BD71" s="959"/>
      <c r="BE71" s="265"/>
      <c r="BF71" s="265"/>
      <c r="BG71" s="265"/>
      <c r="BH71" s="265"/>
      <c r="BI71" s="265"/>
      <c r="BJ71" s="265"/>
      <c r="BK71" s="265"/>
      <c r="BL71" s="265"/>
      <c r="BM71" s="265"/>
      <c r="BN71" s="265"/>
      <c r="BO71" s="265"/>
      <c r="BP71" s="265"/>
      <c r="BQ71" s="262">
        <v>
65</v>
      </c>
      <c r="BR71" s="267"/>
      <c r="BS71" s="944"/>
      <c r="BT71" s="945"/>
      <c r="BU71" s="945"/>
      <c r="BV71" s="945"/>
      <c r="BW71" s="945"/>
      <c r="BX71" s="945"/>
      <c r="BY71" s="945"/>
      <c r="BZ71" s="945"/>
      <c r="CA71" s="945"/>
      <c r="CB71" s="945"/>
      <c r="CC71" s="945"/>
      <c r="CD71" s="945"/>
      <c r="CE71" s="945"/>
      <c r="CF71" s="945"/>
      <c r="CG71" s="946"/>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8"/>
      <c r="DW71" s="939"/>
      <c r="DX71" s="939"/>
      <c r="DY71" s="939"/>
      <c r="DZ71" s="940"/>
      <c r="EA71" s="246"/>
    </row>
    <row r="72" spans="1:131" s="247" customFormat="1" ht="26.25" customHeight="1" x14ac:dyDescent="0.2">
      <c r="A72" s="261">
        <v>
5</v>
      </c>
      <c r="B72" s="954" t="s">
        <v>
564</v>
      </c>
      <c r="C72" s="955"/>
      <c r="D72" s="955"/>
      <c r="E72" s="955"/>
      <c r="F72" s="955"/>
      <c r="G72" s="955"/>
      <c r="H72" s="955"/>
      <c r="I72" s="955"/>
      <c r="J72" s="955"/>
      <c r="K72" s="955"/>
      <c r="L72" s="955"/>
      <c r="M72" s="955"/>
      <c r="N72" s="955"/>
      <c r="O72" s="955"/>
      <c r="P72" s="956"/>
      <c r="Q72" s="957">
        <v>
305</v>
      </c>
      <c r="R72" s="912"/>
      <c r="S72" s="912"/>
      <c r="T72" s="912"/>
      <c r="U72" s="912"/>
      <c r="V72" s="912">
        <v>
277</v>
      </c>
      <c r="W72" s="912"/>
      <c r="X72" s="912"/>
      <c r="Y72" s="912"/>
      <c r="Z72" s="912"/>
      <c r="AA72" s="912">
        <v>
28</v>
      </c>
      <c r="AB72" s="912"/>
      <c r="AC72" s="912"/>
      <c r="AD72" s="912"/>
      <c r="AE72" s="912"/>
      <c r="AF72" s="912">
        <v>
28</v>
      </c>
      <c r="AG72" s="912"/>
      <c r="AH72" s="912"/>
      <c r="AI72" s="912"/>
      <c r="AJ72" s="912"/>
      <c r="AK72" s="912" t="s">
        <v>
567</v>
      </c>
      <c r="AL72" s="912"/>
      <c r="AM72" s="912"/>
      <c r="AN72" s="912"/>
      <c r="AO72" s="912"/>
      <c r="AP72" s="912" t="s">
        <v>
567</v>
      </c>
      <c r="AQ72" s="912"/>
      <c r="AR72" s="912"/>
      <c r="AS72" s="912"/>
      <c r="AT72" s="912"/>
      <c r="AU72" s="912" t="s">
        <v>
567</v>
      </c>
      <c r="AV72" s="912"/>
      <c r="AW72" s="912"/>
      <c r="AX72" s="912"/>
      <c r="AY72" s="912"/>
      <c r="AZ72" s="958"/>
      <c r="BA72" s="958"/>
      <c r="BB72" s="958"/>
      <c r="BC72" s="958"/>
      <c r="BD72" s="959"/>
      <c r="BE72" s="265"/>
      <c r="BF72" s="265"/>
      <c r="BG72" s="265"/>
      <c r="BH72" s="265"/>
      <c r="BI72" s="265"/>
      <c r="BJ72" s="265"/>
      <c r="BK72" s="265"/>
      <c r="BL72" s="265"/>
      <c r="BM72" s="265"/>
      <c r="BN72" s="265"/>
      <c r="BO72" s="265"/>
      <c r="BP72" s="265"/>
      <c r="BQ72" s="262">
        <v>
66</v>
      </c>
      <c r="BR72" s="267"/>
      <c r="BS72" s="944"/>
      <c r="BT72" s="945"/>
      <c r="BU72" s="945"/>
      <c r="BV72" s="945"/>
      <c r="BW72" s="945"/>
      <c r="BX72" s="945"/>
      <c r="BY72" s="945"/>
      <c r="BZ72" s="945"/>
      <c r="CA72" s="945"/>
      <c r="CB72" s="945"/>
      <c r="CC72" s="945"/>
      <c r="CD72" s="945"/>
      <c r="CE72" s="945"/>
      <c r="CF72" s="945"/>
      <c r="CG72" s="946"/>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8"/>
      <c r="DW72" s="939"/>
      <c r="DX72" s="939"/>
      <c r="DY72" s="939"/>
      <c r="DZ72" s="940"/>
      <c r="EA72" s="246"/>
    </row>
    <row r="73" spans="1:131" s="247" customFormat="1" ht="26.25" customHeight="1" x14ac:dyDescent="0.2">
      <c r="A73" s="261">
        <v>
6</v>
      </c>
      <c r="B73" s="954" t="s">
        <v>
565</v>
      </c>
      <c r="C73" s="955"/>
      <c r="D73" s="955"/>
      <c r="E73" s="955"/>
      <c r="F73" s="955"/>
      <c r="G73" s="955"/>
      <c r="H73" s="955"/>
      <c r="I73" s="955"/>
      <c r="J73" s="955"/>
      <c r="K73" s="955"/>
      <c r="L73" s="955"/>
      <c r="M73" s="955"/>
      <c r="N73" s="955"/>
      <c r="O73" s="955"/>
      <c r="P73" s="956"/>
      <c r="Q73" s="957">
        <v>
6933</v>
      </c>
      <c r="R73" s="912">
        <v>
6933</v>
      </c>
      <c r="S73" s="912">
        <v>
6933</v>
      </c>
      <c r="T73" s="912">
        <v>
6933</v>
      </c>
      <c r="U73" s="912">
        <v>
6933</v>
      </c>
      <c r="V73" s="912">
        <v>
6850</v>
      </c>
      <c r="W73" s="912">
        <v>
6850</v>
      </c>
      <c r="X73" s="912">
        <v>
6850</v>
      </c>
      <c r="Y73" s="912">
        <v>
6850</v>
      </c>
      <c r="Z73" s="912">
        <v>
6850</v>
      </c>
      <c r="AA73" s="912">
        <v>
82</v>
      </c>
      <c r="AB73" s="912">
        <v>
82</v>
      </c>
      <c r="AC73" s="912">
        <v>
82</v>
      </c>
      <c r="AD73" s="912">
        <v>
82</v>
      </c>
      <c r="AE73" s="912">
        <v>
82</v>
      </c>
      <c r="AF73" s="912">
        <v>
82</v>
      </c>
      <c r="AG73" s="912">
        <v>
82</v>
      </c>
      <c r="AH73" s="912">
        <v>
82</v>
      </c>
      <c r="AI73" s="912">
        <v>
82</v>
      </c>
      <c r="AJ73" s="912">
        <v>
82</v>
      </c>
      <c r="AK73" s="912">
        <v>
2485</v>
      </c>
      <c r="AL73" s="912">
        <v>
2485</v>
      </c>
      <c r="AM73" s="912">
        <v>
2485</v>
      </c>
      <c r="AN73" s="912">
        <v>
2485</v>
      </c>
      <c r="AO73" s="912">
        <v>
2485</v>
      </c>
      <c r="AP73" s="912" t="s">
        <v>
499</v>
      </c>
      <c r="AQ73" s="912"/>
      <c r="AR73" s="912"/>
      <c r="AS73" s="912"/>
      <c r="AT73" s="912"/>
      <c r="AU73" s="912" t="s">
        <v>
499</v>
      </c>
      <c r="AV73" s="912"/>
      <c r="AW73" s="912"/>
      <c r="AX73" s="912"/>
      <c r="AY73" s="912"/>
      <c r="AZ73" s="958"/>
      <c r="BA73" s="958"/>
      <c r="BB73" s="958"/>
      <c r="BC73" s="958"/>
      <c r="BD73" s="959"/>
      <c r="BE73" s="265"/>
      <c r="BF73" s="265"/>
      <c r="BG73" s="265"/>
      <c r="BH73" s="265"/>
      <c r="BI73" s="265"/>
      <c r="BJ73" s="265"/>
      <c r="BK73" s="265"/>
      <c r="BL73" s="265"/>
      <c r="BM73" s="265"/>
      <c r="BN73" s="265"/>
      <c r="BO73" s="265"/>
      <c r="BP73" s="265"/>
      <c r="BQ73" s="262">
        <v>
67</v>
      </c>
      <c r="BR73" s="267"/>
      <c r="BS73" s="944"/>
      <c r="BT73" s="945"/>
      <c r="BU73" s="945"/>
      <c r="BV73" s="945"/>
      <c r="BW73" s="945"/>
      <c r="BX73" s="945"/>
      <c r="BY73" s="945"/>
      <c r="BZ73" s="945"/>
      <c r="CA73" s="945"/>
      <c r="CB73" s="945"/>
      <c r="CC73" s="945"/>
      <c r="CD73" s="945"/>
      <c r="CE73" s="945"/>
      <c r="CF73" s="945"/>
      <c r="CG73" s="946"/>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8"/>
      <c r="DW73" s="939"/>
      <c r="DX73" s="939"/>
      <c r="DY73" s="939"/>
      <c r="DZ73" s="940"/>
      <c r="EA73" s="246"/>
    </row>
    <row r="74" spans="1:131" s="247" customFormat="1" ht="26.25" customHeight="1" x14ac:dyDescent="0.2">
      <c r="A74" s="261">
        <v>
7</v>
      </c>
      <c r="B74" s="954" t="s">
        <v>
566</v>
      </c>
      <c r="C74" s="955"/>
      <c r="D74" s="955"/>
      <c r="E74" s="955"/>
      <c r="F74" s="955"/>
      <c r="G74" s="955"/>
      <c r="H74" s="955"/>
      <c r="I74" s="955"/>
      <c r="J74" s="955"/>
      <c r="K74" s="955"/>
      <c r="L74" s="955"/>
      <c r="M74" s="955"/>
      <c r="N74" s="955"/>
      <c r="O74" s="955"/>
      <c r="P74" s="956"/>
      <c r="Q74" s="957">
        <v>
1385861</v>
      </c>
      <c r="R74" s="912">
        <v>
1385861</v>
      </c>
      <c r="S74" s="912">
        <v>
1385861</v>
      </c>
      <c r="T74" s="912">
        <v>
1385861</v>
      </c>
      <c r="U74" s="912">
        <v>
1385861</v>
      </c>
      <c r="V74" s="912">
        <v>
1346246</v>
      </c>
      <c r="W74" s="912">
        <v>
1346246</v>
      </c>
      <c r="X74" s="912">
        <v>
1346246</v>
      </c>
      <c r="Y74" s="912">
        <v>
1346246</v>
      </c>
      <c r="Z74" s="912">
        <v>
1346246</v>
      </c>
      <c r="AA74" s="912">
        <v>
39615</v>
      </c>
      <c r="AB74" s="912">
        <v>
39615</v>
      </c>
      <c r="AC74" s="912">
        <v>
39615</v>
      </c>
      <c r="AD74" s="912">
        <v>
39615</v>
      </c>
      <c r="AE74" s="912">
        <v>
39615</v>
      </c>
      <c r="AF74" s="912">
        <v>
39615</v>
      </c>
      <c r="AG74" s="912">
        <v>
39615</v>
      </c>
      <c r="AH74" s="912">
        <v>
39615</v>
      </c>
      <c r="AI74" s="912">
        <v>
39615</v>
      </c>
      <c r="AJ74" s="912">
        <v>
39615</v>
      </c>
      <c r="AK74" s="912">
        <v>
13582</v>
      </c>
      <c r="AL74" s="912">
        <v>
13582</v>
      </c>
      <c r="AM74" s="912">
        <v>
13582</v>
      </c>
      <c r="AN74" s="912">
        <v>
13582</v>
      </c>
      <c r="AO74" s="912">
        <v>
13582</v>
      </c>
      <c r="AP74" s="912" t="s">
        <v>
499</v>
      </c>
      <c r="AQ74" s="912"/>
      <c r="AR74" s="912"/>
      <c r="AS74" s="912"/>
      <c r="AT74" s="912"/>
      <c r="AU74" s="912" t="s">
        <v>
499</v>
      </c>
      <c r="AV74" s="912"/>
      <c r="AW74" s="912"/>
      <c r="AX74" s="912"/>
      <c r="AY74" s="912"/>
      <c r="AZ74" s="958"/>
      <c r="BA74" s="958"/>
      <c r="BB74" s="958"/>
      <c r="BC74" s="958"/>
      <c r="BD74" s="959"/>
      <c r="BE74" s="265"/>
      <c r="BF74" s="265"/>
      <c r="BG74" s="265"/>
      <c r="BH74" s="265"/>
      <c r="BI74" s="265"/>
      <c r="BJ74" s="265"/>
      <c r="BK74" s="265"/>
      <c r="BL74" s="265"/>
      <c r="BM74" s="265"/>
      <c r="BN74" s="265"/>
      <c r="BO74" s="265"/>
      <c r="BP74" s="265"/>
      <c r="BQ74" s="262">
        <v>
68</v>
      </c>
      <c r="BR74" s="267"/>
      <c r="BS74" s="944"/>
      <c r="BT74" s="945"/>
      <c r="BU74" s="945"/>
      <c r="BV74" s="945"/>
      <c r="BW74" s="945"/>
      <c r="BX74" s="945"/>
      <c r="BY74" s="945"/>
      <c r="BZ74" s="945"/>
      <c r="CA74" s="945"/>
      <c r="CB74" s="945"/>
      <c r="CC74" s="945"/>
      <c r="CD74" s="945"/>
      <c r="CE74" s="945"/>
      <c r="CF74" s="945"/>
      <c r="CG74" s="946"/>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8"/>
      <c r="DW74" s="939"/>
      <c r="DX74" s="939"/>
      <c r="DY74" s="939"/>
      <c r="DZ74" s="940"/>
      <c r="EA74" s="246"/>
    </row>
    <row r="75" spans="1:131" s="247" customFormat="1" ht="26.25" customHeight="1" x14ac:dyDescent="0.2">
      <c r="A75" s="261">
        <v>
8</v>
      </c>
      <c r="B75" s="954"/>
      <c r="C75" s="955"/>
      <c r="D75" s="955"/>
      <c r="E75" s="955"/>
      <c r="F75" s="955"/>
      <c r="G75" s="955"/>
      <c r="H75" s="955"/>
      <c r="I75" s="955"/>
      <c r="J75" s="955"/>
      <c r="K75" s="955"/>
      <c r="L75" s="955"/>
      <c r="M75" s="955"/>
      <c r="N75" s="955"/>
      <c r="O75" s="955"/>
      <c r="P75" s="956"/>
      <c r="Q75" s="960"/>
      <c r="R75" s="961"/>
      <c r="S75" s="961"/>
      <c r="T75" s="961"/>
      <c r="U75" s="911"/>
      <c r="V75" s="962"/>
      <c r="W75" s="961"/>
      <c r="X75" s="961"/>
      <c r="Y75" s="961"/>
      <c r="Z75" s="911"/>
      <c r="AA75" s="962"/>
      <c r="AB75" s="961"/>
      <c r="AC75" s="961"/>
      <c r="AD75" s="961"/>
      <c r="AE75" s="911"/>
      <c r="AF75" s="962"/>
      <c r="AG75" s="961"/>
      <c r="AH75" s="961"/>
      <c r="AI75" s="961"/>
      <c r="AJ75" s="911"/>
      <c r="AK75" s="962"/>
      <c r="AL75" s="961"/>
      <c r="AM75" s="961"/>
      <c r="AN75" s="961"/>
      <c r="AO75" s="911"/>
      <c r="AP75" s="962"/>
      <c r="AQ75" s="961"/>
      <c r="AR75" s="961"/>
      <c r="AS75" s="961"/>
      <c r="AT75" s="911"/>
      <c r="AU75" s="962"/>
      <c r="AV75" s="961"/>
      <c r="AW75" s="961"/>
      <c r="AX75" s="961"/>
      <c r="AY75" s="911"/>
      <c r="AZ75" s="958"/>
      <c r="BA75" s="958"/>
      <c r="BB75" s="958"/>
      <c r="BC75" s="958"/>
      <c r="BD75" s="959"/>
      <c r="BE75" s="265"/>
      <c r="BF75" s="265"/>
      <c r="BG75" s="265"/>
      <c r="BH75" s="265"/>
      <c r="BI75" s="265"/>
      <c r="BJ75" s="265"/>
      <c r="BK75" s="265"/>
      <c r="BL75" s="265"/>
      <c r="BM75" s="265"/>
      <c r="BN75" s="265"/>
      <c r="BO75" s="265"/>
      <c r="BP75" s="265"/>
      <c r="BQ75" s="262">
        <v>
69</v>
      </c>
      <c r="BR75" s="267"/>
      <c r="BS75" s="944"/>
      <c r="BT75" s="945"/>
      <c r="BU75" s="945"/>
      <c r="BV75" s="945"/>
      <c r="BW75" s="945"/>
      <c r="BX75" s="945"/>
      <c r="BY75" s="945"/>
      <c r="BZ75" s="945"/>
      <c r="CA75" s="945"/>
      <c r="CB75" s="945"/>
      <c r="CC75" s="945"/>
      <c r="CD75" s="945"/>
      <c r="CE75" s="945"/>
      <c r="CF75" s="945"/>
      <c r="CG75" s="946"/>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8"/>
      <c r="DW75" s="939"/>
      <c r="DX75" s="939"/>
      <c r="DY75" s="939"/>
      <c r="DZ75" s="940"/>
      <c r="EA75" s="246"/>
    </row>
    <row r="76" spans="1:131" s="247" customFormat="1" ht="26.25" customHeight="1" x14ac:dyDescent="0.2">
      <c r="A76" s="261">
        <v>
9</v>
      </c>
      <c r="B76" s="954"/>
      <c r="C76" s="955"/>
      <c r="D76" s="955"/>
      <c r="E76" s="955"/>
      <c r="F76" s="955"/>
      <c r="G76" s="955"/>
      <c r="H76" s="955"/>
      <c r="I76" s="955"/>
      <c r="J76" s="955"/>
      <c r="K76" s="955"/>
      <c r="L76" s="955"/>
      <c r="M76" s="955"/>
      <c r="N76" s="955"/>
      <c r="O76" s="955"/>
      <c r="P76" s="956"/>
      <c r="Q76" s="960"/>
      <c r="R76" s="961"/>
      <c r="S76" s="961"/>
      <c r="T76" s="961"/>
      <c r="U76" s="911"/>
      <c r="V76" s="962"/>
      <c r="W76" s="961"/>
      <c r="X76" s="961"/>
      <c r="Y76" s="961"/>
      <c r="Z76" s="911"/>
      <c r="AA76" s="962"/>
      <c r="AB76" s="961"/>
      <c r="AC76" s="961"/>
      <c r="AD76" s="961"/>
      <c r="AE76" s="911"/>
      <c r="AF76" s="962"/>
      <c r="AG76" s="961"/>
      <c r="AH76" s="961"/>
      <c r="AI76" s="961"/>
      <c r="AJ76" s="911"/>
      <c r="AK76" s="962"/>
      <c r="AL76" s="961"/>
      <c r="AM76" s="961"/>
      <c r="AN76" s="961"/>
      <c r="AO76" s="911"/>
      <c r="AP76" s="962"/>
      <c r="AQ76" s="961"/>
      <c r="AR76" s="961"/>
      <c r="AS76" s="961"/>
      <c r="AT76" s="911"/>
      <c r="AU76" s="962"/>
      <c r="AV76" s="961"/>
      <c r="AW76" s="961"/>
      <c r="AX76" s="961"/>
      <c r="AY76" s="911"/>
      <c r="AZ76" s="958"/>
      <c r="BA76" s="958"/>
      <c r="BB76" s="958"/>
      <c r="BC76" s="958"/>
      <c r="BD76" s="959"/>
      <c r="BE76" s="265"/>
      <c r="BF76" s="265"/>
      <c r="BG76" s="265"/>
      <c r="BH76" s="265"/>
      <c r="BI76" s="265"/>
      <c r="BJ76" s="265"/>
      <c r="BK76" s="265"/>
      <c r="BL76" s="265"/>
      <c r="BM76" s="265"/>
      <c r="BN76" s="265"/>
      <c r="BO76" s="265"/>
      <c r="BP76" s="265"/>
      <c r="BQ76" s="262">
        <v>
70</v>
      </c>
      <c r="BR76" s="267"/>
      <c r="BS76" s="944"/>
      <c r="BT76" s="945"/>
      <c r="BU76" s="945"/>
      <c r="BV76" s="945"/>
      <c r="BW76" s="945"/>
      <c r="BX76" s="945"/>
      <c r="BY76" s="945"/>
      <c r="BZ76" s="945"/>
      <c r="CA76" s="945"/>
      <c r="CB76" s="945"/>
      <c r="CC76" s="945"/>
      <c r="CD76" s="945"/>
      <c r="CE76" s="945"/>
      <c r="CF76" s="945"/>
      <c r="CG76" s="946"/>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8"/>
      <c r="DW76" s="939"/>
      <c r="DX76" s="939"/>
      <c r="DY76" s="939"/>
      <c r="DZ76" s="940"/>
      <c r="EA76" s="246"/>
    </row>
    <row r="77" spans="1:131" s="247" customFormat="1" ht="26.25" customHeight="1" x14ac:dyDescent="0.2">
      <c r="A77" s="261">
        <v>
10</v>
      </c>
      <c r="B77" s="954"/>
      <c r="C77" s="955"/>
      <c r="D77" s="955"/>
      <c r="E77" s="955"/>
      <c r="F77" s="955"/>
      <c r="G77" s="955"/>
      <c r="H77" s="955"/>
      <c r="I77" s="955"/>
      <c r="J77" s="955"/>
      <c r="K77" s="955"/>
      <c r="L77" s="955"/>
      <c r="M77" s="955"/>
      <c r="N77" s="955"/>
      <c r="O77" s="955"/>
      <c r="P77" s="956"/>
      <c r="Q77" s="960"/>
      <c r="R77" s="961"/>
      <c r="S77" s="961"/>
      <c r="T77" s="961"/>
      <c r="U77" s="911"/>
      <c r="V77" s="962"/>
      <c r="W77" s="961"/>
      <c r="X77" s="961"/>
      <c r="Y77" s="961"/>
      <c r="Z77" s="911"/>
      <c r="AA77" s="962"/>
      <c r="AB77" s="961"/>
      <c r="AC77" s="961"/>
      <c r="AD77" s="961"/>
      <c r="AE77" s="911"/>
      <c r="AF77" s="962"/>
      <c r="AG77" s="961"/>
      <c r="AH77" s="961"/>
      <c r="AI77" s="961"/>
      <c r="AJ77" s="911"/>
      <c r="AK77" s="962"/>
      <c r="AL77" s="961"/>
      <c r="AM77" s="961"/>
      <c r="AN77" s="961"/>
      <c r="AO77" s="911"/>
      <c r="AP77" s="962"/>
      <c r="AQ77" s="961"/>
      <c r="AR77" s="961"/>
      <c r="AS77" s="961"/>
      <c r="AT77" s="911"/>
      <c r="AU77" s="962"/>
      <c r="AV77" s="961"/>
      <c r="AW77" s="961"/>
      <c r="AX77" s="961"/>
      <c r="AY77" s="911"/>
      <c r="AZ77" s="958"/>
      <c r="BA77" s="958"/>
      <c r="BB77" s="958"/>
      <c r="BC77" s="958"/>
      <c r="BD77" s="959"/>
      <c r="BE77" s="265"/>
      <c r="BF77" s="265"/>
      <c r="BG77" s="265"/>
      <c r="BH77" s="265"/>
      <c r="BI77" s="265"/>
      <c r="BJ77" s="265"/>
      <c r="BK77" s="265"/>
      <c r="BL77" s="265"/>
      <c r="BM77" s="265"/>
      <c r="BN77" s="265"/>
      <c r="BO77" s="265"/>
      <c r="BP77" s="265"/>
      <c r="BQ77" s="262">
        <v>
71</v>
      </c>
      <c r="BR77" s="267"/>
      <c r="BS77" s="944"/>
      <c r="BT77" s="945"/>
      <c r="BU77" s="945"/>
      <c r="BV77" s="945"/>
      <c r="BW77" s="945"/>
      <c r="BX77" s="945"/>
      <c r="BY77" s="945"/>
      <c r="BZ77" s="945"/>
      <c r="CA77" s="945"/>
      <c r="CB77" s="945"/>
      <c r="CC77" s="945"/>
      <c r="CD77" s="945"/>
      <c r="CE77" s="945"/>
      <c r="CF77" s="945"/>
      <c r="CG77" s="946"/>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8"/>
      <c r="DW77" s="939"/>
      <c r="DX77" s="939"/>
      <c r="DY77" s="939"/>
      <c r="DZ77" s="940"/>
      <c r="EA77" s="246"/>
    </row>
    <row r="78" spans="1:131" s="247" customFormat="1" ht="26.25" customHeight="1" x14ac:dyDescent="0.2">
      <c r="A78" s="261">
        <v>
11</v>
      </c>
      <c r="B78" s="954"/>
      <c r="C78" s="955"/>
      <c r="D78" s="955"/>
      <c r="E78" s="955"/>
      <c r="F78" s="955"/>
      <c r="G78" s="955"/>
      <c r="H78" s="955"/>
      <c r="I78" s="955"/>
      <c r="J78" s="955"/>
      <c r="K78" s="955"/>
      <c r="L78" s="955"/>
      <c r="M78" s="955"/>
      <c r="N78" s="955"/>
      <c r="O78" s="955"/>
      <c r="P78" s="956"/>
      <c r="Q78" s="957"/>
      <c r="R78" s="912"/>
      <c r="S78" s="912"/>
      <c r="T78" s="912"/>
      <c r="U78" s="912"/>
      <c r="V78" s="912"/>
      <c r="W78" s="912"/>
      <c r="X78" s="912"/>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2"/>
      <c r="AY78" s="912"/>
      <c r="AZ78" s="958"/>
      <c r="BA78" s="958"/>
      <c r="BB78" s="958"/>
      <c r="BC78" s="958"/>
      <c r="BD78" s="959"/>
      <c r="BE78" s="265"/>
      <c r="BF78" s="265"/>
      <c r="BG78" s="265"/>
      <c r="BH78" s="265"/>
      <c r="BI78" s="265"/>
      <c r="BJ78" s="268"/>
      <c r="BK78" s="268"/>
      <c r="BL78" s="268"/>
      <c r="BM78" s="268"/>
      <c r="BN78" s="268"/>
      <c r="BO78" s="265"/>
      <c r="BP78" s="265"/>
      <c r="BQ78" s="262">
        <v>
72</v>
      </c>
      <c r="BR78" s="267"/>
      <c r="BS78" s="944"/>
      <c r="BT78" s="945"/>
      <c r="BU78" s="945"/>
      <c r="BV78" s="945"/>
      <c r="BW78" s="945"/>
      <c r="BX78" s="945"/>
      <c r="BY78" s="945"/>
      <c r="BZ78" s="945"/>
      <c r="CA78" s="945"/>
      <c r="CB78" s="945"/>
      <c r="CC78" s="945"/>
      <c r="CD78" s="945"/>
      <c r="CE78" s="945"/>
      <c r="CF78" s="945"/>
      <c r="CG78" s="946"/>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8"/>
      <c r="DW78" s="939"/>
      <c r="DX78" s="939"/>
      <c r="DY78" s="939"/>
      <c r="DZ78" s="940"/>
      <c r="EA78" s="246"/>
    </row>
    <row r="79" spans="1:131" s="247" customFormat="1" ht="26.25" customHeight="1" x14ac:dyDescent="0.2">
      <c r="A79" s="261">
        <v>
12</v>
      </c>
      <c r="B79" s="954"/>
      <c r="C79" s="955"/>
      <c r="D79" s="955"/>
      <c r="E79" s="955"/>
      <c r="F79" s="955"/>
      <c r="G79" s="955"/>
      <c r="H79" s="955"/>
      <c r="I79" s="955"/>
      <c r="J79" s="955"/>
      <c r="K79" s="955"/>
      <c r="L79" s="955"/>
      <c r="M79" s="955"/>
      <c r="N79" s="955"/>
      <c r="O79" s="955"/>
      <c r="P79" s="956"/>
      <c r="Q79" s="957"/>
      <c r="R79" s="912"/>
      <c r="S79" s="912"/>
      <c r="T79" s="912"/>
      <c r="U79" s="912"/>
      <c r="V79" s="912"/>
      <c r="W79" s="912"/>
      <c r="X79" s="912"/>
      <c r="Y79" s="912"/>
      <c r="Z79" s="912"/>
      <c r="AA79" s="912"/>
      <c r="AB79" s="912"/>
      <c r="AC79" s="912"/>
      <c r="AD79" s="912"/>
      <c r="AE79" s="912"/>
      <c r="AF79" s="912"/>
      <c r="AG79" s="912"/>
      <c r="AH79" s="912"/>
      <c r="AI79" s="912"/>
      <c r="AJ79" s="912"/>
      <c r="AK79" s="912"/>
      <c r="AL79" s="912"/>
      <c r="AM79" s="912"/>
      <c r="AN79" s="912"/>
      <c r="AO79" s="912"/>
      <c r="AP79" s="912"/>
      <c r="AQ79" s="912"/>
      <c r="AR79" s="912"/>
      <c r="AS79" s="912"/>
      <c r="AT79" s="912"/>
      <c r="AU79" s="912"/>
      <c r="AV79" s="912"/>
      <c r="AW79" s="912"/>
      <c r="AX79" s="912"/>
      <c r="AY79" s="912"/>
      <c r="AZ79" s="958"/>
      <c r="BA79" s="958"/>
      <c r="BB79" s="958"/>
      <c r="BC79" s="958"/>
      <c r="BD79" s="959"/>
      <c r="BE79" s="265"/>
      <c r="BF79" s="265"/>
      <c r="BG79" s="265"/>
      <c r="BH79" s="265"/>
      <c r="BI79" s="265"/>
      <c r="BJ79" s="268"/>
      <c r="BK79" s="268"/>
      <c r="BL79" s="268"/>
      <c r="BM79" s="268"/>
      <c r="BN79" s="268"/>
      <c r="BO79" s="265"/>
      <c r="BP79" s="265"/>
      <c r="BQ79" s="262">
        <v>
73</v>
      </c>
      <c r="BR79" s="267"/>
      <c r="BS79" s="944"/>
      <c r="BT79" s="945"/>
      <c r="BU79" s="945"/>
      <c r="BV79" s="945"/>
      <c r="BW79" s="945"/>
      <c r="BX79" s="945"/>
      <c r="BY79" s="945"/>
      <c r="BZ79" s="945"/>
      <c r="CA79" s="945"/>
      <c r="CB79" s="945"/>
      <c r="CC79" s="945"/>
      <c r="CD79" s="945"/>
      <c r="CE79" s="945"/>
      <c r="CF79" s="945"/>
      <c r="CG79" s="946"/>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8"/>
      <c r="DW79" s="939"/>
      <c r="DX79" s="939"/>
      <c r="DY79" s="939"/>
      <c r="DZ79" s="940"/>
      <c r="EA79" s="246"/>
    </row>
    <row r="80" spans="1:131" s="247" customFormat="1" ht="26.25" customHeight="1" x14ac:dyDescent="0.2">
      <c r="A80" s="261">
        <v>
13</v>
      </c>
      <c r="B80" s="954"/>
      <c r="C80" s="955"/>
      <c r="D80" s="955"/>
      <c r="E80" s="955"/>
      <c r="F80" s="955"/>
      <c r="G80" s="955"/>
      <c r="H80" s="955"/>
      <c r="I80" s="955"/>
      <c r="J80" s="955"/>
      <c r="K80" s="955"/>
      <c r="L80" s="955"/>
      <c r="M80" s="955"/>
      <c r="N80" s="955"/>
      <c r="O80" s="955"/>
      <c r="P80" s="956"/>
      <c r="Q80" s="957"/>
      <c r="R80" s="912"/>
      <c r="S80" s="912"/>
      <c r="T80" s="912"/>
      <c r="U80" s="912"/>
      <c r="V80" s="912"/>
      <c r="W80" s="912"/>
      <c r="X80" s="912"/>
      <c r="Y80" s="912"/>
      <c r="Z80" s="912"/>
      <c r="AA80" s="912"/>
      <c r="AB80" s="912"/>
      <c r="AC80" s="912"/>
      <c r="AD80" s="912"/>
      <c r="AE80" s="912"/>
      <c r="AF80" s="912"/>
      <c r="AG80" s="912"/>
      <c r="AH80" s="912"/>
      <c r="AI80" s="912"/>
      <c r="AJ80" s="912"/>
      <c r="AK80" s="912"/>
      <c r="AL80" s="912"/>
      <c r="AM80" s="912"/>
      <c r="AN80" s="912"/>
      <c r="AO80" s="912"/>
      <c r="AP80" s="912"/>
      <c r="AQ80" s="912"/>
      <c r="AR80" s="912"/>
      <c r="AS80" s="912"/>
      <c r="AT80" s="912"/>
      <c r="AU80" s="912"/>
      <c r="AV80" s="912"/>
      <c r="AW80" s="912"/>
      <c r="AX80" s="912"/>
      <c r="AY80" s="912"/>
      <c r="AZ80" s="958"/>
      <c r="BA80" s="958"/>
      <c r="BB80" s="958"/>
      <c r="BC80" s="958"/>
      <c r="BD80" s="959"/>
      <c r="BE80" s="265"/>
      <c r="BF80" s="265"/>
      <c r="BG80" s="265"/>
      <c r="BH80" s="265"/>
      <c r="BI80" s="265"/>
      <c r="BJ80" s="265"/>
      <c r="BK80" s="265"/>
      <c r="BL80" s="265"/>
      <c r="BM80" s="265"/>
      <c r="BN80" s="265"/>
      <c r="BO80" s="265"/>
      <c r="BP80" s="265"/>
      <c r="BQ80" s="262">
        <v>
74</v>
      </c>
      <c r="BR80" s="267"/>
      <c r="BS80" s="944"/>
      <c r="BT80" s="945"/>
      <c r="BU80" s="945"/>
      <c r="BV80" s="945"/>
      <c r="BW80" s="945"/>
      <c r="BX80" s="945"/>
      <c r="BY80" s="945"/>
      <c r="BZ80" s="945"/>
      <c r="CA80" s="945"/>
      <c r="CB80" s="945"/>
      <c r="CC80" s="945"/>
      <c r="CD80" s="945"/>
      <c r="CE80" s="945"/>
      <c r="CF80" s="945"/>
      <c r="CG80" s="946"/>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8"/>
      <c r="DW80" s="939"/>
      <c r="DX80" s="939"/>
      <c r="DY80" s="939"/>
      <c r="DZ80" s="940"/>
      <c r="EA80" s="246"/>
    </row>
    <row r="81" spans="1:131" s="247" customFormat="1" ht="26.25" customHeight="1" x14ac:dyDescent="0.2">
      <c r="A81" s="261">
        <v>
14</v>
      </c>
      <c r="B81" s="954"/>
      <c r="C81" s="955"/>
      <c r="D81" s="955"/>
      <c r="E81" s="955"/>
      <c r="F81" s="955"/>
      <c r="G81" s="955"/>
      <c r="H81" s="955"/>
      <c r="I81" s="955"/>
      <c r="J81" s="955"/>
      <c r="K81" s="955"/>
      <c r="L81" s="955"/>
      <c r="M81" s="955"/>
      <c r="N81" s="955"/>
      <c r="O81" s="955"/>
      <c r="P81" s="956"/>
      <c r="Q81" s="957"/>
      <c r="R81" s="912"/>
      <c r="S81" s="912"/>
      <c r="T81" s="912"/>
      <c r="U81" s="912"/>
      <c r="V81" s="912"/>
      <c r="W81" s="912"/>
      <c r="X81" s="912"/>
      <c r="Y81" s="912"/>
      <c r="Z81" s="912"/>
      <c r="AA81" s="912"/>
      <c r="AB81" s="912"/>
      <c r="AC81" s="912"/>
      <c r="AD81" s="912"/>
      <c r="AE81" s="912"/>
      <c r="AF81" s="912"/>
      <c r="AG81" s="912"/>
      <c r="AH81" s="912"/>
      <c r="AI81" s="912"/>
      <c r="AJ81" s="912"/>
      <c r="AK81" s="912"/>
      <c r="AL81" s="912"/>
      <c r="AM81" s="912"/>
      <c r="AN81" s="912"/>
      <c r="AO81" s="912"/>
      <c r="AP81" s="912"/>
      <c r="AQ81" s="912"/>
      <c r="AR81" s="912"/>
      <c r="AS81" s="912"/>
      <c r="AT81" s="912"/>
      <c r="AU81" s="912"/>
      <c r="AV81" s="912"/>
      <c r="AW81" s="912"/>
      <c r="AX81" s="912"/>
      <c r="AY81" s="912"/>
      <c r="AZ81" s="958"/>
      <c r="BA81" s="958"/>
      <c r="BB81" s="958"/>
      <c r="BC81" s="958"/>
      <c r="BD81" s="959"/>
      <c r="BE81" s="265"/>
      <c r="BF81" s="265"/>
      <c r="BG81" s="265"/>
      <c r="BH81" s="265"/>
      <c r="BI81" s="265"/>
      <c r="BJ81" s="265"/>
      <c r="BK81" s="265"/>
      <c r="BL81" s="265"/>
      <c r="BM81" s="265"/>
      <c r="BN81" s="265"/>
      <c r="BO81" s="265"/>
      <c r="BP81" s="265"/>
      <c r="BQ81" s="262">
        <v>
75</v>
      </c>
      <c r="BR81" s="267"/>
      <c r="BS81" s="944"/>
      <c r="BT81" s="945"/>
      <c r="BU81" s="945"/>
      <c r="BV81" s="945"/>
      <c r="BW81" s="945"/>
      <c r="BX81" s="945"/>
      <c r="BY81" s="945"/>
      <c r="BZ81" s="945"/>
      <c r="CA81" s="945"/>
      <c r="CB81" s="945"/>
      <c r="CC81" s="945"/>
      <c r="CD81" s="945"/>
      <c r="CE81" s="945"/>
      <c r="CF81" s="945"/>
      <c r="CG81" s="946"/>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8"/>
      <c r="DW81" s="939"/>
      <c r="DX81" s="939"/>
      <c r="DY81" s="939"/>
      <c r="DZ81" s="940"/>
      <c r="EA81" s="246"/>
    </row>
    <row r="82" spans="1:131" s="247" customFormat="1" ht="26.25" customHeight="1" x14ac:dyDescent="0.2">
      <c r="A82" s="261">
        <v>
15</v>
      </c>
      <c r="B82" s="954"/>
      <c r="C82" s="955"/>
      <c r="D82" s="955"/>
      <c r="E82" s="955"/>
      <c r="F82" s="955"/>
      <c r="G82" s="955"/>
      <c r="H82" s="955"/>
      <c r="I82" s="955"/>
      <c r="J82" s="955"/>
      <c r="K82" s="955"/>
      <c r="L82" s="955"/>
      <c r="M82" s="955"/>
      <c r="N82" s="955"/>
      <c r="O82" s="955"/>
      <c r="P82" s="956"/>
      <c r="Q82" s="957"/>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2"/>
      <c r="AZ82" s="958"/>
      <c r="BA82" s="958"/>
      <c r="BB82" s="958"/>
      <c r="BC82" s="958"/>
      <c r="BD82" s="959"/>
      <c r="BE82" s="265"/>
      <c r="BF82" s="265"/>
      <c r="BG82" s="265"/>
      <c r="BH82" s="265"/>
      <c r="BI82" s="265"/>
      <c r="BJ82" s="265"/>
      <c r="BK82" s="265"/>
      <c r="BL82" s="265"/>
      <c r="BM82" s="265"/>
      <c r="BN82" s="265"/>
      <c r="BO82" s="265"/>
      <c r="BP82" s="265"/>
      <c r="BQ82" s="262">
        <v>
76</v>
      </c>
      <c r="BR82" s="267"/>
      <c r="BS82" s="944"/>
      <c r="BT82" s="945"/>
      <c r="BU82" s="945"/>
      <c r="BV82" s="945"/>
      <c r="BW82" s="945"/>
      <c r="BX82" s="945"/>
      <c r="BY82" s="945"/>
      <c r="BZ82" s="945"/>
      <c r="CA82" s="945"/>
      <c r="CB82" s="945"/>
      <c r="CC82" s="945"/>
      <c r="CD82" s="945"/>
      <c r="CE82" s="945"/>
      <c r="CF82" s="945"/>
      <c r="CG82" s="946"/>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8"/>
      <c r="DW82" s="939"/>
      <c r="DX82" s="939"/>
      <c r="DY82" s="939"/>
      <c r="DZ82" s="940"/>
      <c r="EA82" s="246"/>
    </row>
    <row r="83" spans="1:131" s="247" customFormat="1" ht="26.25" customHeight="1" x14ac:dyDescent="0.2">
      <c r="A83" s="261">
        <v>
16</v>
      </c>
      <c r="B83" s="954"/>
      <c r="C83" s="955"/>
      <c r="D83" s="955"/>
      <c r="E83" s="955"/>
      <c r="F83" s="955"/>
      <c r="G83" s="955"/>
      <c r="H83" s="955"/>
      <c r="I83" s="955"/>
      <c r="J83" s="955"/>
      <c r="K83" s="955"/>
      <c r="L83" s="955"/>
      <c r="M83" s="955"/>
      <c r="N83" s="955"/>
      <c r="O83" s="955"/>
      <c r="P83" s="956"/>
      <c r="Q83" s="957"/>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2"/>
      <c r="AZ83" s="958"/>
      <c r="BA83" s="958"/>
      <c r="BB83" s="958"/>
      <c r="BC83" s="958"/>
      <c r="BD83" s="959"/>
      <c r="BE83" s="265"/>
      <c r="BF83" s="265"/>
      <c r="BG83" s="265"/>
      <c r="BH83" s="265"/>
      <c r="BI83" s="265"/>
      <c r="BJ83" s="265"/>
      <c r="BK83" s="265"/>
      <c r="BL83" s="265"/>
      <c r="BM83" s="265"/>
      <c r="BN83" s="265"/>
      <c r="BO83" s="265"/>
      <c r="BP83" s="265"/>
      <c r="BQ83" s="262">
        <v>
77</v>
      </c>
      <c r="BR83" s="267"/>
      <c r="BS83" s="944"/>
      <c r="BT83" s="945"/>
      <c r="BU83" s="945"/>
      <c r="BV83" s="945"/>
      <c r="BW83" s="945"/>
      <c r="BX83" s="945"/>
      <c r="BY83" s="945"/>
      <c r="BZ83" s="945"/>
      <c r="CA83" s="945"/>
      <c r="CB83" s="945"/>
      <c r="CC83" s="945"/>
      <c r="CD83" s="945"/>
      <c r="CE83" s="945"/>
      <c r="CF83" s="945"/>
      <c r="CG83" s="946"/>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8"/>
      <c r="DW83" s="939"/>
      <c r="DX83" s="939"/>
      <c r="DY83" s="939"/>
      <c r="DZ83" s="940"/>
      <c r="EA83" s="246"/>
    </row>
    <row r="84" spans="1:131" s="247" customFormat="1" ht="26.25" customHeight="1" x14ac:dyDescent="0.2">
      <c r="A84" s="261">
        <v>
17</v>
      </c>
      <c r="B84" s="954"/>
      <c r="C84" s="955"/>
      <c r="D84" s="955"/>
      <c r="E84" s="955"/>
      <c r="F84" s="955"/>
      <c r="G84" s="955"/>
      <c r="H84" s="955"/>
      <c r="I84" s="955"/>
      <c r="J84" s="955"/>
      <c r="K84" s="955"/>
      <c r="L84" s="955"/>
      <c r="M84" s="955"/>
      <c r="N84" s="955"/>
      <c r="O84" s="955"/>
      <c r="P84" s="956"/>
      <c r="Q84" s="957"/>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2"/>
      <c r="AZ84" s="958"/>
      <c r="BA84" s="958"/>
      <c r="BB84" s="958"/>
      <c r="BC84" s="958"/>
      <c r="BD84" s="959"/>
      <c r="BE84" s="265"/>
      <c r="BF84" s="265"/>
      <c r="BG84" s="265"/>
      <c r="BH84" s="265"/>
      <c r="BI84" s="265"/>
      <c r="BJ84" s="265"/>
      <c r="BK84" s="265"/>
      <c r="BL84" s="265"/>
      <c r="BM84" s="265"/>
      <c r="BN84" s="265"/>
      <c r="BO84" s="265"/>
      <c r="BP84" s="265"/>
      <c r="BQ84" s="262">
        <v>
78</v>
      </c>
      <c r="BR84" s="267"/>
      <c r="BS84" s="944"/>
      <c r="BT84" s="945"/>
      <c r="BU84" s="945"/>
      <c r="BV84" s="945"/>
      <c r="BW84" s="945"/>
      <c r="BX84" s="945"/>
      <c r="BY84" s="945"/>
      <c r="BZ84" s="945"/>
      <c r="CA84" s="945"/>
      <c r="CB84" s="945"/>
      <c r="CC84" s="945"/>
      <c r="CD84" s="945"/>
      <c r="CE84" s="945"/>
      <c r="CF84" s="945"/>
      <c r="CG84" s="946"/>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8"/>
      <c r="DW84" s="939"/>
      <c r="DX84" s="939"/>
      <c r="DY84" s="939"/>
      <c r="DZ84" s="940"/>
      <c r="EA84" s="246"/>
    </row>
    <row r="85" spans="1:131" s="247" customFormat="1" ht="26.25" customHeight="1" x14ac:dyDescent="0.2">
      <c r="A85" s="261">
        <v>
18</v>
      </c>
      <c r="B85" s="954"/>
      <c r="C85" s="955"/>
      <c r="D85" s="955"/>
      <c r="E85" s="955"/>
      <c r="F85" s="955"/>
      <c r="G85" s="955"/>
      <c r="H85" s="955"/>
      <c r="I85" s="955"/>
      <c r="J85" s="955"/>
      <c r="K85" s="955"/>
      <c r="L85" s="955"/>
      <c r="M85" s="955"/>
      <c r="N85" s="955"/>
      <c r="O85" s="955"/>
      <c r="P85" s="956"/>
      <c r="Q85" s="957"/>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c r="AR85" s="912"/>
      <c r="AS85" s="912"/>
      <c r="AT85" s="912"/>
      <c r="AU85" s="912"/>
      <c r="AV85" s="912"/>
      <c r="AW85" s="912"/>
      <c r="AX85" s="912"/>
      <c r="AY85" s="912"/>
      <c r="AZ85" s="958"/>
      <c r="BA85" s="958"/>
      <c r="BB85" s="958"/>
      <c r="BC85" s="958"/>
      <c r="BD85" s="959"/>
      <c r="BE85" s="265"/>
      <c r="BF85" s="265"/>
      <c r="BG85" s="265"/>
      <c r="BH85" s="265"/>
      <c r="BI85" s="265"/>
      <c r="BJ85" s="265"/>
      <c r="BK85" s="265"/>
      <c r="BL85" s="265"/>
      <c r="BM85" s="265"/>
      <c r="BN85" s="265"/>
      <c r="BO85" s="265"/>
      <c r="BP85" s="265"/>
      <c r="BQ85" s="262">
        <v>
79</v>
      </c>
      <c r="BR85" s="267"/>
      <c r="BS85" s="944"/>
      <c r="BT85" s="945"/>
      <c r="BU85" s="945"/>
      <c r="BV85" s="945"/>
      <c r="BW85" s="945"/>
      <c r="BX85" s="945"/>
      <c r="BY85" s="945"/>
      <c r="BZ85" s="945"/>
      <c r="CA85" s="945"/>
      <c r="CB85" s="945"/>
      <c r="CC85" s="945"/>
      <c r="CD85" s="945"/>
      <c r="CE85" s="945"/>
      <c r="CF85" s="945"/>
      <c r="CG85" s="946"/>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8"/>
      <c r="DW85" s="939"/>
      <c r="DX85" s="939"/>
      <c r="DY85" s="939"/>
      <c r="DZ85" s="940"/>
      <c r="EA85" s="246"/>
    </row>
    <row r="86" spans="1:131" s="247" customFormat="1" ht="26.25" customHeight="1" x14ac:dyDescent="0.2">
      <c r="A86" s="261">
        <v>
19</v>
      </c>
      <c r="B86" s="954"/>
      <c r="C86" s="955"/>
      <c r="D86" s="955"/>
      <c r="E86" s="955"/>
      <c r="F86" s="955"/>
      <c r="G86" s="955"/>
      <c r="H86" s="955"/>
      <c r="I86" s="955"/>
      <c r="J86" s="955"/>
      <c r="K86" s="955"/>
      <c r="L86" s="955"/>
      <c r="M86" s="955"/>
      <c r="N86" s="955"/>
      <c r="O86" s="955"/>
      <c r="P86" s="956"/>
      <c r="Q86" s="957"/>
      <c r="R86" s="912"/>
      <c r="S86" s="912"/>
      <c r="T86" s="912"/>
      <c r="U86" s="912"/>
      <c r="V86" s="912"/>
      <c r="W86" s="912"/>
      <c r="X86" s="912"/>
      <c r="Y86" s="912"/>
      <c r="Z86" s="912"/>
      <c r="AA86" s="912"/>
      <c r="AB86" s="912"/>
      <c r="AC86" s="912"/>
      <c r="AD86" s="912"/>
      <c r="AE86" s="912"/>
      <c r="AF86" s="912"/>
      <c r="AG86" s="912"/>
      <c r="AH86" s="912"/>
      <c r="AI86" s="912"/>
      <c r="AJ86" s="912"/>
      <c r="AK86" s="912"/>
      <c r="AL86" s="912"/>
      <c r="AM86" s="912"/>
      <c r="AN86" s="912"/>
      <c r="AO86" s="912"/>
      <c r="AP86" s="912"/>
      <c r="AQ86" s="912"/>
      <c r="AR86" s="912"/>
      <c r="AS86" s="912"/>
      <c r="AT86" s="912"/>
      <c r="AU86" s="912"/>
      <c r="AV86" s="912"/>
      <c r="AW86" s="912"/>
      <c r="AX86" s="912"/>
      <c r="AY86" s="912"/>
      <c r="AZ86" s="958"/>
      <c r="BA86" s="958"/>
      <c r="BB86" s="958"/>
      <c r="BC86" s="958"/>
      <c r="BD86" s="959"/>
      <c r="BE86" s="265"/>
      <c r="BF86" s="265"/>
      <c r="BG86" s="265"/>
      <c r="BH86" s="265"/>
      <c r="BI86" s="265"/>
      <c r="BJ86" s="265"/>
      <c r="BK86" s="265"/>
      <c r="BL86" s="265"/>
      <c r="BM86" s="265"/>
      <c r="BN86" s="265"/>
      <c r="BO86" s="265"/>
      <c r="BP86" s="265"/>
      <c r="BQ86" s="262">
        <v>
80</v>
      </c>
      <c r="BR86" s="267"/>
      <c r="BS86" s="944"/>
      <c r="BT86" s="945"/>
      <c r="BU86" s="945"/>
      <c r="BV86" s="945"/>
      <c r="BW86" s="945"/>
      <c r="BX86" s="945"/>
      <c r="BY86" s="945"/>
      <c r="BZ86" s="945"/>
      <c r="CA86" s="945"/>
      <c r="CB86" s="945"/>
      <c r="CC86" s="945"/>
      <c r="CD86" s="945"/>
      <c r="CE86" s="945"/>
      <c r="CF86" s="945"/>
      <c r="CG86" s="946"/>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8"/>
      <c r="DW86" s="939"/>
      <c r="DX86" s="939"/>
      <c r="DY86" s="939"/>
      <c r="DZ86" s="940"/>
      <c r="EA86" s="246"/>
    </row>
    <row r="87" spans="1:131" s="247" customFormat="1" ht="26.25" customHeight="1" x14ac:dyDescent="0.2">
      <c r="A87" s="269">
        <v>
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5"/>
      <c r="BF87" s="265"/>
      <c r="BG87" s="265"/>
      <c r="BH87" s="265"/>
      <c r="BI87" s="265"/>
      <c r="BJ87" s="265"/>
      <c r="BK87" s="265"/>
      <c r="BL87" s="265"/>
      <c r="BM87" s="265"/>
      <c r="BN87" s="265"/>
      <c r="BO87" s="265"/>
      <c r="BP87" s="265"/>
      <c r="BQ87" s="262">
        <v>
81</v>
      </c>
      <c r="BR87" s="267"/>
      <c r="BS87" s="944"/>
      <c r="BT87" s="945"/>
      <c r="BU87" s="945"/>
      <c r="BV87" s="945"/>
      <c r="BW87" s="945"/>
      <c r="BX87" s="945"/>
      <c r="BY87" s="945"/>
      <c r="BZ87" s="945"/>
      <c r="CA87" s="945"/>
      <c r="CB87" s="945"/>
      <c r="CC87" s="945"/>
      <c r="CD87" s="945"/>
      <c r="CE87" s="945"/>
      <c r="CF87" s="945"/>
      <c r="CG87" s="946"/>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8"/>
      <c r="DW87" s="939"/>
      <c r="DX87" s="939"/>
      <c r="DY87" s="939"/>
      <c r="DZ87" s="940"/>
      <c r="EA87" s="246"/>
    </row>
    <row r="88" spans="1:131" s="247" customFormat="1" ht="26.25" customHeight="1" thickBot="1" x14ac:dyDescent="0.25">
      <c r="A88" s="264" t="s">
        <v>
388</v>
      </c>
      <c r="B88" s="870" t="s">
        <v>
413</v>
      </c>
      <c r="C88" s="871"/>
      <c r="D88" s="871"/>
      <c r="E88" s="871"/>
      <c r="F88" s="871"/>
      <c r="G88" s="871"/>
      <c r="H88" s="871"/>
      <c r="I88" s="871"/>
      <c r="J88" s="871"/>
      <c r="K88" s="871"/>
      <c r="L88" s="871"/>
      <c r="M88" s="871"/>
      <c r="N88" s="871"/>
      <c r="O88" s="871"/>
      <c r="P88" s="872"/>
      <c r="Q88" s="919"/>
      <c r="R88" s="920"/>
      <c r="S88" s="920"/>
      <c r="T88" s="920"/>
      <c r="U88" s="920"/>
      <c r="V88" s="920"/>
      <c r="W88" s="920"/>
      <c r="X88" s="920"/>
      <c r="Y88" s="920"/>
      <c r="Z88" s="920"/>
      <c r="AA88" s="920"/>
      <c r="AB88" s="920"/>
      <c r="AC88" s="920"/>
      <c r="AD88" s="920"/>
      <c r="AE88" s="920"/>
      <c r="AF88" s="923">
        <v>
40667</v>
      </c>
      <c r="AG88" s="923"/>
      <c r="AH88" s="923"/>
      <c r="AI88" s="923"/>
      <c r="AJ88" s="923"/>
      <c r="AK88" s="920"/>
      <c r="AL88" s="920"/>
      <c r="AM88" s="920"/>
      <c r="AN88" s="920"/>
      <c r="AO88" s="920"/>
      <c r="AP88" s="923">
        <v>
3186</v>
      </c>
      <c r="AQ88" s="923"/>
      <c r="AR88" s="923"/>
      <c r="AS88" s="923"/>
      <c r="AT88" s="923"/>
      <c r="AU88" s="923">
        <v>
205</v>
      </c>
      <c r="AV88" s="923"/>
      <c r="AW88" s="923"/>
      <c r="AX88" s="923"/>
      <c r="AY88" s="923"/>
      <c r="AZ88" s="928"/>
      <c r="BA88" s="928"/>
      <c r="BB88" s="928"/>
      <c r="BC88" s="928"/>
      <c r="BD88" s="929"/>
      <c r="BE88" s="265"/>
      <c r="BF88" s="265"/>
      <c r="BG88" s="265"/>
      <c r="BH88" s="265"/>
      <c r="BI88" s="265"/>
      <c r="BJ88" s="265"/>
      <c r="BK88" s="265"/>
      <c r="BL88" s="265"/>
      <c r="BM88" s="265"/>
      <c r="BN88" s="265"/>
      <c r="BO88" s="265"/>
      <c r="BP88" s="265"/>
      <c r="BQ88" s="262">
        <v>
82</v>
      </c>
      <c r="BR88" s="267"/>
      <c r="BS88" s="944"/>
      <c r="BT88" s="945"/>
      <c r="BU88" s="945"/>
      <c r="BV88" s="945"/>
      <c r="BW88" s="945"/>
      <c r="BX88" s="945"/>
      <c r="BY88" s="945"/>
      <c r="BZ88" s="945"/>
      <c r="CA88" s="945"/>
      <c r="CB88" s="945"/>
      <c r="CC88" s="945"/>
      <c r="CD88" s="945"/>
      <c r="CE88" s="945"/>
      <c r="CF88" s="945"/>
      <c r="CG88" s="946"/>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8"/>
      <c r="DW88" s="939"/>
      <c r="DX88" s="939"/>
      <c r="DY88" s="939"/>
      <c r="DZ88" s="940"/>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
83</v>
      </c>
      <c r="BR89" s="267"/>
      <c r="BS89" s="944"/>
      <c r="BT89" s="945"/>
      <c r="BU89" s="945"/>
      <c r="BV89" s="945"/>
      <c r="BW89" s="945"/>
      <c r="BX89" s="945"/>
      <c r="BY89" s="945"/>
      <c r="BZ89" s="945"/>
      <c r="CA89" s="945"/>
      <c r="CB89" s="945"/>
      <c r="CC89" s="945"/>
      <c r="CD89" s="945"/>
      <c r="CE89" s="945"/>
      <c r="CF89" s="945"/>
      <c r="CG89" s="946"/>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8"/>
      <c r="DW89" s="939"/>
      <c r="DX89" s="939"/>
      <c r="DY89" s="939"/>
      <c r="DZ89" s="940"/>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
84</v>
      </c>
      <c r="BR90" s="267"/>
      <c r="BS90" s="944"/>
      <c r="BT90" s="945"/>
      <c r="BU90" s="945"/>
      <c r="BV90" s="945"/>
      <c r="BW90" s="945"/>
      <c r="BX90" s="945"/>
      <c r="BY90" s="945"/>
      <c r="BZ90" s="945"/>
      <c r="CA90" s="945"/>
      <c r="CB90" s="945"/>
      <c r="CC90" s="945"/>
      <c r="CD90" s="945"/>
      <c r="CE90" s="945"/>
      <c r="CF90" s="945"/>
      <c r="CG90" s="946"/>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8"/>
      <c r="DW90" s="939"/>
      <c r="DX90" s="939"/>
      <c r="DY90" s="939"/>
      <c r="DZ90" s="940"/>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
85</v>
      </c>
      <c r="BR91" s="267"/>
      <c r="BS91" s="944"/>
      <c r="BT91" s="945"/>
      <c r="BU91" s="945"/>
      <c r="BV91" s="945"/>
      <c r="BW91" s="945"/>
      <c r="BX91" s="945"/>
      <c r="BY91" s="945"/>
      <c r="BZ91" s="945"/>
      <c r="CA91" s="945"/>
      <c r="CB91" s="945"/>
      <c r="CC91" s="945"/>
      <c r="CD91" s="945"/>
      <c r="CE91" s="945"/>
      <c r="CF91" s="945"/>
      <c r="CG91" s="946"/>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8"/>
      <c r="DW91" s="939"/>
      <c r="DX91" s="939"/>
      <c r="DY91" s="939"/>
      <c r="DZ91" s="940"/>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
86</v>
      </c>
      <c r="BR92" s="267"/>
      <c r="BS92" s="944"/>
      <c r="BT92" s="945"/>
      <c r="BU92" s="945"/>
      <c r="BV92" s="945"/>
      <c r="BW92" s="945"/>
      <c r="BX92" s="945"/>
      <c r="BY92" s="945"/>
      <c r="BZ92" s="945"/>
      <c r="CA92" s="945"/>
      <c r="CB92" s="945"/>
      <c r="CC92" s="945"/>
      <c r="CD92" s="945"/>
      <c r="CE92" s="945"/>
      <c r="CF92" s="945"/>
      <c r="CG92" s="946"/>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8"/>
      <c r="DW92" s="939"/>
      <c r="DX92" s="939"/>
      <c r="DY92" s="939"/>
      <c r="DZ92" s="940"/>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
87</v>
      </c>
      <c r="BR93" s="267"/>
      <c r="BS93" s="944"/>
      <c r="BT93" s="945"/>
      <c r="BU93" s="945"/>
      <c r="BV93" s="945"/>
      <c r="BW93" s="945"/>
      <c r="BX93" s="945"/>
      <c r="BY93" s="945"/>
      <c r="BZ93" s="945"/>
      <c r="CA93" s="945"/>
      <c r="CB93" s="945"/>
      <c r="CC93" s="945"/>
      <c r="CD93" s="945"/>
      <c r="CE93" s="945"/>
      <c r="CF93" s="945"/>
      <c r="CG93" s="946"/>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8"/>
      <c r="DW93" s="939"/>
      <c r="DX93" s="939"/>
      <c r="DY93" s="939"/>
      <c r="DZ93" s="940"/>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
88</v>
      </c>
      <c r="BR94" s="267"/>
      <c r="BS94" s="944"/>
      <c r="BT94" s="945"/>
      <c r="BU94" s="945"/>
      <c r="BV94" s="945"/>
      <c r="BW94" s="945"/>
      <c r="BX94" s="945"/>
      <c r="BY94" s="945"/>
      <c r="BZ94" s="945"/>
      <c r="CA94" s="945"/>
      <c r="CB94" s="945"/>
      <c r="CC94" s="945"/>
      <c r="CD94" s="945"/>
      <c r="CE94" s="945"/>
      <c r="CF94" s="945"/>
      <c r="CG94" s="946"/>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8"/>
      <c r="DW94" s="939"/>
      <c r="DX94" s="939"/>
      <c r="DY94" s="939"/>
      <c r="DZ94" s="940"/>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
89</v>
      </c>
      <c r="BR95" s="267"/>
      <c r="BS95" s="944"/>
      <c r="BT95" s="945"/>
      <c r="BU95" s="945"/>
      <c r="BV95" s="945"/>
      <c r="BW95" s="945"/>
      <c r="BX95" s="945"/>
      <c r="BY95" s="945"/>
      <c r="BZ95" s="945"/>
      <c r="CA95" s="945"/>
      <c r="CB95" s="945"/>
      <c r="CC95" s="945"/>
      <c r="CD95" s="945"/>
      <c r="CE95" s="945"/>
      <c r="CF95" s="945"/>
      <c r="CG95" s="946"/>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8"/>
      <c r="DW95" s="939"/>
      <c r="DX95" s="939"/>
      <c r="DY95" s="939"/>
      <c r="DZ95" s="940"/>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
90</v>
      </c>
      <c r="BR96" s="267"/>
      <c r="BS96" s="944"/>
      <c r="BT96" s="945"/>
      <c r="BU96" s="945"/>
      <c r="BV96" s="945"/>
      <c r="BW96" s="945"/>
      <c r="BX96" s="945"/>
      <c r="BY96" s="945"/>
      <c r="BZ96" s="945"/>
      <c r="CA96" s="945"/>
      <c r="CB96" s="945"/>
      <c r="CC96" s="945"/>
      <c r="CD96" s="945"/>
      <c r="CE96" s="945"/>
      <c r="CF96" s="945"/>
      <c r="CG96" s="946"/>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8"/>
      <c r="DW96" s="939"/>
      <c r="DX96" s="939"/>
      <c r="DY96" s="939"/>
      <c r="DZ96" s="940"/>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
91</v>
      </c>
      <c r="BR97" s="267"/>
      <c r="BS97" s="944"/>
      <c r="BT97" s="945"/>
      <c r="BU97" s="945"/>
      <c r="BV97" s="945"/>
      <c r="BW97" s="945"/>
      <c r="BX97" s="945"/>
      <c r="BY97" s="945"/>
      <c r="BZ97" s="945"/>
      <c r="CA97" s="945"/>
      <c r="CB97" s="945"/>
      <c r="CC97" s="945"/>
      <c r="CD97" s="945"/>
      <c r="CE97" s="945"/>
      <c r="CF97" s="945"/>
      <c r="CG97" s="946"/>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8"/>
      <c r="DW97" s="939"/>
      <c r="DX97" s="939"/>
      <c r="DY97" s="939"/>
      <c r="DZ97" s="940"/>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
92</v>
      </c>
      <c r="BR98" s="267"/>
      <c r="BS98" s="944"/>
      <c r="BT98" s="945"/>
      <c r="BU98" s="945"/>
      <c r="BV98" s="945"/>
      <c r="BW98" s="945"/>
      <c r="BX98" s="945"/>
      <c r="BY98" s="945"/>
      <c r="BZ98" s="945"/>
      <c r="CA98" s="945"/>
      <c r="CB98" s="945"/>
      <c r="CC98" s="945"/>
      <c r="CD98" s="945"/>
      <c r="CE98" s="945"/>
      <c r="CF98" s="945"/>
      <c r="CG98" s="946"/>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8"/>
      <c r="DW98" s="939"/>
      <c r="DX98" s="939"/>
      <c r="DY98" s="939"/>
      <c r="DZ98" s="940"/>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
93</v>
      </c>
      <c r="BR99" s="267"/>
      <c r="BS99" s="944"/>
      <c r="BT99" s="945"/>
      <c r="BU99" s="945"/>
      <c r="BV99" s="945"/>
      <c r="BW99" s="945"/>
      <c r="BX99" s="945"/>
      <c r="BY99" s="945"/>
      <c r="BZ99" s="945"/>
      <c r="CA99" s="945"/>
      <c r="CB99" s="945"/>
      <c r="CC99" s="945"/>
      <c r="CD99" s="945"/>
      <c r="CE99" s="945"/>
      <c r="CF99" s="945"/>
      <c r="CG99" s="946"/>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8"/>
      <c r="DW99" s="939"/>
      <c r="DX99" s="939"/>
      <c r="DY99" s="939"/>
      <c r="DZ99" s="940"/>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
94</v>
      </c>
      <c r="BR100" s="267"/>
      <c r="BS100" s="944"/>
      <c r="BT100" s="945"/>
      <c r="BU100" s="945"/>
      <c r="BV100" s="945"/>
      <c r="BW100" s="945"/>
      <c r="BX100" s="945"/>
      <c r="BY100" s="945"/>
      <c r="BZ100" s="945"/>
      <c r="CA100" s="945"/>
      <c r="CB100" s="945"/>
      <c r="CC100" s="945"/>
      <c r="CD100" s="945"/>
      <c r="CE100" s="945"/>
      <c r="CF100" s="945"/>
      <c r="CG100" s="946"/>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8"/>
      <c r="DW100" s="939"/>
      <c r="DX100" s="939"/>
      <c r="DY100" s="939"/>
      <c r="DZ100" s="940"/>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
95</v>
      </c>
      <c r="BR101" s="267"/>
      <c r="BS101" s="944"/>
      <c r="BT101" s="945"/>
      <c r="BU101" s="945"/>
      <c r="BV101" s="945"/>
      <c r="BW101" s="945"/>
      <c r="BX101" s="945"/>
      <c r="BY101" s="945"/>
      <c r="BZ101" s="945"/>
      <c r="CA101" s="945"/>
      <c r="CB101" s="945"/>
      <c r="CC101" s="945"/>
      <c r="CD101" s="945"/>
      <c r="CE101" s="945"/>
      <c r="CF101" s="945"/>
      <c r="CG101" s="946"/>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8"/>
      <c r="DW101" s="939"/>
      <c r="DX101" s="939"/>
      <c r="DY101" s="939"/>
      <c r="DZ101" s="940"/>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
388</v>
      </c>
      <c r="BR102" s="870" t="s">
        <v>
414</v>
      </c>
      <c r="BS102" s="871"/>
      <c r="BT102" s="871"/>
      <c r="BU102" s="871"/>
      <c r="BV102" s="871"/>
      <c r="BW102" s="871"/>
      <c r="BX102" s="871"/>
      <c r="BY102" s="871"/>
      <c r="BZ102" s="871"/>
      <c r="CA102" s="871"/>
      <c r="CB102" s="871"/>
      <c r="CC102" s="871"/>
      <c r="CD102" s="871"/>
      <c r="CE102" s="871"/>
      <c r="CF102" s="871"/>
      <c r="CG102" s="872"/>
      <c r="CH102" s="970"/>
      <c r="CI102" s="971"/>
      <c r="CJ102" s="971"/>
      <c r="CK102" s="971"/>
      <c r="CL102" s="972"/>
      <c r="CM102" s="970"/>
      <c r="CN102" s="971"/>
      <c r="CO102" s="971"/>
      <c r="CP102" s="971"/>
      <c r="CQ102" s="972"/>
      <c r="CR102" s="973">
        <v>
308</v>
      </c>
      <c r="CS102" s="931"/>
      <c r="CT102" s="931"/>
      <c r="CU102" s="931"/>
      <c r="CV102" s="974"/>
      <c r="CW102" s="973">
        <v>
61</v>
      </c>
      <c r="CX102" s="931"/>
      <c r="CY102" s="931"/>
      <c r="CZ102" s="931"/>
      <c r="DA102" s="974"/>
      <c r="DB102" s="973">
        <v>
257</v>
      </c>
      <c r="DC102" s="931"/>
      <c r="DD102" s="931"/>
      <c r="DE102" s="931"/>
      <c r="DF102" s="974"/>
      <c r="DG102" s="973"/>
      <c r="DH102" s="931"/>
      <c r="DI102" s="931"/>
      <c r="DJ102" s="931"/>
      <c r="DK102" s="974"/>
      <c r="DL102" s="973"/>
      <c r="DM102" s="931"/>
      <c r="DN102" s="931"/>
      <c r="DO102" s="931"/>
      <c r="DP102" s="974"/>
      <c r="DQ102" s="973"/>
      <c r="DR102" s="931"/>
      <c r="DS102" s="931"/>
      <c r="DT102" s="931"/>
      <c r="DU102" s="974"/>
      <c r="DV102" s="997"/>
      <c r="DW102" s="998"/>
      <c r="DX102" s="998"/>
      <c r="DY102" s="998"/>
      <c r="DZ102" s="999"/>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0" t="s">
        <v>
415</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1" t="s">
        <v>
416</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
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
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2" t="s">
        <v>
419</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
420</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6" customFormat="1" ht="26.25" customHeight="1" x14ac:dyDescent="0.2">
      <c r="A109" s="995" t="s">
        <v>
421</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
422</v>
      </c>
      <c r="AB109" s="976"/>
      <c r="AC109" s="976"/>
      <c r="AD109" s="976"/>
      <c r="AE109" s="977"/>
      <c r="AF109" s="975" t="s">
        <v>
307</v>
      </c>
      <c r="AG109" s="976"/>
      <c r="AH109" s="976"/>
      <c r="AI109" s="976"/>
      <c r="AJ109" s="977"/>
      <c r="AK109" s="975" t="s">
        <v>
306</v>
      </c>
      <c r="AL109" s="976"/>
      <c r="AM109" s="976"/>
      <c r="AN109" s="976"/>
      <c r="AO109" s="977"/>
      <c r="AP109" s="975" t="s">
        <v>
423</v>
      </c>
      <c r="AQ109" s="976"/>
      <c r="AR109" s="976"/>
      <c r="AS109" s="976"/>
      <c r="AT109" s="978"/>
      <c r="AU109" s="995" t="s">
        <v>
421</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
422</v>
      </c>
      <c r="BR109" s="976"/>
      <c r="BS109" s="976"/>
      <c r="BT109" s="976"/>
      <c r="BU109" s="977"/>
      <c r="BV109" s="975" t="s">
        <v>
307</v>
      </c>
      <c r="BW109" s="976"/>
      <c r="BX109" s="976"/>
      <c r="BY109" s="976"/>
      <c r="BZ109" s="977"/>
      <c r="CA109" s="975" t="s">
        <v>
306</v>
      </c>
      <c r="CB109" s="976"/>
      <c r="CC109" s="976"/>
      <c r="CD109" s="976"/>
      <c r="CE109" s="977"/>
      <c r="CF109" s="996" t="s">
        <v>
423</v>
      </c>
      <c r="CG109" s="996"/>
      <c r="CH109" s="996"/>
      <c r="CI109" s="996"/>
      <c r="CJ109" s="996"/>
      <c r="CK109" s="975" t="s">
        <v>
424</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
422</v>
      </c>
      <c r="DH109" s="976"/>
      <c r="DI109" s="976"/>
      <c r="DJ109" s="976"/>
      <c r="DK109" s="977"/>
      <c r="DL109" s="975" t="s">
        <v>
307</v>
      </c>
      <c r="DM109" s="976"/>
      <c r="DN109" s="976"/>
      <c r="DO109" s="976"/>
      <c r="DP109" s="977"/>
      <c r="DQ109" s="975" t="s">
        <v>
306</v>
      </c>
      <c r="DR109" s="976"/>
      <c r="DS109" s="976"/>
      <c r="DT109" s="976"/>
      <c r="DU109" s="977"/>
      <c r="DV109" s="975" t="s">
        <v>
423</v>
      </c>
      <c r="DW109" s="976"/>
      <c r="DX109" s="976"/>
      <c r="DY109" s="976"/>
      <c r="DZ109" s="978"/>
    </row>
    <row r="110" spans="1:131" s="246" customFormat="1" ht="26.25" customHeight="1" x14ac:dyDescent="0.2">
      <c r="A110" s="979" t="s">
        <v>
425</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
1552965</v>
      </c>
      <c r="AB110" s="983"/>
      <c r="AC110" s="983"/>
      <c r="AD110" s="983"/>
      <c r="AE110" s="984"/>
      <c r="AF110" s="985">
        <v>
1632211</v>
      </c>
      <c r="AG110" s="983"/>
      <c r="AH110" s="983"/>
      <c r="AI110" s="983"/>
      <c r="AJ110" s="984"/>
      <c r="AK110" s="985">
        <v>
1581819</v>
      </c>
      <c r="AL110" s="983"/>
      <c r="AM110" s="983"/>
      <c r="AN110" s="983"/>
      <c r="AO110" s="984"/>
      <c r="AP110" s="986">
        <v>
11.3</v>
      </c>
      <c r="AQ110" s="987"/>
      <c r="AR110" s="987"/>
      <c r="AS110" s="987"/>
      <c r="AT110" s="988"/>
      <c r="AU110" s="989" t="s">
        <v>
71</v>
      </c>
      <c r="AV110" s="990"/>
      <c r="AW110" s="990"/>
      <c r="AX110" s="990"/>
      <c r="AY110" s="990"/>
      <c r="AZ110" s="1031" t="s">
        <v>
426</v>
      </c>
      <c r="BA110" s="980"/>
      <c r="BB110" s="980"/>
      <c r="BC110" s="980"/>
      <c r="BD110" s="980"/>
      <c r="BE110" s="980"/>
      <c r="BF110" s="980"/>
      <c r="BG110" s="980"/>
      <c r="BH110" s="980"/>
      <c r="BI110" s="980"/>
      <c r="BJ110" s="980"/>
      <c r="BK110" s="980"/>
      <c r="BL110" s="980"/>
      <c r="BM110" s="980"/>
      <c r="BN110" s="980"/>
      <c r="BO110" s="980"/>
      <c r="BP110" s="981"/>
      <c r="BQ110" s="1017">
        <v>
14705115</v>
      </c>
      <c r="BR110" s="1018"/>
      <c r="BS110" s="1018"/>
      <c r="BT110" s="1018"/>
      <c r="BU110" s="1018"/>
      <c r="BV110" s="1018">
        <v>
13998570</v>
      </c>
      <c r="BW110" s="1018"/>
      <c r="BX110" s="1018"/>
      <c r="BY110" s="1018"/>
      <c r="BZ110" s="1018"/>
      <c r="CA110" s="1018">
        <v>
13601162</v>
      </c>
      <c r="CB110" s="1018"/>
      <c r="CC110" s="1018"/>
      <c r="CD110" s="1018"/>
      <c r="CE110" s="1018"/>
      <c r="CF110" s="1032">
        <v>
97.4</v>
      </c>
      <c r="CG110" s="1033"/>
      <c r="CH110" s="1033"/>
      <c r="CI110" s="1033"/>
      <c r="CJ110" s="1033"/>
      <c r="CK110" s="1034" t="s">
        <v>
427</v>
      </c>
      <c r="CL110" s="1035"/>
      <c r="CM110" s="1014" t="s">
        <v>
428</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
126</v>
      </c>
      <c r="DH110" s="1018"/>
      <c r="DI110" s="1018"/>
      <c r="DJ110" s="1018"/>
      <c r="DK110" s="1018"/>
      <c r="DL110" s="1018" t="s">
        <v>
126</v>
      </c>
      <c r="DM110" s="1018"/>
      <c r="DN110" s="1018"/>
      <c r="DO110" s="1018"/>
      <c r="DP110" s="1018"/>
      <c r="DQ110" s="1018" t="s">
        <v>
126</v>
      </c>
      <c r="DR110" s="1018"/>
      <c r="DS110" s="1018"/>
      <c r="DT110" s="1018"/>
      <c r="DU110" s="1018"/>
      <c r="DV110" s="1019" t="s">
        <v>
126</v>
      </c>
      <c r="DW110" s="1019"/>
      <c r="DX110" s="1019"/>
      <c r="DY110" s="1019"/>
      <c r="DZ110" s="1020"/>
    </row>
    <row r="111" spans="1:131" s="246" customFormat="1" ht="26.25" customHeight="1" x14ac:dyDescent="0.2">
      <c r="A111" s="1021" t="s">
        <v>
429</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
126</v>
      </c>
      <c r="AB111" s="1025"/>
      <c r="AC111" s="1025"/>
      <c r="AD111" s="1025"/>
      <c r="AE111" s="1026"/>
      <c r="AF111" s="1027" t="s">
        <v>
126</v>
      </c>
      <c r="AG111" s="1025"/>
      <c r="AH111" s="1025"/>
      <c r="AI111" s="1025"/>
      <c r="AJ111" s="1026"/>
      <c r="AK111" s="1027" t="s">
        <v>
126</v>
      </c>
      <c r="AL111" s="1025"/>
      <c r="AM111" s="1025"/>
      <c r="AN111" s="1025"/>
      <c r="AO111" s="1026"/>
      <c r="AP111" s="1028" t="s">
        <v>
126</v>
      </c>
      <c r="AQ111" s="1029"/>
      <c r="AR111" s="1029"/>
      <c r="AS111" s="1029"/>
      <c r="AT111" s="1030"/>
      <c r="AU111" s="991"/>
      <c r="AV111" s="992"/>
      <c r="AW111" s="992"/>
      <c r="AX111" s="992"/>
      <c r="AY111" s="992"/>
      <c r="AZ111" s="1040" t="s">
        <v>
430</v>
      </c>
      <c r="BA111" s="1041"/>
      <c r="BB111" s="1041"/>
      <c r="BC111" s="1041"/>
      <c r="BD111" s="1041"/>
      <c r="BE111" s="1041"/>
      <c r="BF111" s="1041"/>
      <c r="BG111" s="1041"/>
      <c r="BH111" s="1041"/>
      <c r="BI111" s="1041"/>
      <c r="BJ111" s="1041"/>
      <c r="BK111" s="1041"/>
      <c r="BL111" s="1041"/>
      <c r="BM111" s="1041"/>
      <c r="BN111" s="1041"/>
      <c r="BO111" s="1041"/>
      <c r="BP111" s="1042"/>
      <c r="BQ111" s="1010">
        <v>
519860</v>
      </c>
      <c r="BR111" s="1011"/>
      <c r="BS111" s="1011"/>
      <c r="BT111" s="1011"/>
      <c r="BU111" s="1011"/>
      <c r="BV111" s="1011">
        <v>
1165440</v>
      </c>
      <c r="BW111" s="1011"/>
      <c r="BX111" s="1011"/>
      <c r="BY111" s="1011"/>
      <c r="BZ111" s="1011"/>
      <c r="CA111" s="1011">
        <v>
331517</v>
      </c>
      <c r="CB111" s="1011"/>
      <c r="CC111" s="1011"/>
      <c r="CD111" s="1011"/>
      <c r="CE111" s="1011"/>
      <c r="CF111" s="1005">
        <v>
2.4</v>
      </c>
      <c r="CG111" s="1006"/>
      <c r="CH111" s="1006"/>
      <c r="CI111" s="1006"/>
      <c r="CJ111" s="1006"/>
      <c r="CK111" s="1036"/>
      <c r="CL111" s="1037"/>
      <c r="CM111" s="1007" t="s">
        <v>
431</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
126</v>
      </c>
      <c r="DH111" s="1011"/>
      <c r="DI111" s="1011"/>
      <c r="DJ111" s="1011"/>
      <c r="DK111" s="1011"/>
      <c r="DL111" s="1011" t="s">
        <v>
126</v>
      </c>
      <c r="DM111" s="1011"/>
      <c r="DN111" s="1011"/>
      <c r="DO111" s="1011"/>
      <c r="DP111" s="1011"/>
      <c r="DQ111" s="1011" t="s">
        <v>
126</v>
      </c>
      <c r="DR111" s="1011"/>
      <c r="DS111" s="1011"/>
      <c r="DT111" s="1011"/>
      <c r="DU111" s="1011"/>
      <c r="DV111" s="1012" t="s">
        <v>
126</v>
      </c>
      <c r="DW111" s="1012"/>
      <c r="DX111" s="1012"/>
      <c r="DY111" s="1012"/>
      <c r="DZ111" s="1013"/>
    </row>
    <row r="112" spans="1:131" s="246" customFormat="1" ht="26.25" customHeight="1" x14ac:dyDescent="0.2">
      <c r="A112" s="1043" t="s">
        <v>
432</v>
      </c>
      <c r="B112" s="1044"/>
      <c r="C112" s="1041" t="s">
        <v>
433</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
126</v>
      </c>
      <c r="AB112" s="1050"/>
      <c r="AC112" s="1050"/>
      <c r="AD112" s="1050"/>
      <c r="AE112" s="1051"/>
      <c r="AF112" s="1052" t="s">
        <v>
126</v>
      </c>
      <c r="AG112" s="1050"/>
      <c r="AH112" s="1050"/>
      <c r="AI112" s="1050"/>
      <c r="AJ112" s="1051"/>
      <c r="AK112" s="1052" t="s">
        <v>
126</v>
      </c>
      <c r="AL112" s="1050"/>
      <c r="AM112" s="1050"/>
      <c r="AN112" s="1050"/>
      <c r="AO112" s="1051"/>
      <c r="AP112" s="1053" t="s">
        <v>
126</v>
      </c>
      <c r="AQ112" s="1054"/>
      <c r="AR112" s="1054"/>
      <c r="AS112" s="1054"/>
      <c r="AT112" s="1055"/>
      <c r="AU112" s="991"/>
      <c r="AV112" s="992"/>
      <c r="AW112" s="992"/>
      <c r="AX112" s="992"/>
      <c r="AY112" s="992"/>
      <c r="AZ112" s="1040" t="s">
        <v>
434</v>
      </c>
      <c r="BA112" s="1041"/>
      <c r="BB112" s="1041"/>
      <c r="BC112" s="1041"/>
      <c r="BD112" s="1041"/>
      <c r="BE112" s="1041"/>
      <c r="BF112" s="1041"/>
      <c r="BG112" s="1041"/>
      <c r="BH112" s="1041"/>
      <c r="BI112" s="1041"/>
      <c r="BJ112" s="1041"/>
      <c r="BK112" s="1041"/>
      <c r="BL112" s="1041"/>
      <c r="BM112" s="1041"/>
      <c r="BN112" s="1041"/>
      <c r="BO112" s="1041"/>
      <c r="BP112" s="1042"/>
      <c r="BQ112" s="1010">
        <v>
6173755</v>
      </c>
      <c r="BR112" s="1011"/>
      <c r="BS112" s="1011"/>
      <c r="BT112" s="1011"/>
      <c r="BU112" s="1011"/>
      <c r="BV112" s="1011">
        <v>
5634406</v>
      </c>
      <c r="BW112" s="1011"/>
      <c r="BX112" s="1011"/>
      <c r="BY112" s="1011"/>
      <c r="BZ112" s="1011"/>
      <c r="CA112" s="1011">
        <v>
5130066</v>
      </c>
      <c r="CB112" s="1011"/>
      <c r="CC112" s="1011"/>
      <c r="CD112" s="1011"/>
      <c r="CE112" s="1011"/>
      <c r="CF112" s="1005">
        <v>
36.700000000000003</v>
      </c>
      <c r="CG112" s="1006"/>
      <c r="CH112" s="1006"/>
      <c r="CI112" s="1006"/>
      <c r="CJ112" s="1006"/>
      <c r="CK112" s="1036"/>
      <c r="CL112" s="1037"/>
      <c r="CM112" s="1007" t="s">
        <v>
435</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
126</v>
      </c>
      <c r="DH112" s="1011"/>
      <c r="DI112" s="1011"/>
      <c r="DJ112" s="1011"/>
      <c r="DK112" s="1011"/>
      <c r="DL112" s="1011" t="s">
        <v>
126</v>
      </c>
      <c r="DM112" s="1011"/>
      <c r="DN112" s="1011"/>
      <c r="DO112" s="1011"/>
      <c r="DP112" s="1011"/>
      <c r="DQ112" s="1011" t="s">
        <v>
126</v>
      </c>
      <c r="DR112" s="1011"/>
      <c r="DS112" s="1011"/>
      <c r="DT112" s="1011"/>
      <c r="DU112" s="1011"/>
      <c r="DV112" s="1012" t="s">
        <v>
126</v>
      </c>
      <c r="DW112" s="1012"/>
      <c r="DX112" s="1012"/>
      <c r="DY112" s="1012"/>
      <c r="DZ112" s="1013"/>
    </row>
    <row r="113" spans="1:130" s="246" customFormat="1" ht="26.25" customHeight="1" x14ac:dyDescent="0.2">
      <c r="A113" s="1045"/>
      <c r="B113" s="1046"/>
      <c r="C113" s="1041" t="s">
        <v>
436</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
832684</v>
      </c>
      <c r="AB113" s="1025"/>
      <c r="AC113" s="1025"/>
      <c r="AD113" s="1025"/>
      <c r="AE113" s="1026"/>
      <c r="AF113" s="1027">
        <v>
791286</v>
      </c>
      <c r="AG113" s="1025"/>
      <c r="AH113" s="1025"/>
      <c r="AI113" s="1025"/>
      <c r="AJ113" s="1026"/>
      <c r="AK113" s="1027">
        <v>
784743</v>
      </c>
      <c r="AL113" s="1025"/>
      <c r="AM113" s="1025"/>
      <c r="AN113" s="1025"/>
      <c r="AO113" s="1026"/>
      <c r="AP113" s="1028">
        <v>
5.6</v>
      </c>
      <c r="AQ113" s="1029"/>
      <c r="AR113" s="1029"/>
      <c r="AS113" s="1029"/>
      <c r="AT113" s="1030"/>
      <c r="AU113" s="991"/>
      <c r="AV113" s="992"/>
      <c r="AW113" s="992"/>
      <c r="AX113" s="992"/>
      <c r="AY113" s="992"/>
      <c r="AZ113" s="1040" t="s">
        <v>
437</v>
      </c>
      <c r="BA113" s="1041"/>
      <c r="BB113" s="1041"/>
      <c r="BC113" s="1041"/>
      <c r="BD113" s="1041"/>
      <c r="BE113" s="1041"/>
      <c r="BF113" s="1041"/>
      <c r="BG113" s="1041"/>
      <c r="BH113" s="1041"/>
      <c r="BI113" s="1041"/>
      <c r="BJ113" s="1041"/>
      <c r="BK113" s="1041"/>
      <c r="BL113" s="1041"/>
      <c r="BM113" s="1041"/>
      <c r="BN113" s="1041"/>
      <c r="BO113" s="1041"/>
      <c r="BP113" s="1042"/>
      <c r="BQ113" s="1010">
        <v>
279374</v>
      </c>
      <c r="BR113" s="1011"/>
      <c r="BS113" s="1011"/>
      <c r="BT113" s="1011"/>
      <c r="BU113" s="1011"/>
      <c r="BV113" s="1011">
        <v>
238110</v>
      </c>
      <c r="BW113" s="1011"/>
      <c r="BX113" s="1011"/>
      <c r="BY113" s="1011"/>
      <c r="BZ113" s="1011"/>
      <c r="CA113" s="1011">
        <v>
205004</v>
      </c>
      <c r="CB113" s="1011"/>
      <c r="CC113" s="1011"/>
      <c r="CD113" s="1011"/>
      <c r="CE113" s="1011"/>
      <c r="CF113" s="1005">
        <v>
1.5</v>
      </c>
      <c r="CG113" s="1006"/>
      <c r="CH113" s="1006"/>
      <c r="CI113" s="1006"/>
      <c r="CJ113" s="1006"/>
      <c r="CK113" s="1036"/>
      <c r="CL113" s="1037"/>
      <c r="CM113" s="1007" t="s">
        <v>
438</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
126</v>
      </c>
      <c r="DH113" s="1050"/>
      <c r="DI113" s="1050"/>
      <c r="DJ113" s="1050"/>
      <c r="DK113" s="1051"/>
      <c r="DL113" s="1052" t="s">
        <v>
126</v>
      </c>
      <c r="DM113" s="1050"/>
      <c r="DN113" s="1050"/>
      <c r="DO113" s="1050"/>
      <c r="DP113" s="1051"/>
      <c r="DQ113" s="1052" t="s">
        <v>
126</v>
      </c>
      <c r="DR113" s="1050"/>
      <c r="DS113" s="1050"/>
      <c r="DT113" s="1050"/>
      <c r="DU113" s="1051"/>
      <c r="DV113" s="1053" t="s">
        <v>
126</v>
      </c>
      <c r="DW113" s="1054"/>
      <c r="DX113" s="1054"/>
      <c r="DY113" s="1054"/>
      <c r="DZ113" s="1055"/>
    </row>
    <row r="114" spans="1:130" s="246" customFormat="1" ht="26.25" customHeight="1" x14ac:dyDescent="0.2">
      <c r="A114" s="1045"/>
      <c r="B114" s="1046"/>
      <c r="C114" s="1041" t="s">
        <v>
439</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
18704</v>
      </c>
      <c r="AB114" s="1050"/>
      <c r="AC114" s="1050"/>
      <c r="AD114" s="1050"/>
      <c r="AE114" s="1051"/>
      <c r="AF114" s="1052">
        <v>
24949</v>
      </c>
      <c r="AG114" s="1050"/>
      <c r="AH114" s="1050"/>
      <c r="AI114" s="1050"/>
      <c r="AJ114" s="1051"/>
      <c r="AK114" s="1052">
        <v>
34376</v>
      </c>
      <c r="AL114" s="1050"/>
      <c r="AM114" s="1050"/>
      <c r="AN114" s="1050"/>
      <c r="AO114" s="1051"/>
      <c r="AP114" s="1053">
        <v>
0.2</v>
      </c>
      <c r="AQ114" s="1054"/>
      <c r="AR114" s="1054"/>
      <c r="AS114" s="1054"/>
      <c r="AT114" s="1055"/>
      <c r="AU114" s="991"/>
      <c r="AV114" s="992"/>
      <c r="AW114" s="992"/>
      <c r="AX114" s="992"/>
      <c r="AY114" s="992"/>
      <c r="AZ114" s="1040" t="s">
        <v>
440</v>
      </c>
      <c r="BA114" s="1041"/>
      <c r="BB114" s="1041"/>
      <c r="BC114" s="1041"/>
      <c r="BD114" s="1041"/>
      <c r="BE114" s="1041"/>
      <c r="BF114" s="1041"/>
      <c r="BG114" s="1041"/>
      <c r="BH114" s="1041"/>
      <c r="BI114" s="1041"/>
      <c r="BJ114" s="1041"/>
      <c r="BK114" s="1041"/>
      <c r="BL114" s="1041"/>
      <c r="BM114" s="1041"/>
      <c r="BN114" s="1041"/>
      <c r="BO114" s="1041"/>
      <c r="BP114" s="1042"/>
      <c r="BQ114" s="1010">
        <v>
3491048</v>
      </c>
      <c r="BR114" s="1011"/>
      <c r="BS114" s="1011"/>
      <c r="BT114" s="1011"/>
      <c r="BU114" s="1011"/>
      <c r="BV114" s="1011">
        <v>
3190291</v>
      </c>
      <c r="BW114" s="1011"/>
      <c r="BX114" s="1011"/>
      <c r="BY114" s="1011"/>
      <c r="BZ114" s="1011"/>
      <c r="CA114" s="1011">
        <v>
3036600</v>
      </c>
      <c r="CB114" s="1011"/>
      <c r="CC114" s="1011"/>
      <c r="CD114" s="1011"/>
      <c r="CE114" s="1011"/>
      <c r="CF114" s="1005">
        <v>
21.7</v>
      </c>
      <c r="CG114" s="1006"/>
      <c r="CH114" s="1006"/>
      <c r="CI114" s="1006"/>
      <c r="CJ114" s="1006"/>
      <c r="CK114" s="1036"/>
      <c r="CL114" s="1037"/>
      <c r="CM114" s="1007" t="s">
        <v>
441</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
126</v>
      </c>
      <c r="DH114" s="1050"/>
      <c r="DI114" s="1050"/>
      <c r="DJ114" s="1050"/>
      <c r="DK114" s="1051"/>
      <c r="DL114" s="1052" t="s">
        <v>
126</v>
      </c>
      <c r="DM114" s="1050"/>
      <c r="DN114" s="1050"/>
      <c r="DO114" s="1050"/>
      <c r="DP114" s="1051"/>
      <c r="DQ114" s="1052" t="s">
        <v>
126</v>
      </c>
      <c r="DR114" s="1050"/>
      <c r="DS114" s="1050"/>
      <c r="DT114" s="1050"/>
      <c r="DU114" s="1051"/>
      <c r="DV114" s="1053" t="s">
        <v>
126</v>
      </c>
      <c r="DW114" s="1054"/>
      <c r="DX114" s="1054"/>
      <c r="DY114" s="1054"/>
      <c r="DZ114" s="1055"/>
    </row>
    <row r="115" spans="1:130" s="246" customFormat="1" ht="26.25" customHeight="1" x14ac:dyDescent="0.2">
      <c r="A115" s="1045"/>
      <c r="B115" s="1046"/>
      <c r="C115" s="1041" t="s">
        <v>
442</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v>
29578</v>
      </c>
      <c r="AB115" s="1025"/>
      <c r="AC115" s="1025"/>
      <c r="AD115" s="1025"/>
      <c r="AE115" s="1026"/>
      <c r="AF115" s="1027">
        <v>
25398</v>
      </c>
      <c r="AG115" s="1025"/>
      <c r="AH115" s="1025"/>
      <c r="AI115" s="1025"/>
      <c r="AJ115" s="1026"/>
      <c r="AK115" s="1027">
        <v>
19823</v>
      </c>
      <c r="AL115" s="1025"/>
      <c r="AM115" s="1025"/>
      <c r="AN115" s="1025"/>
      <c r="AO115" s="1026"/>
      <c r="AP115" s="1028">
        <v>
0.1</v>
      </c>
      <c r="AQ115" s="1029"/>
      <c r="AR115" s="1029"/>
      <c r="AS115" s="1029"/>
      <c r="AT115" s="1030"/>
      <c r="AU115" s="991"/>
      <c r="AV115" s="992"/>
      <c r="AW115" s="992"/>
      <c r="AX115" s="992"/>
      <c r="AY115" s="992"/>
      <c r="AZ115" s="1040" t="s">
        <v>
443</v>
      </c>
      <c r="BA115" s="1041"/>
      <c r="BB115" s="1041"/>
      <c r="BC115" s="1041"/>
      <c r="BD115" s="1041"/>
      <c r="BE115" s="1041"/>
      <c r="BF115" s="1041"/>
      <c r="BG115" s="1041"/>
      <c r="BH115" s="1041"/>
      <c r="BI115" s="1041"/>
      <c r="BJ115" s="1041"/>
      <c r="BK115" s="1041"/>
      <c r="BL115" s="1041"/>
      <c r="BM115" s="1041"/>
      <c r="BN115" s="1041"/>
      <c r="BO115" s="1041"/>
      <c r="BP115" s="1042"/>
      <c r="BQ115" s="1010" t="s">
        <v>
126</v>
      </c>
      <c r="BR115" s="1011"/>
      <c r="BS115" s="1011"/>
      <c r="BT115" s="1011"/>
      <c r="BU115" s="1011"/>
      <c r="BV115" s="1011" t="s">
        <v>
126</v>
      </c>
      <c r="BW115" s="1011"/>
      <c r="BX115" s="1011"/>
      <c r="BY115" s="1011"/>
      <c r="BZ115" s="1011"/>
      <c r="CA115" s="1011" t="s">
        <v>
126</v>
      </c>
      <c r="CB115" s="1011"/>
      <c r="CC115" s="1011"/>
      <c r="CD115" s="1011"/>
      <c r="CE115" s="1011"/>
      <c r="CF115" s="1005" t="s">
        <v>
126</v>
      </c>
      <c r="CG115" s="1006"/>
      <c r="CH115" s="1006"/>
      <c r="CI115" s="1006"/>
      <c r="CJ115" s="1006"/>
      <c r="CK115" s="1036"/>
      <c r="CL115" s="1037"/>
      <c r="CM115" s="1040" t="s">
        <v>
444</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v>
426505</v>
      </c>
      <c r="DH115" s="1050"/>
      <c r="DI115" s="1050"/>
      <c r="DJ115" s="1050"/>
      <c r="DK115" s="1051"/>
      <c r="DL115" s="1052">
        <v>
1098408</v>
      </c>
      <c r="DM115" s="1050"/>
      <c r="DN115" s="1050"/>
      <c r="DO115" s="1050"/>
      <c r="DP115" s="1051"/>
      <c r="DQ115" s="1052">
        <v>
307381</v>
      </c>
      <c r="DR115" s="1050"/>
      <c r="DS115" s="1050"/>
      <c r="DT115" s="1050"/>
      <c r="DU115" s="1051"/>
      <c r="DV115" s="1053">
        <v>
2.2000000000000002</v>
      </c>
      <c r="DW115" s="1054"/>
      <c r="DX115" s="1054"/>
      <c r="DY115" s="1054"/>
      <c r="DZ115" s="1055"/>
    </row>
    <row r="116" spans="1:130" s="246" customFormat="1" ht="26.25" customHeight="1" x14ac:dyDescent="0.2">
      <c r="A116" s="1047"/>
      <c r="B116" s="1048"/>
      <c r="C116" s="1056" t="s">
        <v>
445</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t="s">
        <v>
126</v>
      </c>
      <c r="AB116" s="1050"/>
      <c r="AC116" s="1050"/>
      <c r="AD116" s="1050"/>
      <c r="AE116" s="1051"/>
      <c r="AF116" s="1052" t="s">
        <v>
126</v>
      </c>
      <c r="AG116" s="1050"/>
      <c r="AH116" s="1050"/>
      <c r="AI116" s="1050"/>
      <c r="AJ116" s="1051"/>
      <c r="AK116" s="1052" t="s">
        <v>
126</v>
      </c>
      <c r="AL116" s="1050"/>
      <c r="AM116" s="1050"/>
      <c r="AN116" s="1050"/>
      <c r="AO116" s="1051"/>
      <c r="AP116" s="1053" t="s">
        <v>
126</v>
      </c>
      <c r="AQ116" s="1054"/>
      <c r="AR116" s="1054"/>
      <c r="AS116" s="1054"/>
      <c r="AT116" s="1055"/>
      <c r="AU116" s="991"/>
      <c r="AV116" s="992"/>
      <c r="AW116" s="992"/>
      <c r="AX116" s="992"/>
      <c r="AY116" s="992"/>
      <c r="AZ116" s="1058" t="s">
        <v>
446</v>
      </c>
      <c r="BA116" s="1059"/>
      <c r="BB116" s="1059"/>
      <c r="BC116" s="1059"/>
      <c r="BD116" s="1059"/>
      <c r="BE116" s="1059"/>
      <c r="BF116" s="1059"/>
      <c r="BG116" s="1059"/>
      <c r="BH116" s="1059"/>
      <c r="BI116" s="1059"/>
      <c r="BJ116" s="1059"/>
      <c r="BK116" s="1059"/>
      <c r="BL116" s="1059"/>
      <c r="BM116" s="1059"/>
      <c r="BN116" s="1059"/>
      <c r="BO116" s="1059"/>
      <c r="BP116" s="1060"/>
      <c r="BQ116" s="1010" t="s">
        <v>
126</v>
      </c>
      <c r="BR116" s="1011"/>
      <c r="BS116" s="1011"/>
      <c r="BT116" s="1011"/>
      <c r="BU116" s="1011"/>
      <c r="BV116" s="1011" t="s">
        <v>
126</v>
      </c>
      <c r="BW116" s="1011"/>
      <c r="BX116" s="1011"/>
      <c r="BY116" s="1011"/>
      <c r="BZ116" s="1011"/>
      <c r="CA116" s="1011" t="s">
        <v>
126</v>
      </c>
      <c r="CB116" s="1011"/>
      <c r="CC116" s="1011"/>
      <c r="CD116" s="1011"/>
      <c r="CE116" s="1011"/>
      <c r="CF116" s="1005" t="s">
        <v>
126</v>
      </c>
      <c r="CG116" s="1006"/>
      <c r="CH116" s="1006"/>
      <c r="CI116" s="1006"/>
      <c r="CJ116" s="1006"/>
      <c r="CK116" s="1036"/>
      <c r="CL116" s="1037"/>
      <c r="CM116" s="1007" t="s">
        <v>
447</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v>
93355</v>
      </c>
      <c r="DH116" s="1050"/>
      <c r="DI116" s="1050"/>
      <c r="DJ116" s="1050"/>
      <c r="DK116" s="1051"/>
      <c r="DL116" s="1052">
        <v>
67032</v>
      </c>
      <c r="DM116" s="1050"/>
      <c r="DN116" s="1050"/>
      <c r="DO116" s="1050"/>
      <c r="DP116" s="1051"/>
      <c r="DQ116" s="1052">
        <v>
24136</v>
      </c>
      <c r="DR116" s="1050"/>
      <c r="DS116" s="1050"/>
      <c r="DT116" s="1050"/>
      <c r="DU116" s="1051"/>
      <c r="DV116" s="1053">
        <v>
0.2</v>
      </c>
      <c r="DW116" s="1054"/>
      <c r="DX116" s="1054"/>
      <c r="DY116" s="1054"/>
      <c r="DZ116" s="1055"/>
    </row>
    <row r="117" spans="1:130" s="246" customFormat="1" ht="26.25" customHeight="1" x14ac:dyDescent="0.2">
      <c r="A117" s="995" t="s">
        <v>
188</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
448</v>
      </c>
      <c r="Z117" s="977"/>
      <c r="AA117" s="1067">
        <v>
2433931</v>
      </c>
      <c r="AB117" s="1068"/>
      <c r="AC117" s="1068"/>
      <c r="AD117" s="1068"/>
      <c r="AE117" s="1069"/>
      <c r="AF117" s="1070">
        <v>
2473844</v>
      </c>
      <c r="AG117" s="1068"/>
      <c r="AH117" s="1068"/>
      <c r="AI117" s="1068"/>
      <c r="AJ117" s="1069"/>
      <c r="AK117" s="1070">
        <v>
2420761</v>
      </c>
      <c r="AL117" s="1068"/>
      <c r="AM117" s="1068"/>
      <c r="AN117" s="1068"/>
      <c r="AO117" s="1069"/>
      <c r="AP117" s="1071"/>
      <c r="AQ117" s="1072"/>
      <c r="AR117" s="1072"/>
      <c r="AS117" s="1072"/>
      <c r="AT117" s="1073"/>
      <c r="AU117" s="991"/>
      <c r="AV117" s="992"/>
      <c r="AW117" s="992"/>
      <c r="AX117" s="992"/>
      <c r="AY117" s="992"/>
      <c r="AZ117" s="1058" t="s">
        <v>
449</v>
      </c>
      <c r="BA117" s="1059"/>
      <c r="BB117" s="1059"/>
      <c r="BC117" s="1059"/>
      <c r="BD117" s="1059"/>
      <c r="BE117" s="1059"/>
      <c r="BF117" s="1059"/>
      <c r="BG117" s="1059"/>
      <c r="BH117" s="1059"/>
      <c r="BI117" s="1059"/>
      <c r="BJ117" s="1059"/>
      <c r="BK117" s="1059"/>
      <c r="BL117" s="1059"/>
      <c r="BM117" s="1059"/>
      <c r="BN117" s="1059"/>
      <c r="BO117" s="1059"/>
      <c r="BP117" s="1060"/>
      <c r="BQ117" s="1010" t="s">
        <v>
126</v>
      </c>
      <c r="BR117" s="1011"/>
      <c r="BS117" s="1011"/>
      <c r="BT117" s="1011"/>
      <c r="BU117" s="1011"/>
      <c r="BV117" s="1011" t="s">
        <v>
126</v>
      </c>
      <c r="BW117" s="1011"/>
      <c r="BX117" s="1011"/>
      <c r="BY117" s="1011"/>
      <c r="BZ117" s="1011"/>
      <c r="CA117" s="1011" t="s">
        <v>
126</v>
      </c>
      <c r="CB117" s="1011"/>
      <c r="CC117" s="1011"/>
      <c r="CD117" s="1011"/>
      <c r="CE117" s="1011"/>
      <c r="CF117" s="1005" t="s">
        <v>
126</v>
      </c>
      <c r="CG117" s="1006"/>
      <c r="CH117" s="1006"/>
      <c r="CI117" s="1006"/>
      <c r="CJ117" s="1006"/>
      <c r="CK117" s="1036"/>
      <c r="CL117" s="1037"/>
      <c r="CM117" s="1007" t="s">
        <v>
450</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
126</v>
      </c>
      <c r="DH117" s="1050"/>
      <c r="DI117" s="1050"/>
      <c r="DJ117" s="1050"/>
      <c r="DK117" s="1051"/>
      <c r="DL117" s="1052" t="s">
        <v>
126</v>
      </c>
      <c r="DM117" s="1050"/>
      <c r="DN117" s="1050"/>
      <c r="DO117" s="1050"/>
      <c r="DP117" s="1051"/>
      <c r="DQ117" s="1052" t="s">
        <v>
126</v>
      </c>
      <c r="DR117" s="1050"/>
      <c r="DS117" s="1050"/>
      <c r="DT117" s="1050"/>
      <c r="DU117" s="1051"/>
      <c r="DV117" s="1053" t="s">
        <v>
126</v>
      </c>
      <c r="DW117" s="1054"/>
      <c r="DX117" s="1054"/>
      <c r="DY117" s="1054"/>
      <c r="DZ117" s="1055"/>
    </row>
    <row r="118" spans="1:130" s="246" customFormat="1" ht="26.25" customHeight="1" x14ac:dyDescent="0.2">
      <c r="A118" s="995" t="s">
        <v>
424</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
422</v>
      </c>
      <c r="AB118" s="976"/>
      <c r="AC118" s="976"/>
      <c r="AD118" s="976"/>
      <c r="AE118" s="977"/>
      <c r="AF118" s="975" t="s">
        <v>
307</v>
      </c>
      <c r="AG118" s="976"/>
      <c r="AH118" s="976"/>
      <c r="AI118" s="976"/>
      <c r="AJ118" s="977"/>
      <c r="AK118" s="975" t="s">
        <v>
306</v>
      </c>
      <c r="AL118" s="976"/>
      <c r="AM118" s="976"/>
      <c r="AN118" s="976"/>
      <c r="AO118" s="977"/>
      <c r="AP118" s="1062" t="s">
        <v>
423</v>
      </c>
      <c r="AQ118" s="1063"/>
      <c r="AR118" s="1063"/>
      <c r="AS118" s="1063"/>
      <c r="AT118" s="1064"/>
      <c r="AU118" s="991"/>
      <c r="AV118" s="992"/>
      <c r="AW118" s="992"/>
      <c r="AX118" s="992"/>
      <c r="AY118" s="992"/>
      <c r="AZ118" s="1065" t="s">
        <v>
451</v>
      </c>
      <c r="BA118" s="1056"/>
      <c r="BB118" s="1056"/>
      <c r="BC118" s="1056"/>
      <c r="BD118" s="1056"/>
      <c r="BE118" s="1056"/>
      <c r="BF118" s="1056"/>
      <c r="BG118" s="1056"/>
      <c r="BH118" s="1056"/>
      <c r="BI118" s="1056"/>
      <c r="BJ118" s="1056"/>
      <c r="BK118" s="1056"/>
      <c r="BL118" s="1056"/>
      <c r="BM118" s="1056"/>
      <c r="BN118" s="1056"/>
      <c r="BO118" s="1056"/>
      <c r="BP118" s="1057"/>
      <c r="BQ118" s="1088" t="s">
        <v>
126</v>
      </c>
      <c r="BR118" s="1089"/>
      <c r="BS118" s="1089"/>
      <c r="BT118" s="1089"/>
      <c r="BU118" s="1089"/>
      <c r="BV118" s="1089" t="s">
        <v>
126</v>
      </c>
      <c r="BW118" s="1089"/>
      <c r="BX118" s="1089"/>
      <c r="BY118" s="1089"/>
      <c r="BZ118" s="1089"/>
      <c r="CA118" s="1089" t="s">
        <v>
126</v>
      </c>
      <c r="CB118" s="1089"/>
      <c r="CC118" s="1089"/>
      <c r="CD118" s="1089"/>
      <c r="CE118" s="1089"/>
      <c r="CF118" s="1005" t="s">
        <v>
126</v>
      </c>
      <c r="CG118" s="1006"/>
      <c r="CH118" s="1006"/>
      <c r="CI118" s="1006"/>
      <c r="CJ118" s="1006"/>
      <c r="CK118" s="1036"/>
      <c r="CL118" s="1037"/>
      <c r="CM118" s="1007" t="s">
        <v>
452</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
126</v>
      </c>
      <c r="DH118" s="1050"/>
      <c r="DI118" s="1050"/>
      <c r="DJ118" s="1050"/>
      <c r="DK118" s="1051"/>
      <c r="DL118" s="1052" t="s">
        <v>
126</v>
      </c>
      <c r="DM118" s="1050"/>
      <c r="DN118" s="1050"/>
      <c r="DO118" s="1050"/>
      <c r="DP118" s="1051"/>
      <c r="DQ118" s="1052" t="s">
        <v>
126</v>
      </c>
      <c r="DR118" s="1050"/>
      <c r="DS118" s="1050"/>
      <c r="DT118" s="1050"/>
      <c r="DU118" s="1051"/>
      <c r="DV118" s="1053" t="s">
        <v>
126</v>
      </c>
      <c r="DW118" s="1054"/>
      <c r="DX118" s="1054"/>
      <c r="DY118" s="1054"/>
      <c r="DZ118" s="1055"/>
    </row>
    <row r="119" spans="1:130" s="246" customFormat="1" ht="26.25" customHeight="1" x14ac:dyDescent="0.2">
      <c r="A119" s="1149" t="s">
        <v>
427</v>
      </c>
      <c r="B119" s="1035"/>
      <c r="C119" s="1014" t="s">
        <v>
428</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
126</v>
      </c>
      <c r="AB119" s="983"/>
      <c r="AC119" s="983"/>
      <c r="AD119" s="983"/>
      <c r="AE119" s="984"/>
      <c r="AF119" s="985" t="s">
        <v>
126</v>
      </c>
      <c r="AG119" s="983"/>
      <c r="AH119" s="983"/>
      <c r="AI119" s="983"/>
      <c r="AJ119" s="984"/>
      <c r="AK119" s="985" t="s">
        <v>
126</v>
      </c>
      <c r="AL119" s="983"/>
      <c r="AM119" s="983"/>
      <c r="AN119" s="983"/>
      <c r="AO119" s="984"/>
      <c r="AP119" s="986" t="s">
        <v>
126</v>
      </c>
      <c r="AQ119" s="987"/>
      <c r="AR119" s="987"/>
      <c r="AS119" s="987"/>
      <c r="AT119" s="988"/>
      <c r="AU119" s="993"/>
      <c r="AV119" s="994"/>
      <c r="AW119" s="994"/>
      <c r="AX119" s="994"/>
      <c r="AY119" s="994"/>
      <c r="AZ119" s="277" t="s">
        <v>
188</v>
      </c>
      <c r="BA119" s="277"/>
      <c r="BB119" s="277"/>
      <c r="BC119" s="277"/>
      <c r="BD119" s="277"/>
      <c r="BE119" s="277"/>
      <c r="BF119" s="277"/>
      <c r="BG119" s="277"/>
      <c r="BH119" s="277"/>
      <c r="BI119" s="277"/>
      <c r="BJ119" s="277"/>
      <c r="BK119" s="277"/>
      <c r="BL119" s="277"/>
      <c r="BM119" s="277"/>
      <c r="BN119" s="277"/>
      <c r="BO119" s="1066" t="s">
        <v>
453</v>
      </c>
      <c r="BP119" s="1097"/>
      <c r="BQ119" s="1088">
        <v>
25169152</v>
      </c>
      <c r="BR119" s="1089"/>
      <c r="BS119" s="1089"/>
      <c r="BT119" s="1089"/>
      <c r="BU119" s="1089"/>
      <c r="BV119" s="1089">
        <v>
24226817</v>
      </c>
      <c r="BW119" s="1089"/>
      <c r="BX119" s="1089"/>
      <c r="BY119" s="1089"/>
      <c r="BZ119" s="1089"/>
      <c r="CA119" s="1089">
        <v>
22304349</v>
      </c>
      <c r="CB119" s="1089"/>
      <c r="CC119" s="1089"/>
      <c r="CD119" s="1089"/>
      <c r="CE119" s="1089"/>
      <c r="CF119" s="1090"/>
      <c r="CG119" s="1091"/>
      <c r="CH119" s="1091"/>
      <c r="CI119" s="1091"/>
      <c r="CJ119" s="1092"/>
      <c r="CK119" s="1038"/>
      <c r="CL119" s="1039"/>
      <c r="CM119" s="1093" t="s">
        <v>
454</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t="s">
        <v>
126</v>
      </c>
      <c r="DH119" s="1075"/>
      <c r="DI119" s="1075"/>
      <c r="DJ119" s="1075"/>
      <c r="DK119" s="1076"/>
      <c r="DL119" s="1074" t="s">
        <v>
126</v>
      </c>
      <c r="DM119" s="1075"/>
      <c r="DN119" s="1075"/>
      <c r="DO119" s="1075"/>
      <c r="DP119" s="1076"/>
      <c r="DQ119" s="1074" t="s">
        <v>
126</v>
      </c>
      <c r="DR119" s="1075"/>
      <c r="DS119" s="1075"/>
      <c r="DT119" s="1075"/>
      <c r="DU119" s="1076"/>
      <c r="DV119" s="1077" t="s">
        <v>
126</v>
      </c>
      <c r="DW119" s="1078"/>
      <c r="DX119" s="1078"/>
      <c r="DY119" s="1078"/>
      <c r="DZ119" s="1079"/>
    </row>
    <row r="120" spans="1:130" s="246" customFormat="1" ht="26.25" customHeight="1" x14ac:dyDescent="0.2">
      <c r="A120" s="1150"/>
      <c r="B120" s="1037"/>
      <c r="C120" s="1007" t="s">
        <v>
431</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
126</v>
      </c>
      <c r="AB120" s="1050"/>
      <c r="AC120" s="1050"/>
      <c r="AD120" s="1050"/>
      <c r="AE120" s="1051"/>
      <c r="AF120" s="1052" t="s">
        <v>
126</v>
      </c>
      <c r="AG120" s="1050"/>
      <c r="AH120" s="1050"/>
      <c r="AI120" s="1050"/>
      <c r="AJ120" s="1051"/>
      <c r="AK120" s="1052" t="s">
        <v>
126</v>
      </c>
      <c r="AL120" s="1050"/>
      <c r="AM120" s="1050"/>
      <c r="AN120" s="1050"/>
      <c r="AO120" s="1051"/>
      <c r="AP120" s="1053" t="s">
        <v>
126</v>
      </c>
      <c r="AQ120" s="1054"/>
      <c r="AR120" s="1054"/>
      <c r="AS120" s="1054"/>
      <c r="AT120" s="1055"/>
      <c r="AU120" s="1080" t="s">
        <v>
455</v>
      </c>
      <c r="AV120" s="1081"/>
      <c r="AW120" s="1081"/>
      <c r="AX120" s="1081"/>
      <c r="AY120" s="1082"/>
      <c r="AZ120" s="1031" t="s">
        <v>
456</v>
      </c>
      <c r="BA120" s="980"/>
      <c r="BB120" s="980"/>
      <c r="BC120" s="980"/>
      <c r="BD120" s="980"/>
      <c r="BE120" s="980"/>
      <c r="BF120" s="980"/>
      <c r="BG120" s="980"/>
      <c r="BH120" s="980"/>
      <c r="BI120" s="980"/>
      <c r="BJ120" s="980"/>
      <c r="BK120" s="980"/>
      <c r="BL120" s="980"/>
      <c r="BM120" s="980"/>
      <c r="BN120" s="980"/>
      <c r="BO120" s="980"/>
      <c r="BP120" s="981"/>
      <c r="BQ120" s="1017">
        <v>
5519668</v>
      </c>
      <c r="BR120" s="1018"/>
      <c r="BS120" s="1018"/>
      <c r="BT120" s="1018"/>
      <c r="BU120" s="1018"/>
      <c r="BV120" s="1018">
        <v>
5378846</v>
      </c>
      <c r="BW120" s="1018"/>
      <c r="BX120" s="1018"/>
      <c r="BY120" s="1018"/>
      <c r="BZ120" s="1018"/>
      <c r="CA120" s="1018">
        <v>
6166144</v>
      </c>
      <c r="CB120" s="1018"/>
      <c r="CC120" s="1018"/>
      <c r="CD120" s="1018"/>
      <c r="CE120" s="1018"/>
      <c r="CF120" s="1032">
        <v>
44.1</v>
      </c>
      <c r="CG120" s="1033"/>
      <c r="CH120" s="1033"/>
      <c r="CI120" s="1033"/>
      <c r="CJ120" s="1033"/>
      <c r="CK120" s="1098" t="s">
        <v>
457</v>
      </c>
      <c r="CL120" s="1099"/>
      <c r="CM120" s="1099"/>
      <c r="CN120" s="1099"/>
      <c r="CO120" s="1100"/>
      <c r="CP120" s="1106" t="s">
        <v>
403</v>
      </c>
      <c r="CQ120" s="1107"/>
      <c r="CR120" s="1107"/>
      <c r="CS120" s="1107"/>
      <c r="CT120" s="1107"/>
      <c r="CU120" s="1107"/>
      <c r="CV120" s="1107"/>
      <c r="CW120" s="1107"/>
      <c r="CX120" s="1107"/>
      <c r="CY120" s="1107"/>
      <c r="CZ120" s="1107"/>
      <c r="DA120" s="1107"/>
      <c r="DB120" s="1107"/>
      <c r="DC120" s="1107"/>
      <c r="DD120" s="1107"/>
      <c r="DE120" s="1107"/>
      <c r="DF120" s="1108"/>
      <c r="DG120" s="1017">
        <v>
6173755</v>
      </c>
      <c r="DH120" s="1018"/>
      <c r="DI120" s="1018"/>
      <c r="DJ120" s="1018"/>
      <c r="DK120" s="1018"/>
      <c r="DL120" s="1018">
        <v>
5634406</v>
      </c>
      <c r="DM120" s="1018"/>
      <c r="DN120" s="1018"/>
      <c r="DO120" s="1018"/>
      <c r="DP120" s="1018"/>
      <c r="DQ120" s="1018">
        <v>
5130066</v>
      </c>
      <c r="DR120" s="1018"/>
      <c r="DS120" s="1018"/>
      <c r="DT120" s="1018"/>
      <c r="DU120" s="1018"/>
      <c r="DV120" s="1019">
        <v>
36.700000000000003</v>
      </c>
      <c r="DW120" s="1019"/>
      <c r="DX120" s="1019"/>
      <c r="DY120" s="1019"/>
      <c r="DZ120" s="1020"/>
    </row>
    <row r="121" spans="1:130" s="246" customFormat="1" ht="26.25" customHeight="1" x14ac:dyDescent="0.2">
      <c r="A121" s="1150"/>
      <c r="B121" s="1037"/>
      <c r="C121" s="1058" t="s">
        <v>
458</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
126</v>
      </c>
      <c r="AB121" s="1050"/>
      <c r="AC121" s="1050"/>
      <c r="AD121" s="1050"/>
      <c r="AE121" s="1051"/>
      <c r="AF121" s="1052" t="s">
        <v>
126</v>
      </c>
      <c r="AG121" s="1050"/>
      <c r="AH121" s="1050"/>
      <c r="AI121" s="1050"/>
      <c r="AJ121" s="1051"/>
      <c r="AK121" s="1052" t="s">
        <v>
126</v>
      </c>
      <c r="AL121" s="1050"/>
      <c r="AM121" s="1050"/>
      <c r="AN121" s="1050"/>
      <c r="AO121" s="1051"/>
      <c r="AP121" s="1053" t="s">
        <v>
126</v>
      </c>
      <c r="AQ121" s="1054"/>
      <c r="AR121" s="1054"/>
      <c r="AS121" s="1054"/>
      <c r="AT121" s="1055"/>
      <c r="AU121" s="1083"/>
      <c r="AV121" s="1084"/>
      <c r="AW121" s="1084"/>
      <c r="AX121" s="1084"/>
      <c r="AY121" s="1085"/>
      <c r="AZ121" s="1040" t="s">
        <v>
459</v>
      </c>
      <c r="BA121" s="1041"/>
      <c r="BB121" s="1041"/>
      <c r="BC121" s="1041"/>
      <c r="BD121" s="1041"/>
      <c r="BE121" s="1041"/>
      <c r="BF121" s="1041"/>
      <c r="BG121" s="1041"/>
      <c r="BH121" s="1041"/>
      <c r="BI121" s="1041"/>
      <c r="BJ121" s="1041"/>
      <c r="BK121" s="1041"/>
      <c r="BL121" s="1041"/>
      <c r="BM121" s="1041"/>
      <c r="BN121" s="1041"/>
      <c r="BO121" s="1041"/>
      <c r="BP121" s="1042"/>
      <c r="BQ121" s="1010">
        <v>
7956484</v>
      </c>
      <c r="BR121" s="1011"/>
      <c r="BS121" s="1011"/>
      <c r="BT121" s="1011"/>
      <c r="BU121" s="1011"/>
      <c r="BV121" s="1011">
        <v>
7948707</v>
      </c>
      <c r="BW121" s="1011"/>
      <c r="BX121" s="1011"/>
      <c r="BY121" s="1011"/>
      <c r="BZ121" s="1011"/>
      <c r="CA121" s="1011">
        <v>
7122367</v>
      </c>
      <c r="CB121" s="1011"/>
      <c r="CC121" s="1011"/>
      <c r="CD121" s="1011"/>
      <c r="CE121" s="1011"/>
      <c r="CF121" s="1005">
        <v>
51</v>
      </c>
      <c r="CG121" s="1006"/>
      <c r="CH121" s="1006"/>
      <c r="CI121" s="1006"/>
      <c r="CJ121" s="1006"/>
      <c r="CK121" s="1101"/>
      <c r="CL121" s="1102"/>
      <c r="CM121" s="1102"/>
      <c r="CN121" s="1102"/>
      <c r="CO121" s="1103"/>
      <c r="CP121" s="1111"/>
      <c r="CQ121" s="1112"/>
      <c r="CR121" s="1112"/>
      <c r="CS121" s="1112"/>
      <c r="CT121" s="1112"/>
      <c r="CU121" s="1112"/>
      <c r="CV121" s="1112"/>
      <c r="CW121" s="1112"/>
      <c r="CX121" s="1112"/>
      <c r="CY121" s="1112"/>
      <c r="CZ121" s="1112"/>
      <c r="DA121" s="1112"/>
      <c r="DB121" s="1112"/>
      <c r="DC121" s="1112"/>
      <c r="DD121" s="1112"/>
      <c r="DE121" s="1112"/>
      <c r="DF121" s="1113"/>
      <c r="DG121" s="1010"/>
      <c r="DH121" s="1011"/>
      <c r="DI121" s="1011"/>
      <c r="DJ121" s="1011"/>
      <c r="DK121" s="1011"/>
      <c r="DL121" s="1011"/>
      <c r="DM121" s="1011"/>
      <c r="DN121" s="1011"/>
      <c r="DO121" s="1011"/>
      <c r="DP121" s="1011"/>
      <c r="DQ121" s="1011"/>
      <c r="DR121" s="1011"/>
      <c r="DS121" s="1011"/>
      <c r="DT121" s="1011"/>
      <c r="DU121" s="1011"/>
      <c r="DV121" s="1012"/>
      <c r="DW121" s="1012"/>
      <c r="DX121" s="1012"/>
      <c r="DY121" s="1012"/>
      <c r="DZ121" s="1013"/>
    </row>
    <row r="122" spans="1:130" s="246" customFormat="1" ht="26.25" customHeight="1" x14ac:dyDescent="0.2">
      <c r="A122" s="1150"/>
      <c r="B122" s="1037"/>
      <c r="C122" s="1007" t="s">
        <v>
441</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
126</v>
      </c>
      <c r="AB122" s="1050"/>
      <c r="AC122" s="1050"/>
      <c r="AD122" s="1050"/>
      <c r="AE122" s="1051"/>
      <c r="AF122" s="1052" t="s">
        <v>
126</v>
      </c>
      <c r="AG122" s="1050"/>
      <c r="AH122" s="1050"/>
      <c r="AI122" s="1050"/>
      <c r="AJ122" s="1051"/>
      <c r="AK122" s="1052" t="s">
        <v>
126</v>
      </c>
      <c r="AL122" s="1050"/>
      <c r="AM122" s="1050"/>
      <c r="AN122" s="1050"/>
      <c r="AO122" s="1051"/>
      <c r="AP122" s="1053" t="s">
        <v>
126</v>
      </c>
      <c r="AQ122" s="1054"/>
      <c r="AR122" s="1054"/>
      <c r="AS122" s="1054"/>
      <c r="AT122" s="1055"/>
      <c r="AU122" s="1083"/>
      <c r="AV122" s="1084"/>
      <c r="AW122" s="1084"/>
      <c r="AX122" s="1084"/>
      <c r="AY122" s="1085"/>
      <c r="AZ122" s="1065" t="s">
        <v>
460</v>
      </c>
      <c r="BA122" s="1056"/>
      <c r="BB122" s="1056"/>
      <c r="BC122" s="1056"/>
      <c r="BD122" s="1056"/>
      <c r="BE122" s="1056"/>
      <c r="BF122" s="1056"/>
      <c r="BG122" s="1056"/>
      <c r="BH122" s="1056"/>
      <c r="BI122" s="1056"/>
      <c r="BJ122" s="1056"/>
      <c r="BK122" s="1056"/>
      <c r="BL122" s="1056"/>
      <c r="BM122" s="1056"/>
      <c r="BN122" s="1056"/>
      <c r="BO122" s="1056"/>
      <c r="BP122" s="1057"/>
      <c r="BQ122" s="1088">
        <v>
13708333</v>
      </c>
      <c r="BR122" s="1089"/>
      <c r="BS122" s="1089"/>
      <c r="BT122" s="1089"/>
      <c r="BU122" s="1089"/>
      <c r="BV122" s="1089">
        <v>
12619207</v>
      </c>
      <c r="BW122" s="1089"/>
      <c r="BX122" s="1089"/>
      <c r="BY122" s="1089"/>
      <c r="BZ122" s="1089"/>
      <c r="CA122" s="1089">
        <v>
11579984</v>
      </c>
      <c r="CB122" s="1089"/>
      <c r="CC122" s="1089"/>
      <c r="CD122" s="1089"/>
      <c r="CE122" s="1089"/>
      <c r="CF122" s="1109">
        <v>
82.9</v>
      </c>
      <c r="CG122" s="1110"/>
      <c r="CH122" s="1110"/>
      <c r="CI122" s="1110"/>
      <c r="CJ122" s="1110"/>
      <c r="CK122" s="1101"/>
      <c r="CL122" s="1102"/>
      <c r="CM122" s="1102"/>
      <c r="CN122" s="1102"/>
      <c r="CO122" s="1103"/>
      <c r="CP122" s="1111"/>
      <c r="CQ122" s="1112"/>
      <c r="CR122" s="1112"/>
      <c r="CS122" s="1112"/>
      <c r="CT122" s="1112"/>
      <c r="CU122" s="1112"/>
      <c r="CV122" s="1112"/>
      <c r="CW122" s="1112"/>
      <c r="CX122" s="1112"/>
      <c r="CY122" s="1112"/>
      <c r="CZ122" s="1112"/>
      <c r="DA122" s="1112"/>
      <c r="DB122" s="1112"/>
      <c r="DC122" s="1112"/>
      <c r="DD122" s="1112"/>
      <c r="DE122" s="1112"/>
      <c r="DF122" s="1113"/>
      <c r="DG122" s="1010"/>
      <c r="DH122" s="1011"/>
      <c r="DI122" s="1011"/>
      <c r="DJ122" s="1011"/>
      <c r="DK122" s="1011"/>
      <c r="DL122" s="1011"/>
      <c r="DM122" s="1011"/>
      <c r="DN122" s="1011"/>
      <c r="DO122" s="1011"/>
      <c r="DP122" s="1011"/>
      <c r="DQ122" s="1011"/>
      <c r="DR122" s="1011"/>
      <c r="DS122" s="1011"/>
      <c r="DT122" s="1011"/>
      <c r="DU122" s="1011"/>
      <c r="DV122" s="1012"/>
      <c r="DW122" s="1012"/>
      <c r="DX122" s="1012"/>
      <c r="DY122" s="1012"/>
      <c r="DZ122" s="1013"/>
    </row>
    <row r="123" spans="1:130" s="246" customFormat="1" ht="26.25" customHeight="1" x14ac:dyDescent="0.2">
      <c r="A123" s="1150"/>
      <c r="B123" s="1037"/>
      <c r="C123" s="1007" t="s">
        <v>
447</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v>
26323</v>
      </c>
      <c r="AB123" s="1050"/>
      <c r="AC123" s="1050"/>
      <c r="AD123" s="1050"/>
      <c r="AE123" s="1051"/>
      <c r="AF123" s="1052">
        <v>
23073</v>
      </c>
      <c r="AG123" s="1050"/>
      <c r="AH123" s="1050"/>
      <c r="AI123" s="1050"/>
      <c r="AJ123" s="1051"/>
      <c r="AK123" s="1052">
        <v>
19823</v>
      </c>
      <c r="AL123" s="1050"/>
      <c r="AM123" s="1050"/>
      <c r="AN123" s="1050"/>
      <c r="AO123" s="1051"/>
      <c r="AP123" s="1053">
        <v>
0.1</v>
      </c>
      <c r="AQ123" s="1054"/>
      <c r="AR123" s="1054"/>
      <c r="AS123" s="1054"/>
      <c r="AT123" s="1055"/>
      <c r="AU123" s="1086"/>
      <c r="AV123" s="1087"/>
      <c r="AW123" s="1087"/>
      <c r="AX123" s="1087"/>
      <c r="AY123" s="1087"/>
      <c r="AZ123" s="277" t="s">
        <v>
188</v>
      </c>
      <c r="BA123" s="277"/>
      <c r="BB123" s="277"/>
      <c r="BC123" s="277"/>
      <c r="BD123" s="277"/>
      <c r="BE123" s="277"/>
      <c r="BF123" s="277"/>
      <c r="BG123" s="277"/>
      <c r="BH123" s="277"/>
      <c r="BI123" s="277"/>
      <c r="BJ123" s="277"/>
      <c r="BK123" s="277"/>
      <c r="BL123" s="277"/>
      <c r="BM123" s="277"/>
      <c r="BN123" s="277"/>
      <c r="BO123" s="1066" t="s">
        <v>
461</v>
      </c>
      <c r="BP123" s="1097"/>
      <c r="BQ123" s="1156">
        <v>
27184485</v>
      </c>
      <c r="BR123" s="1157"/>
      <c r="BS123" s="1157"/>
      <c r="BT123" s="1157"/>
      <c r="BU123" s="1157"/>
      <c r="BV123" s="1157">
        <v>
25946760</v>
      </c>
      <c r="BW123" s="1157"/>
      <c r="BX123" s="1157"/>
      <c r="BY123" s="1157"/>
      <c r="BZ123" s="1157"/>
      <c r="CA123" s="1157">
        <v>
24868495</v>
      </c>
      <c r="CB123" s="1157"/>
      <c r="CC123" s="1157"/>
      <c r="CD123" s="1157"/>
      <c r="CE123" s="1157"/>
      <c r="CF123" s="1090"/>
      <c r="CG123" s="1091"/>
      <c r="CH123" s="1091"/>
      <c r="CI123" s="1091"/>
      <c r="CJ123" s="1092"/>
      <c r="CK123" s="1101"/>
      <c r="CL123" s="1102"/>
      <c r="CM123" s="1102"/>
      <c r="CN123" s="1102"/>
      <c r="CO123" s="1103"/>
      <c r="CP123" s="1111"/>
      <c r="CQ123" s="1112"/>
      <c r="CR123" s="1112"/>
      <c r="CS123" s="1112"/>
      <c r="CT123" s="1112"/>
      <c r="CU123" s="1112"/>
      <c r="CV123" s="1112"/>
      <c r="CW123" s="1112"/>
      <c r="CX123" s="1112"/>
      <c r="CY123" s="1112"/>
      <c r="CZ123" s="1112"/>
      <c r="DA123" s="1112"/>
      <c r="DB123" s="1112"/>
      <c r="DC123" s="1112"/>
      <c r="DD123" s="1112"/>
      <c r="DE123" s="1112"/>
      <c r="DF123" s="1113"/>
      <c r="DG123" s="1049"/>
      <c r="DH123" s="1050"/>
      <c r="DI123" s="1050"/>
      <c r="DJ123" s="1050"/>
      <c r="DK123" s="1051"/>
      <c r="DL123" s="1052"/>
      <c r="DM123" s="1050"/>
      <c r="DN123" s="1050"/>
      <c r="DO123" s="1050"/>
      <c r="DP123" s="1051"/>
      <c r="DQ123" s="1052"/>
      <c r="DR123" s="1050"/>
      <c r="DS123" s="1050"/>
      <c r="DT123" s="1050"/>
      <c r="DU123" s="1051"/>
      <c r="DV123" s="1053"/>
      <c r="DW123" s="1054"/>
      <c r="DX123" s="1054"/>
      <c r="DY123" s="1054"/>
      <c r="DZ123" s="1055"/>
    </row>
    <row r="124" spans="1:130" s="246" customFormat="1" ht="26.25" customHeight="1" thickBot="1" x14ac:dyDescent="0.25">
      <c r="A124" s="1150"/>
      <c r="B124" s="1037"/>
      <c r="C124" s="1007" t="s">
        <v>
450</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
126</v>
      </c>
      <c r="AB124" s="1050"/>
      <c r="AC124" s="1050"/>
      <c r="AD124" s="1050"/>
      <c r="AE124" s="1051"/>
      <c r="AF124" s="1052" t="s">
        <v>
126</v>
      </c>
      <c r="AG124" s="1050"/>
      <c r="AH124" s="1050"/>
      <c r="AI124" s="1050"/>
      <c r="AJ124" s="1051"/>
      <c r="AK124" s="1052" t="s">
        <v>
126</v>
      </c>
      <c r="AL124" s="1050"/>
      <c r="AM124" s="1050"/>
      <c r="AN124" s="1050"/>
      <c r="AO124" s="1051"/>
      <c r="AP124" s="1053" t="s">
        <v>
126</v>
      </c>
      <c r="AQ124" s="1054"/>
      <c r="AR124" s="1054"/>
      <c r="AS124" s="1054"/>
      <c r="AT124" s="1055"/>
      <c r="AU124" s="1152" t="s">
        <v>
462</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t="s">
        <v>
126</v>
      </c>
      <c r="BR124" s="1119"/>
      <c r="BS124" s="1119"/>
      <c r="BT124" s="1119"/>
      <c r="BU124" s="1119"/>
      <c r="BV124" s="1119" t="s">
        <v>
126</v>
      </c>
      <c r="BW124" s="1119"/>
      <c r="BX124" s="1119"/>
      <c r="BY124" s="1119"/>
      <c r="BZ124" s="1119"/>
      <c r="CA124" s="1119" t="s">
        <v>
126</v>
      </c>
      <c r="CB124" s="1119"/>
      <c r="CC124" s="1119"/>
      <c r="CD124" s="1119"/>
      <c r="CE124" s="1119"/>
      <c r="CF124" s="1120"/>
      <c r="CG124" s="1121"/>
      <c r="CH124" s="1121"/>
      <c r="CI124" s="1121"/>
      <c r="CJ124" s="1122"/>
      <c r="CK124" s="1104"/>
      <c r="CL124" s="1104"/>
      <c r="CM124" s="1104"/>
      <c r="CN124" s="1104"/>
      <c r="CO124" s="1105"/>
      <c r="CP124" s="1111" t="s">
        <v>
463</v>
      </c>
      <c r="CQ124" s="1112"/>
      <c r="CR124" s="1112"/>
      <c r="CS124" s="1112"/>
      <c r="CT124" s="1112"/>
      <c r="CU124" s="1112"/>
      <c r="CV124" s="1112"/>
      <c r="CW124" s="1112"/>
      <c r="CX124" s="1112"/>
      <c r="CY124" s="1112"/>
      <c r="CZ124" s="1112"/>
      <c r="DA124" s="1112"/>
      <c r="DB124" s="1112"/>
      <c r="DC124" s="1112"/>
      <c r="DD124" s="1112"/>
      <c r="DE124" s="1112"/>
      <c r="DF124" s="1113"/>
      <c r="DG124" s="1096" t="s">
        <v>
126</v>
      </c>
      <c r="DH124" s="1075"/>
      <c r="DI124" s="1075"/>
      <c r="DJ124" s="1075"/>
      <c r="DK124" s="1076"/>
      <c r="DL124" s="1074" t="s">
        <v>
126</v>
      </c>
      <c r="DM124" s="1075"/>
      <c r="DN124" s="1075"/>
      <c r="DO124" s="1075"/>
      <c r="DP124" s="1076"/>
      <c r="DQ124" s="1074" t="s">
        <v>
126</v>
      </c>
      <c r="DR124" s="1075"/>
      <c r="DS124" s="1075"/>
      <c r="DT124" s="1075"/>
      <c r="DU124" s="1076"/>
      <c r="DV124" s="1077" t="s">
        <v>
126</v>
      </c>
      <c r="DW124" s="1078"/>
      <c r="DX124" s="1078"/>
      <c r="DY124" s="1078"/>
      <c r="DZ124" s="1079"/>
    </row>
    <row r="125" spans="1:130" s="246" customFormat="1" ht="26.25" customHeight="1" x14ac:dyDescent="0.2">
      <c r="A125" s="1150"/>
      <c r="B125" s="1037"/>
      <c r="C125" s="1007" t="s">
        <v>
452</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
126</v>
      </c>
      <c r="AB125" s="1050"/>
      <c r="AC125" s="1050"/>
      <c r="AD125" s="1050"/>
      <c r="AE125" s="1051"/>
      <c r="AF125" s="1052" t="s">
        <v>
126</v>
      </c>
      <c r="AG125" s="1050"/>
      <c r="AH125" s="1050"/>
      <c r="AI125" s="1050"/>
      <c r="AJ125" s="1051"/>
      <c r="AK125" s="1052" t="s">
        <v>
126</v>
      </c>
      <c r="AL125" s="1050"/>
      <c r="AM125" s="1050"/>
      <c r="AN125" s="1050"/>
      <c r="AO125" s="1051"/>
      <c r="AP125" s="1053" t="s">
        <v>
126</v>
      </c>
      <c r="AQ125" s="1054"/>
      <c r="AR125" s="1054"/>
      <c r="AS125" s="1054"/>
      <c r="AT125" s="105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4" t="s">
        <v>
464</v>
      </c>
      <c r="CL125" s="1099"/>
      <c r="CM125" s="1099"/>
      <c r="CN125" s="1099"/>
      <c r="CO125" s="1100"/>
      <c r="CP125" s="1031" t="s">
        <v>
465</v>
      </c>
      <c r="CQ125" s="980"/>
      <c r="CR125" s="980"/>
      <c r="CS125" s="980"/>
      <c r="CT125" s="980"/>
      <c r="CU125" s="980"/>
      <c r="CV125" s="980"/>
      <c r="CW125" s="980"/>
      <c r="CX125" s="980"/>
      <c r="CY125" s="980"/>
      <c r="CZ125" s="980"/>
      <c r="DA125" s="980"/>
      <c r="DB125" s="980"/>
      <c r="DC125" s="980"/>
      <c r="DD125" s="980"/>
      <c r="DE125" s="980"/>
      <c r="DF125" s="981"/>
      <c r="DG125" s="1017" t="s">
        <v>
126</v>
      </c>
      <c r="DH125" s="1018"/>
      <c r="DI125" s="1018"/>
      <c r="DJ125" s="1018"/>
      <c r="DK125" s="1018"/>
      <c r="DL125" s="1018" t="s">
        <v>
126</v>
      </c>
      <c r="DM125" s="1018"/>
      <c r="DN125" s="1018"/>
      <c r="DO125" s="1018"/>
      <c r="DP125" s="1018"/>
      <c r="DQ125" s="1018" t="s">
        <v>
126</v>
      </c>
      <c r="DR125" s="1018"/>
      <c r="DS125" s="1018"/>
      <c r="DT125" s="1018"/>
      <c r="DU125" s="1018"/>
      <c r="DV125" s="1019" t="s">
        <v>
126</v>
      </c>
      <c r="DW125" s="1019"/>
      <c r="DX125" s="1019"/>
      <c r="DY125" s="1019"/>
      <c r="DZ125" s="1020"/>
    </row>
    <row r="126" spans="1:130" s="246" customFormat="1" ht="26.25" customHeight="1" thickBot="1" x14ac:dyDescent="0.25">
      <c r="A126" s="1150"/>
      <c r="B126" s="1037"/>
      <c r="C126" s="1007" t="s">
        <v>
454</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t="s">
        <v>
126</v>
      </c>
      <c r="AB126" s="1050"/>
      <c r="AC126" s="1050"/>
      <c r="AD126" s="1050"/>
      <c r="AE126" s="1051"/>
      <c r="AF126" s="1052" t="s">
        <v>
126</v>
      </c>
      <c r="AG126" s="1050"/>
      <c r="AH126" s="1050"/>
      <c r="AI126" s="1050"/>
      <c r="AJ126" s="1051"/>
      <c r="AK126" s="1052" t="s">
        <v>
126</v>
      </c>
      <c r="AL126" s="1050"/>
      <c r="AM126" s="1050"/>
      <c r="AN126" s="1050"/>
      <c r="AO126" s="1051"/>
      <c r="AP126" s="1053" t="s">
        <v>
126</v>
      </c>
      <c r="AQ126" s="1054"/>
      <c r="AR126" s="1054"/>
      <c r="AS126" s="1054"/>
      <c r="AT126" s="105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5"/>
      <c r="CL126" s="1102"/>
      <c r="CM126" s="1102"/>
      <c r="CN126" s="1102"/>
      <c r="CO126" s="1103"/>
      <c r="CP126" s="1040" t="s">
        <v>
466</v>
      </c>
      <c r="CQ126" s="1041"/>
      <c r="CR126" s="1041"/>
      <c r="CS126" s="1041"/>
      <c r="CT126" s="1041"/>
      <c r="CU126" s="1041"/>
      <c r="CV126" s="1041"/>
      <c r="CW126" s="1041"/>
      <c r="CX126" s="1041"/>
      <c r="CY126" s="1041"/>
      <c r="CZ126" s="1041"/>
      <c r="DA126" s="1041"/>
      <c r="DB126" s="1041"/>
      <c r="DC126" s="1041"/>
      <c r="DD126" s="1041"/>
      <c r="DE126" s="1041"/>
      <c r="DF126" s="1042"/>
      <c r="DG126" s="1010" t="s">
        <v>
126</v>
      </c>
      <c r="DH126" s="1011"/>
      <c r="DI126" s="1011"/>
      <c r="DJ126" s="1011"/>
      <c r="DK126" s="1011"/>
      <c r="DL126" s="1011" t="s">
        <v>
126</v>
      </c>
      <c r="DM126" s="1011"/>
      <c r="DN126" s="1011"/>
      <c r="DO126" s="1011"/>
      <c r="DP126" s="1011"/>
      <c r="DQ126" s="1011" t="s">
        <v>
126</v>
      </c>
      <c r="DR126" s="1011"/>
      <c r="DS126" s="1011"/>
      <c r="DT126" s="1011"/>
      <c r="DU126" s="1011"/>
      <c r="DV126" s="1012" t="s">
        <v>
126</v>
      </c>
      <c r="DW126" s="1012"/>
      <c r="DX126" s="1012"/>
      <c r="DY126" s="1012"/>
      <c r="DZ126" s="1013"/>
    </row>
    <row r="127" spans="1:130" s="246" customFormat="1" ht="26.25" customHeight="1" x14ac:dyDescent="0.2">
      <c r="A127" s="1151"/>
      <c r="B127" s="1039"/>
      <c r="C127" s="1093" t="s">
        <v>
467</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v>
3255</v>
      </c>
      <c r="AB127" s="1050"/>
      <c r="AC127" s="1050"/>
      <c r="AD127" s="1050"/>
      <c r="AE127" s="1051"/>
      <c r="AF127" s="1052">
        <v>
2325</v>
      </c>
      <c r="AG127" s="1050"/>
      <c r="AH127" s="1050"/>
      <c r="AI127" s="1050"/>
      <c r="AJ127" s="1051"/>
      <c r="AK127" s="1052" t="s">
        <v>
126</v>
      </c>
      <c r="AL127" s="1050"/>
      <c r="AM127" s="1050"/>
      <c r="AN127" s="1050"/>
      <c r="AO127" s="1051"/>
      <c r="AP127" s="1053" t="s">
        <v>
126</v>
      </c>
      <c r="AQ127" s="1054"/>
      <c r="AR127" s="1054"/>
      <c r="AS127" s="1054"/>
      <c r="AT127" s="1055"/>
      <c r="AU127" s="282"/>
      <c r="AV127" s="282"/>
      <c r="AW127" s="282"/>
      <c r="AX127" s="1123" t="s">
        <v>
468</v>
      </c>
      <c r="AY127" s="1124"/>
      <c r="AZ127" s="1124"/>
      <c r="BA127" s="1124"/>
      <c r="BB127" s="1124"/>
      <c r="BC127" s="1124"/>
      <c r="BD127" s="1124"/>
      <c r="BE127" s="1125"/>
      <c r="BF127" s="1126" t="s">
        <v>
469</v>
      </c>
      <c r="BG127" s="1124"/>
      <c r="BH127" s="1124"/>
      <c r="BI127" s="1124"/>
      <c r="BJ127" s="1124"/>
      <c r="BK127" s="1124"/>
      <c r="BL127" s="1125"/>
      <c r="BM127" s="1126" t="s">
        <v>
470</v>
      </c>
      <c r="BN127" s="1124"/>
      <c r="BO127" s="1124"/>
      <c r="BP127" s="1124"/>
      <c r="BQ127" s="1124"/>
      <c r="BR127" s="1124"/>
      <c r="BS127" s="1125"/>
      <c r="BT127" s="1126" t="s">
        <v>
471</v>
      </c>
      <c r="BU127" s="1124"/>
      <c r="BV127" s="1124"/>
      <c r="BW127" s="1124"/>
      <c r="BX127" s="1124"/>
      <c r="BY127" s="1124"/>
      <c r="BZ127" s="1148"/>
      <c r="CA127" s="282"/>
      <c r="CB127" s="282"/>
      <c r="CC127" s="282"/>
      <c r="CD127" s="283"/>
      <c r="CE127" s="283"/>
      <c r="CF127" s="283"/>
      <c r="CG127" s="280"/>
      <c r="CH127" s="280"/>
      <c r="CI127" s="280"/>
      <c r="CJ127" s="281"/>
      <c r="CK127" s="1115"/>
      <c r="CL127" s="1102"/>
      <c r="CM127" s="1102"/>
      <c r="CN127" s="1102"/>
      <c r="CO127" s="1103"/>
      <c r="CP127" s="1040" t="s">
        <v>
472</v>
      </c>
      <c r="CQ127" s="1041"/>
      <c r="CR127" s="1041"/>
      <c r="CS127" s="1041"/>
      <c r="CT127" s="1041"/>
      <c r="CU127" s="1041"/>
      <c r="CV127" s="1041"/>
      <c r="CW127" s="1041"/>
      <c r="CX127" s="1041"/>
      <c r="CY127" s="1041"/>
      <c r="CZ127" s="1041"/>
      <c r="DA127" s="1041"/>
      <c r="DB127" s="1041"/>
      <c r="DC127" s="1041"/>
      <c r="DD127" s="1041"/>
      <c r="DE127" s="1041"/>
      <c r="DF127" s="1042"/>
      <c r="DG127" s="1010" t="s">
        <v>
126</v>
      </c>
      <c r="DH127" s="1011"/>
      <c r="DI127" s="1011"/>
      <c r="DJ127" s="1011"/>
      <c r="DK127" s="1011"/>
      <c r="DL127" s="1011" t="s">
        <v>
126</v>
      </c>
      <c r="DM127" s="1011"/>
      <c r="DN127" s="1011"/>
      <c r="DO127" s="1011"/>
      <c r="DP127" s="1011"/>
      <c r="DQ127" s="1011" t="s">
        <v>
126</v>
      </c>
      <c r="DR127" s="1011"/>
      <c r="DS127" s="1011"/>
      <c r="DT127" s="1011"/>
      <c r="DU127" s="1011"/>
      <c r="DV127" s="1012" t="s">
        <v>
126</v>
      </c>
      <c r="DW127" s="1012"/>
      <c r="DX127" s="1012"/>
      <c r="DY127" s="1012"/>
      <c r="DZ127" s="1013"/>
    </row>
    <row r="128" spans="1:130" s="246" customFormat="1" ht="26.25" customHeight="1" thickBot="1" x14ac:dyDescent="0.25">
      <c r="A128" s="1134" t="s">
        <v>
473</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
474</v>
      </c>
      <c r="X128" s="1136"/>
      <c r="Y128" s="1136"/>
      <c r="Z128" s="1137"/>
      <c r="AA128" s="1138">
        <v>
1180129</v>
      </c>
      <c r="AB128" s="1139"/>
      <c r="AC128" s="1139"/>
      <c r="AD128" s="1139"/>
      <c r="AE128" s="1140"/>
      <c r="AF128" s="1141">
        <v>
1137870</v>
      </c>
      <c r="AG128" s="1139"/>
      <c r="AH128" s="1139"/>
      <c r="AI128" s="1139"/>
      <c r="AJ128" s="1140"/>
      <c r="AK128" s="1141">
        <v>
1117572</v>
      </c>
      <c r="AL128" s="1139"/>
      <c r="AM128" s="1139"/>
      <c r="AN128" s="1139"/>
      <c r="AO128" s="1140"/>
      <c r="AP128" s="1142"/>
      <c r="AQ128" s="1143"/>
      <c r="AR128" s="1143"/>
      <c r="AS128" s="1143"/>
      <c r="AT128" s="1144"/>
      <c r="AU128" s="282"/>
      <c r="AV128" s="282"/>
      <c r="AW128" s="282"/>
      <c r="AX128" s="979" t="s">
        <v>
475</v>
      </c>
      <c r="AY128" s="980"/>
      <c r="AZ128" s="980"/>
      <c r="BA128" s="980"/>
      <c r="BB128" s="980"/>
      <c r="BC128" s="980"/>
      <c r="BD128" s="980"/>
      <c r="BE128" s="981"/>
      <c r="BF128" s="1145" t="s">
        <v>
126</v>
      </c>
      <c r="BG128" s="1146"/>
      <c r="BH128" s="1146"/>
      <c r="BI128" s="1146"/>
      <c r="BJ128" s="1146"/>
      <c r="BK128" s="1146"/>
      <c r="BL128" s="1147"/>
      <c r="BM128" s="1145">
        <v>
12.75</v>
      </c>
      <c r="BN128" s="1146"/>
      <c r="BO128" s="1146"/>
      <c r="BP128" s="1146"/>
      <c r="BQ128" s="1146"/>
      <c r="BR128" s="1146"/>
      <c r="BS128" s="1147"/>
      <c r="BT128" s="1145">
        <v>
20</v>
      </c>
      <c r="BU128" s="1146"/>
      <c r="BV128" s="1146"/>
      <c r="BW128" s="1146"/>
      <c r="BX128" s="1146"/>
      <c r="BY128" s="1146"/>
      <c r="BZ128" s="1170"/>
      <c r="CA128" s="283"/>
      <c r="CB128" s="283"/>
      <c r="CC128" s="283"/>
      <c r="CD128" s="283"/>
      <c r="CE128" s="283"/>
      <c r="CF128" s="283"/>
      <c r="CG128" s="280"/>
      <c r="CH128" s="280"/>
      <c r="CI128" s="280"/>
      <c r="CJ128" s="281"/>
      <c r="CK128" s="1116"/>
      <c r="CL128" s="1117"/>
      <c r="CM128" s="1117"/>
      <c r="CN128" s="1117"/>
      <c r="CO128" s="1118"/>
      <c r="CP128" s="1127" t="s">
        <v>
476</v>
      </c>
      <c r="CQ128" s="1128"/>
      <c r="CR128" s="1128"/>
      <c r="CS128" s="1128"/>
      <c r="CT128" s="1128"/>
      <c r="CU128" s="1128"/>
      <c r="CV128" s="1128"/>
      <c r="CW128" s="1128"/>
      <c r="CX128" s="1128"/>
      <c r="CY128" s="1128"/>
      <c r="CZ128" s="1128"/>
      <c r="DA128" s="1128"/>
      <c r="DB128" s="1128"/>
      <c r="DC128" s="1128"/>
      <c r="DD128" s="1128"/>
      <c r="DE128" s="1128"/>
      <c r="DF128" s="1129"/>
      <c r="DG128" s="1130" t="s">
        <v>
126</v>
      </c>
      <c r="DH128" s="1131"/>
      <c r="DI128" s="1131"/>
      <c r="DJ128" s="1131"/>
      <c r="DK128" s="1131"/>
      <c r="DL128" s="1131" t="s">
        <v>
126</v>
      </c>
      <c r="DM128" s="1131"/>
      <c r="DN128" s="1131"/>
      <c r="DO128" s="1131"/>
      <c r="DP128" s="1131"/>
      <c r="DQ128" s="1131" t="s">
        <v>
126</v>
      </c>
      <c r="DR128" s="1131"/>
      <c r="DS128" s="1131"/>
      <c r="DT128" s="1131"/>
      <c r="DU128" s="1131"/>
      <c r="DV128" s="1132" t="s">
        <v>
126</v>
      </c>
      <c r="DW128" s="1132"/>
      <c r="DX128" s="1132"/>
      <c r="DY128" s="1132"/>
      <c r="DZ128" s="1133"/>
    </row>
    <row r="129" spans="1:131" s="246" customFormat="1" ht="26.25" customHeight="1" x14ac:dyDescent="0.2">
      <c r="A129" s="1021" t="s">
        <v>
106</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
477</v>
      </c>
      <c r="X129" s="1165"/>
      <c r="Y129" s="1165"/>
      <c r="Z129" s="1166"/>
      <c r="AA129" s="1049">
        <v>
15706883</v>
      </c>
      <c r="AB129" s="1050"/>
      <c r="AC129" s="1050"/>
      <c r="AD129" s="1050"/>
      <c r="AE129" s="1051"/>
      <c r="AF129" s="1052">
        <v>
15706333</v>
      </c>
      <c r="AG129" s="1050"/>
      <c r="AH129" s="1050"/>
      <c r="AI129" s="1050"/>
      <c r="AJ129" s="1051"/>
      <c r="AK129" s="1052">
        <v>
15359752</v>
      </c>
      <c r="AL129" s="1050"/>
      <c r="AM129" s="1050"/>
      <c r="AN129" s="1050"/>
      <c r="AO129" s="1051"/>
      <c r="AP129" s="1167"/>
      <c r="AQ129" s="1168"/>
      <c r="AR129" s="1168"/>
      <c r="AS129" s="1168"/>
      <c r="AT129" s="1169"/>
      <c r="AU129" s="284"/>
      <c r="AV129" s="284"/>
      <c r="AW129" s="284"/>
      <c r="AX129" s="1158" t="s">
        <v>
478</v>
      </c>
      <c r="AY129" s="1041"/>
      <c r="AZ129" s="1041"/>
      <c r="BA129" s="1041"/>
      <c r="BB129" s="1041"/>
      <c r="BC129" s="1041"/>
      <c r="BD129" s="1041"/>
      <c r="BE129" s="1042"/>
      <c r="BF129" s="1159" t="s">
        <v>
126</v>
      </c>
      <c r="BG129" s="1160"/>
      <c r="BH129" s="1160"/>
      <c r="BI129" s="1160"/>
      <c r="BJ129" s="1160"/>
      <c r="BK129" s="1160"/>
      <c r="BL129" s="1161"/>
      <c r="BM129" s="1159">
        <v>
17.75</v>
      </c>
      <c r="BN129" s="1160"/>
      <c r="BO129" s="1160"/>
      <c r="BP129" s="1160"/>
      <c r="BQ129" s="1160"/>
      <c r="BR129" s="1160"/>
      <c r="BS129" s="1161"/>
      <c r="BT129" s="1159">
        <v>
30</v>
      </c>
      <c r="BU129" s="1162"/>
      <c r="BV129" s="1162"/>
      <c r="BW129" s="1162"/>
      <c r="BX129" s="1162"/>
      <c r="BY129" s="1162"/>
      <c r="BZ129" s="116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1" t="s">
        <v>
479</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
480</v>
      </c>
      <c r="X130" s="1165"/>
      <c r="Y130" s="1165"/>
      <c r="Z130" s="1166"/>
      <c r="AA130" s="1049">
        <v>
1441332</v>
      </c>
      <c r="AB130" s="1050"/>
      <c r="AC130" s="1050"/>
      <c r="AD130" s="1050"/>
      <c r="AE130" s="1051"/>
      <c r="AF130" s="1052">
        <v>
1427316</v>
      </c>
      <c r="AG130" s="1050"/>
      <c r="AH130" s="1050"/>
      <c r="AI130" s="1050"/>
      <c r="AJ130" s="1051"/>
      <c r="AK130" s="1052">
        <v>
1388465</v>
      </c>
      <c r="AL130" s="1050"/>
      <c r="AM130" s="1050"/>
      <c r="AN130" s="1050"/>
      <c r="AO130" s="1051"/>
      <c r="AP130" s="1167"/>
      <c r="AQ130" s="1168"/>
      <c r="AR130" s="1168"/>
      <c r="AS130" s="1168"/>
      <c r="AT130" s="1169"/>
      <c r="AU130" s="284"/>
      <c r="AV130" s="284"/>
      <c r="AW130" s="284"/>
      <c r="AX130" s="1158" t="s">
        <v>
481</v>
      </c>
      <c r="AY130" s="1041"/>
      <c r="AZ130" s="1041"/>
      <c r="BA130" s="1041"/>
      <c r="BB130" s="1041"/>
      <c r="BC130" s="1041"/>
      <c r="BD130" s="1041"/>
      <c r="BE130" s="1042"/>
      <c r="BF130" s="1195">
        <v>
-0.8</v>
      </c>
      <c r="BG130" s="1196"/>
      <c r="BH130" s="1196"/>
      <c r="BI130" s="1196"/>
      <c r="BJ130" s="1196"/>
      <c r="BK130" s="1196"/>
      <c r="BL130" s="1197"/>
      <c r="BM130" s="1195">
        <v>
25</v>
      </c>
      <c r="BN130" s="1196"/>
      <c r="BO130" s="1196"/>
      <c r="BP130" s="1196"/>
      <c r="BQ130" s="1196"/>
      <c r="BR130" s="1196"/>
      <c r="BS130" s="1197"/>
      <c r="BT130" s="1195">
        <v>
35</v>
      </c>
      <c r="BU130" s="1198"/>
      <c r="BV130" s="1198"/>
      <c r="BW130" s="1198"/>
      <c r="BX130" s="1198"/>
      <c r="BY130" s="1198"/>
      <c r="BZ130" s="119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
482</v>
      </c>
      <c r="X131" s="1203"/>
      <c r="Y131" s="1203"/>
      <c r="Z131" s="1204"/>
      <c r="AA131" s="1096">
        <v>
14265551</v>
      </c>
      <c r="AB131" s="1075"/>
      <c r="AC131" s="1075"/>
      <c r="AD131" s="1075"/>
      <c r="AE131" s="1076"/>
      <c r="AF131" s="1074">
        <v>
14279017</v>
      </c>
      <c r="AG131" s="1075"/>
      <c r="AH131" s="1075"/>
      <c r="AI131" s="1075"/>
      <c r="AJ131" s="1076"/>
      <c r="AK131" s="1074">
        <v>
13971287</v>
      </c>
      <c r="AL131" s="1075"/>
      <c r="AM131" s="1075"/>
      <c r="AN131" s="1075"/>
      <c r="AO131" s="1076"/>
      <c r="AP131" s="1205"/>
      <c r="AQ131" s="1206"/>
      <c r="AR131" s="1206"/>
      <c r="AS131" s="1206"/>
      <c r="AT131" s="1207"/>
      <c r="AU131" s="284"/>
      <c r="AV131" s="284"/>
      <c r="AW131" s="284"/>
      <c r="AX131" s="1177" t="s">
        <v>
483</v>
      </c>
      <c r="AY131" s="1128"/>
      <c r="AZ131" s="1128"/>
      <c r="BA131" s="1128"/>
      <c r="BB131" s="1128"/>
      <c r="BC131" s="1128"/>
      <c r="BD131" s="1128"/>
      <c r="BE131" s="1129"/>
      <c r="BF131" s="1178" t="s">
        <v>
126</v>
      </c>
      <c r="BG131" s="1179"/>
      <c r="BH131" s="1179"/>
      <c r="BI131" s="1179"/>
      <c r="BJ131" s="1179"/>
      <c r="BK131" s="1179"/>
      <c r="BL131" s="1180"/>
      <c r="BM131" s="1178">
        <v>
350</v>
      </c>
      <c r="BN131" s="1179"/>
      <c r="BO131" s="1179"/>
      <c r="BP131" s="1179"/>
      <c r="BQ131" s="1179"/>
      <c r="BR131" s="1179"/>
      <c r="BS131" s="1180"/>
      <c r="BT131" s="1181"/>
      <c r="BU131" s="1182"/>
      <c r="BV131" s="1182"/>
      <c r="BW131" s="1182"/>
      <c r="BX131" s="1182"/>
      <c r="BY131" s="1182"/>
      <c r="BZ131" s="118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4" t="s">
        <v>
484</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
485</v>
      </c>
      <c r="W132" s="1188"/>
      <c r="X132" s="1188"/>
      <c r="Y132" s="1188"/>
      <c r="Z132" s="1189"/>
      <c r="AA132" s="1190">
        <v>
-1.3145654170000001</v>
      </c>
      <c r="AB132" s="1191"/>
      <c r="AC132" s="1191"/>
      <c r="AD132" s="1191"/>
      <c r="AE132" s="1192"/>
      <c r="AF132" s="1193">
        <v>
-0.63969389499999996</v>
      </c>
      <c r="AG132" s="1191"/>
      <c r="AH132" s="1191"/>
      <c r="AI132" s="1191"/>
      <c r="AJ132" s="1192"/>
      <c r="AK132" s="1193">
        <v>
-0.61036610300000005</v>
      </c>
      <c r="AL132" s="1191"/>
      <c r="AM132" s="1191"/>
      <c r="AN132" s="1191"/>
      <c r="AO132" s="1192"/>
      <c r="AP132" s="1090"/>
      <c r="AQ132" s="1091"/>
      <c r="AR132" s="1091"/>
      <c r="AS132" s="1091"/>
      <c r="AT132" s="119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
486</v>
      </c>
      <c r="W133" s="1171"/>
      <c r="X133" s="1171"/>
      <c r="Y133" s="1171"/>
      <c r="Z133" s="1172"/>
      <c r="AA133" s="1173">
        <v>
-2</v>
      </c>
      <c r="AB133" s="1174"/>
      <c r="AC133" s="1174"/>
      <c r="AD133" s="1174"/>
      <c r="AE133" s="1175"/>
      <c r="AF133" s="1173">
        <v>
-1.4</v>
      </c>
      <c r="AG133" s="1174"/>
      <c r="AH133" s="1174"/>
      <c r="AI133" s="1174"/>
      <c r="AJ133" s="1175"/>
      <c r="AK133" s="1173">
        <v>
-0.8</v>
      </c>
      <c r="AL133" s="1174"/>
      <c r="AM133" s="1174"/>
      <c r="AN133" s="1174"/>
      <c r="AO133" s="1175"/>
      <c r="AP133" s="1120"/>
      <c r="AQ133" s="1121"/>
      <c r="AR133" s="1121"/>
      <c r="AS133" s="1121"/>
      <c r="AT133" s="117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PMSCnvx97Tb9V7uhx2TOffhUoIvkPZQU3I7kmndlWNYsQpHDDAOXP/VxLHhfDVW1T5LjXCvqUYVUp5c3RHecaQ==" saltValue="3v+MOAAVp3edeChWJqqUZ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
487</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ip1Ik3/v6hBq+eW4Wy6hAf9Dhnk3EMa4+JJK2oDJMMUXKh7lQB3icoNyyAOMfu4PdErN1bjfRr3TQafufaNpdQ==" saltValue="X9kKPgrRt9fgeq5jUobKvg=="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S1LeQdWqli12LQcJ3m7s8DlXeGOnLilROO5cNrgfkhIOpvzITzusxHtGbQyfwViFpUJuvZuZJlW3Sah9oVB3lA==" saltValue="/2otnho0dlO+DO5j34D0Og=="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
488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
489</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
490</v>
      </c>
      <c r="AP7" s="303"/>
      <c r="AQ7" s="304" t="s">
        <v>
491</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
492</v>
      </c>
      <c r="AQ8" s="310" t="s">
        <v>
493</v>
      </c>
      <c r="AR8" s="311" t="s">
        <v>
494</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
495</v>
      </c>
      <c r="AL9" s="1214"/>
      <c r="AM9" s="1214"/>
      <c r="AN9" s="1215"/>
      <c r="AO9" s="312">
        <v>
5122552</v>
      </c>
      <c r="AP9" s="312">
        <v>
67368</v>
      </c>
      <c r="AQ9" s="313">
        <v>
57145</v>
      </c>
      <c r="AR9" s="314">
        <v>
17.899999999999999</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
496</v>
      </c>
      <c r="AL10" s="1214"/>
      <c r="AM10" s="1214"/>
      <c r="AN10" s="1215"/>
      <c r="AO10" s="315">
        <v>
201114</v>
      </c>
      <c r="AP10" s="315">
        <v>
2645</v>
      </c>
      <c r="AQ10" s="316">
        <v>
3801</v>
      </c>
      <c r="AR10" s="317">
        <v>
-30.4</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
497</v>
      </c>
      <c r="AL11" s="1214"/>
      <c r="AM11" s="1214"/>
      <c r="AN11" s="1215"/>
      <c r="AO11" s="315">
        <v>
53707</v>
      </c>
      <c r="AP11" s="315">
        <v>
706</v>
      </c>
      <c r="AQ11" s="316">
        <v>
6723</v>
      </c>
      <c r="AR11" s="317">
        <v>
-89.5</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
498</v>
      </c>
      <c r="AL12" s="1214"/>
      <c r="AM12" s="1214"/>
      <c r="AN12" s="1215"/>
      <c r="AO12" s="315" t="s">
        <v>
499</v>
      </c>
      <c r="AP12" s="315" t="s">
        <v>
499</v>
      </c>
      <c r="AQ12" s="316">
        <v>
959</v>
      </c>
      <c r="AR12" s="317" t="s">
        <v>
499</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
500</v>
      </c>
      <c r="AL13" s="1214"/>
      <c r="AM13" s="1214"/>
      <c r="AN13" s="1215"/>
      <c r="AO13" s="315" t="s">
        <v>
499</v>
      </c>
      <c r="AP13" s="315" t="s">
        <v>
499</v>
      </c>
      <c r="AQ13" s="316">
        <v>
1</v>
      </c>
      <c r="AR13" s="317" t="s">
        <v>
499</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
501</v>
      </c>
      <c r="AL14" s="1214"/>
      <c r="AM14" s="1214"/>
      <c r="AN14" s="1215"/>
      <c r="AO14" s="315">
        <v>
349423</v>
      </c>
      <c r="AP14" s="315">
        <v>
4595</v>
      </c>
      <c r="AQ14" s="316">
        <v>
2728</v>
      </c>
      <c r="AR14" s="317">
        <v>
68.400000000000006</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3" t="s">
        <v>
502</v>
      </c>
      <c r="AL15" s="1214"/>
      <c r="AM15" s="1214"/>
      <c r="AN15" s="1215"/>
      <c r="AO15" s="315">
        <v>
98763</v>
      </c>
      <c r="AP15" s="315">
        <v>
1299</v>
      </c>
      <c r="AQ15" s="316">
        <v>
1349</v>
      </c>
      <c r="AR15" s="317">
        <v>
-3.7</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6" t="s">
        <v>
503</v>
      </c>
      <c r="AL16" s="1217"/>
      <c r="AM16" s="1217"/>
      <c r="AN16" s="1218"/>
      <c r="AO16" s="315">
        <v>
-332767</v>
      </c>
      <c r="AP16" s="315">
        <v>
-4376</v>
      </c>
      <c r="AQ16" s="316">
        <v>
-4270</v>
      </c>
      <c r="AR16" s="317">
        <v>
2.5</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6" t="s">
        <v>
188</v>
      </c>
      <c r="AL17" s="1217"/>
      <c r="AM17" s="1217"/>
      <c r="AN17" s="1218"/>
      <c r="AO17" s="315">
        <v>
5492792</v>
      </c>
      <c r="AP17" s="315">
        <v>
72237</v>
      </c>
      <c r="AQ17" s="316">
        <v>
68438</v>
      </c>
      <c r="AR17" s="317">
        <v>
5.6</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
504</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
505</v>
      </c>
      <c r="AP20" s="323" t="s">
        <v>
506</v>
      </c>
      <c r="AQ20" s="324" t="s">
        <v>
507</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8" t="s">
        <v>
508</v>
      </c>
      <c r="AL21" s="1209"/>
      <c r="AM21" s="1209"/>
      <c r="AN21" s="1210"/>
      <c r="AO21" s="327">
        <v>
5.75</v>
      </c>
      <c r="AP21" s="328">
        <v>
6.23</v>
      </c>
      <c r="AQ21" s="329">
        <v>
-0.48</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8" t="s">
        <v>
509</v>
      </c>
      <c r="AL22" s="1209"/>
      <c r="AM22" s="1209"/>
      <c r="AN22" s="1210"/>
      <c r="AO22" s="332">
        <v>
100.7</v>
      </c>
      <c r="AP22" s="333">
        <v>
98.5</v>
      </c>
      <c r="AQ22" s="334">
        <v>
2.2000000000000002</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
510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
511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
512</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
490</v>
      </c>
      <c r="AP30" s="303"/>
      <c r="AQ30" s="304" t="s">
        <v>
491</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
492</v>
      </c>
      <c r="AQ31" s="310" t="s">
        <v>
493</v>
      </c>
      <c r="AR31" s="311" t="s">
        <v>
494</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4" t="s">
        <v>
513</v>
      </c>
      <c r="AL32" s="1225"/>
      <c r="AM32" s="1225"/>
      <c r="AN32" s="1226"/>
      <c r="AO32" s="342">
        <v>
1581819</v>
      </c>
      <c r="AP32" s="342">
        <v>
20803</v>
      </c>
      <c r="AQ32" s="343">
        <v>
33979</v>
      </c>
      <c r="AR32" s="344">
        <v>
-38.799999999999997</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4" t="s">
        <v>
514</v>
      </c>
      <c r="AL33" s="1225"/>
      <c r="AM33" s="1225"/>
      <c r="AN33" s="1226"/>
      <c r="AO33" s="342" t="s">
        <v>
499</v>
      </c>
      <c r="AP33" s="342" t="s">
        <v>
499</v>
      </c>
      <c r="AQ33" s="343" t="s">
        <v>
499</v>
      </c>
      <c r="AR33" s="344" t="s">
        <v>
499</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4" t="s">
        <v>
515</v>
      </c>
      <c r="AL34" s="1225"/>
      <c r="AM34" s="1225"/>
      <c r="AN34" s="1226"/>
      <c r="AO34" s="342" t="s">
        <v>
499</v>
      </c>
      <c r="AP34" s="342" t="s">
        <v>
499</v>
      </c>
      <c r="AQ34" s="343">
        <v>
15</v>
      </c>
      <c r="AR34" s="344" t="s">
        <v>
499</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4" t="s">
        <v>
516</v>
      </c>
      <c r="AL35" s="1225"/>
      <c r="AM35" s="1225"/>
      <c r="AN35" s="1226"/>
      <c r="AO35" s="342">
        <v>
784743</v>
      </c>
      <c r="AP35" s="342">
        <v>
10320</v>
      </c>
      <c r="AQ35" s="343">
        <v>
9031</v>
      </c>
      <c r="AR35" s="344">
        <v>
14.3</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4" t="s">
        <v>
517</v>
      </c>
      <c r="AL36" s="1225"/>
      <c r="AM36" s="1225"/>
      <c r="AN36" s="1226"/>
      <c r="AO36" s="342">
        <v>
34376</v>
      </c>
      <c r="AP36" s="342">
        <v>
452</v>
      </c>
      <c r="AQ36" s="343">
        <v>
1893</v>
      </c>
      <c r="AR36" s="344">
        <v>
-76.099999999999994</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4" t="s">
        <v>
518</v>
      </c>
      <c r="AL37" s="1225"/>
      <c r="AM37" s="1225"/>
      <c r="AN37" s="1226"/>
      <c r="AO37" s="342">
        <v>
19823</v>
      </c>
      <c r="AP37" s="342">
        <v>
261</v>
      </c>
      <c r="AQ37" s="343">
        <v>
1352</v>
      </c>
      <c r="AR37" s="344">
        <v>
-80.7</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7" t="s">
        <v>
519</v>
      </c>
      <c r="AL38" s="1228"/>
      <c r="AM38" s="1228"/>
      <c r="AN38" s="1229"/>
      <c r="AO38" s="345" t="s">
        <v>
499</v>
      </c>
      <c r="AP38" s="345" t="s">
        <v>
499</v>
      </c>
      <c r="AQ38" s="346">
        <v>
1</v>
      </c>
      <c r="AR38" s="334" t="s">
        <v>
499</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7" t="s">
        <v>
520</v>
      </c>
      <c r="AL39" s="1228"/>
      <c r="AM39" s="1228"/>
      <c r="AN39" s="1229"/>
      <c r="AO39" s="342">
        <v>
-1117572</v>
      </c>
      <c r="AP39" s="342">
        <v>
-14698</v>
      </c>
      <c r="AQ39" s="343">
        <v>
-6634</v>
      </c>
      <c r="AR39" s="344">
        <v>
121.6</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4" t="s">
        <v>
521</v>
      </c>
      <c r="AL40" s="1225"/>
      <c r="AM40" s="1225"/>
      <c r="AN40" s="1226"/>
      <c r="AO40" s="342">
        <v>
-1388465</v>
      </c>
      <c r="AP40" s="342">
        <v>
-18260</v>
      </c>
      <c r="AQ40" s="343">
        <v>
-28305</v>
      </c>
      <c r="AR40" s="344">
        <v>
-35.5</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0" t="s">
        <v>
301</v>
      </c>
      <c r="AL41" s="1231"/>
      <c r="AM41" s="1231"/>
      <c r="AN41" s="1232"/>
      <c r="AO41" s="342">
        <v>
-85276</v>
      </c>
      <c r="AP41" s="342">
        <v>
-1121</v>
      </c>
      <c r="AQ41" s="343">
        <v>
11332</v>
      </c>
      <c r="AR41" s="344">
        <v>
-109.9</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
522</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
523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
524</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9" t="s">
        <v>
490</v>
      </c>
      <c r="AN49" s="1221" t="s">
        <v>
525</v>
      </c>
      <c r="AO49" s="1222"/>
      <c r="AP49" s="1222"/>
      <c r="AQ49" s="1222"/>
      <c r="AR49" s="1223"/>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0"/>
      <c r="AN50" s="358" t="s">
        <v>
526</v>
      </c>
      <c r="AO50" s="359" t="s">
        <v>
527</v>
      </c>
      <c r="AP50" s="360" t="s">
        <v>
528</v>
      </c>
      <c r="AQ50" s="361" t="s">
        <v>
529</v>
      </c>
      <c r="AR50" s="362" t="s">
        <v>
530</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
531</v>
      </c>
      <c r="AL51" s="355"/>
      <c r="AM51" s="363">
        <v>
3587663</v>
      </c>
      <c r="AN51" s="364">
        <v>
48119</v>
      </c>
      <c r="AO51" s="365">
        <v>
116.6</v>
      </c>
      <c r="AP51" s="366">
        <v>
66255</v>
      </c>
      <c r="AQ51" s="367">
        <v>
3.6</v>
      </c>
      <c r="AR51" s="368">
        <v>
113</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
532</v>
      </c>
      <c r="AM52" s="371">
        <v>
1984884</v>
      </c>
      <c r="AN52" s="372">
        <v>
26622</v>
      </c>
      <c r="AO52" s="373">
        <v>
63.2</v>
      </c>
      <c r="AP52" s="374">
        <v>
31822</v>
      </c>
      <c r="AQ52" s="375">
        <v>
8.8000000000000007</v>
      </c>
      <c r="AR52" s="376">
        <v>
54.4</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
533</v>
      </c>
      <c r="AL53" s="355"/>
      <c r="AM53" s="363">
        <v>
4826422</v>
      </c>
      <c r="AN53" s="364">
        <v>
64377</v>
      </c>
      <c r="AO53" s="365">
        <v>
33.799999999999997</v>
      </c>
      <c r="AP53" s="366">
        <v>
92247</v>
      </c>
      <c r="AQ53" s="367">
        <v>
39.200000000000003</v>
      </c>
      <c r="AR53" s="368">
        <v>
-5.4</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
532</v>
      </c>
      <c r="AM54" s="371">
        <v>
3880753</v>
      </c>
      <c r="AN54" s="372">
        <v>
51763</v>
      </c>
      <c r="AO54" s="373">
        <v>
94.4</v>
      </c>
      <c r="AP54" s="374">
        <v>
37204</v>
      </c>
      <c r="AQ54" s="375">
        <v>
16.899999999999999</v>
      </c>
      <c r="AR54" s="376">
        <v>
77.5</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
534</v>
      </c>
      <c r="AL55" s="355"/>
      <c r="AM55" s="363">
        <v>
3396040</v>
      </c>
      <c r="AN55" s="364">
        <v>
45009</v>
      </c>
      <c r="AO55" s="365">
        <v>
-30.1</v>
      </c>
      <c r="AP55" s="366">
        <v>
44504</v>
      </c>
      <c r="AQ55" s="367">
        <v>
-51.8</v>
      </c>
      <c r="AR55" s="368">
        <v>
21.7</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
532</v>
      </c>
      <c r="AM56" s="371">
        <v>
2337167</v>
      </c>
      <c r="AN56" s="372">
        <v>
30976</v>
      </c>
      <c r="AO56" s="373">
        <v>
-40.200000000000003</v>
      </c>
      <c r="AP56" s="374">
        <v>
25876</v>
      </c>
      <c r="AQ56" s="375">
        <v>
-30.4</v>
      </c>
      <c r="AR56" s="376">
        <v>
-9.8000000000000007</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
535</v>
      </c>
      <c r="AL57" s="355"/>
      <c r="AM57" s="363">
        <v>
2245196</v>
      </c>
      <c r="AN57" s="364">
        <v>
29650</v>
      </c>
      <c r="AO57" s="365">
        <v>
-34.1</v>
      </c>
      <c r="AP57" s="366">
        <v>
47820</v>
      </c>
      <c r="AQ57" s="367">
        <v>
7.5</v>
      </c>
      <c r="AR57" s="368">
        <v>
-41.6</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
532</v>
      </c>
      <c r="AM58" s="371">
        <v>
1842367</v>
      </c>
      <c r="AN58" s="372">
        <v>
24330</v>
      </c>
      <c r="AO58" s="373">
        <v>
-21.5</v>
      </c>
      <c r="AP58" s="374">
        <v>
25855</v>
      </c>
      <c r="AQ58" s="375">
        <v>
-0.1</v>
      </c>
      <c r="AR58" s="376">
        <v>
-21.4</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
536</v>
      </c>
      <c r="AL59" s="355"/>
      <c r="AM59" s="363">
        <v>
3435648</v>
      </c>
      <c r="AN59" s="364">
        <v>
45183</v>
      </c>
      <c r="AO59" s="365">
        <v>
52.4</v>
      </c>
      <c r="AP59" s="366">
        <v>
41934</v>
      </c>
      <c r="AQ59" s="367">
        <v>
-12.3</v>
      </c>
      <c r="AR59" s="368">
        <v>
64.7</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
532</v>
      </c>
      <c r="AM60" s="371">
        <v>
2086646</v>
      </c>
      <c r="AN60" s="372">
        <v>
27442</v>
      </c>
      <c r="AO60" s="373">
        <v>
12.8</v>
      </c>
      <c r="AP60" s="374">
        <v>
23352</v>
      </c>
      <c r="AQ60" s="375">
        <v>
-9.6999999999999993</v>
      </c>
      <c r="AR60" s="376">
        <v>
22.5</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
537</v>
      </c>
      <c r="AL61" s="377"/>
      <c r="AM61" s="378">
        <v>
3498194</v>
      </c>
      <c r="AN61" s="379">
        <v>
46468</v>
      </c>
      <c r="AO61" s="380">
        <v>
27.7</v>
      </c>
      <c r="AP61" s="381">
        <v>
58552</v>
      </c>
      <c r="AQ61" s="382">
        <v>
-2.8</v>
      </c>
      <c r="AR61" s="368">
        <v>
30.5</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
532</v>
      </c>
      <c r="AM62" s="371">
        <v>
2426363</v>
      </c>
      <c r="AN62" s="372">
        <v>
32227</v>
      </c>
      <c r="AO62" s="373">
        <v>
21.7</v>
      </c>
      <c r="AP62" s="374">
        <v>
28822</v>
      </c>
      <c r="AQ62" s="375">
        <v>
-2.9</v>
      </c>
      <c r="AR62" s="376">
        <v>
24.6</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Hyk2B63Cfl+iqn44Oh9WIFXVaVNtr6FyFj2qJVAV3aLwZWIWaCXTTCt1ddXO65J2ysN5C866O5GnnFWvAVlw+g==" saltValue="vBTL+ALH1oSLhG8z74Pn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
539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DRMbrQhblOK7r1f5V5AECo7XAmqdG/+yn87ZbSL4rB2VzvlAcBJH3KGwFMLrNpxFtGZ7EI1eY4dV7+t5MOsVPA==" saltValue="CjgEgFHNJTP7OYex2TCw1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540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SE48kYgHKwbK68ZaWr4XhoSUj6Hcvtmpqvq/nGy8gt2S1XajFAJEIwPmlGTgmxIutdWTNfFdnu/lRcGxttLrlg==" saltValue="oCFVgPCcW/q+gVZZApxNl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541</v>
      </c>
      <c r="G46" s="8" t="s">
        <v>
542</v>
      </c>
      <c r="H46" s="8" t="s">
        <v>
543</v>
      </c>
      <c r="I46" s="8" t="s">
        <v>
544</v>
      </c>
      <c r="J46" s="9" t="s">
        <v>
545</v>
      </c>
    </row>
    <row r="47" spans="2:10" ht="57.75" customHeight="1" x14ac:dyDescent="0.2">
      <c r="B47" s="10"/>
      <c r="C47" s="1233" t="s">
        <v>
3</v>
      </c>
      <c r="D47" s="1233"/>
      <c r="E47" s="1234"/>
      <c r="F47" s="11">
        <v>
10.33</v>
      </c>
      <c r="G47" s="12">
        <v>
11.15</v>
      </c>
      <c r="H47" s="12">
        <v>
12.32</v>
      </c>
      <c r="I47" s="12">
        <v>
14.47</v>
      </c>
      <c r="J47" s="13">
        <v>
14.8</v>
      </c>
    </row>
    <row r="48" spans="2:10" ht="57.75" customHeight="1" x14ac:dyDescent="0.2">
      <c r="B48" s="14"/>
      <c r="C48" s="1235" t="s">
        <v>
4</v>
      </c>
      <c r="D48" s="1235"/>
      <c r="E48" s="1236"/>
      <c r="F48" s="15">
        <v>
1.89</v>
      </c>
      <c r="G48" s="16">
        <v>
2.98</v>
      </c>
      <c r="H48" s="16">
        <v>
3.63</v>
      </c>
      <c r="I48" s="16">
        <v>
3.47</v>
      </c>
      <c r="J48" s="17">
        <v>
3.93</v>
      </c>
    </row>
    <row r="49" spans="2:10" ht="57.75" customHeight="1" thickBot="1" x14ac:dyDescent="0.25">
      <c r="B49" s="18"/>
      <c r="C49" s="1237" t="s">
        <v>
5</v>
      </c>
      <c r="D49" s="1237"/>
      <c r="E49" s="1238"/>
      <c r="F49" s="19" t="s">
        <v>
546</v>
      </c>
      <c r="G49" s="20">
        <v>
2.08</v>
      </c>
      <c r="H49" s="20">
        <v>
2.2000000000000002</v>
      </c>
      <c r="I49" s="20">
        <v>
2.85</v>
      </c>
      <c r="J49" s="21">
        <v>
0.38</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rXwZ7MRvAMEG5qh0R7UKPIJFLtLOe7H/WegbUKi3jnk6tlcRyzBICGaoHfF7DYsSv2HWGPPk0o1BBa77RJS5NQ==" saltValue="YI2tHw/G3Hjxz0K2yMWoG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
</cp:lastModifiedBy>
  <cp:lastPrinted>2020-03-22T22:52:02Z</cp:lastPrinted>
  <dcterms:created xsi:type="dcterms:W3CDTF">2020-02-10T03:24:11Z</dcterms:created>
  <dcterms:modified xsi:type="dcterms:W3CDTF">2020-09-28T06:49:28Z</dcterms:modified>
  <cp:category/>
</cp:coreProperties>
</file>