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<sst xmlns="http://schemas.openxmlformats.org/spreadsheetml/2006/main" count="1130" uniqueCount="611">
  <si>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</si>
  <si>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</si>
  <si>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</si>
  <si>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</si>
  <si>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</si>
  <si>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</si>
  <si>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</si>
  <si>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</si>
  <si>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</si>
  <si>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</si>
  <si>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</si>
  <si>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</si>
  <si>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</si>
  <si>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</si>
  <si>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</si>
  <si>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</si>
  <si>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</si>
  <si>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</si>
  <si>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</si>
  <si>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</si>
  <si>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</si>
  <si>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</si>
  <si>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</si>
  <si>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</si>
  <si>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</si>
  <si>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</si>
  <si>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</si>
  <si>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</si>
  <si>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</si>
  <si>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</si>
  <si>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</si>
  <si>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</si>
  <si>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</si>
  <si>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</si>
  <si>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</si>
  <si>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</si>
  <si>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</si>
  <si>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</si>
  <si>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</si>
  <si>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</si>
  <si>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</si>
  <si>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</si>
  <si>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</si>
  <si>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</si>
  <si>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</si>
  <si>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</si>
  <si>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</si>
  <si>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</si>
  <si>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</si>
  <si>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</si>
  <si>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</si>
  <si>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</si>
  <si>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</si>
  <si>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</si>
  <si>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</si>
  <si>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</si>
  <si>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</si>
  <si>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</si>
  <si>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</si>
  <si>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</si>
  <si>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</si>
  <si>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</si>
  <si>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</si>
  <si>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</si>
  <si>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</si>
  <si>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</si>
  <si>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</si>
  <si>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</si>
  <si>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</si>
  <si>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</si>
  <si>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</si>
  <si>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</si>
  <si>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</si>
  <si>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</si>
  <si>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</si>
  <si>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</si>
  <si>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</si>
  <si>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</si>
  <si>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</si>
  <si>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</si>
  <si>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</si>
  <si>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</si>
  <si>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</si>
  <si>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</si>
  <si>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</si>
  <si>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</si>
  <si>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</si>
  <si>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</si>
  <si>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</si>
  <si>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</si>
  <si>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</si>
  <si>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</si>
  <si>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</si>
  <si>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</si>
  <si>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</si>
  <si>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</si>
  <si>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</si>
  <si>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東久留米市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</si>
  <si>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</si>
  <si>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</si>
  <si>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</si>
  <si>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</si>
  <si>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</si>
  <si>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</si>
  <si>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</si>
  <si>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</si>
  <si>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</si>
  <si>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</si>
  <si>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</si>
  <si>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</si>
  <si>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</si>
  <si>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</si>
  <si>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</si>
  <si>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</si>
  <si>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</si>
  <si>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</si>
  <si>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</si>
  <si>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</si>
  <si>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</si>
  <si>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</si>
  <si>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</si>
  <si>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</si>
  <si>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</si>
  <si>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</si>
  <si>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</si>
  <si>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</si>
  <si>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</si>
  <si>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</si>
  <si>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</si>
  <si>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</si>
  <si>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</si>
  <si>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</si>
  <si>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</si>
  <si>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</si>
  <si>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</si>
  <si>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</si>
  <si>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</si>
  <si>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</si>
  <si>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</si>
  <si>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</si>
  <si>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</si>
  <si>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</si>
  <si>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</si>
  <si>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</si>
  <si>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</si>
  <si>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</si>
  <si>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</si>
  <si>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</si>
  <si>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</si>
  <si>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</si>
  <si>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</si>
  <si>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</si>
  <si>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</si>
  <si>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</si>
  <si>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</si>
  <si>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</si>
  <si>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</si>
  <si>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</si>
  <si>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</si>
  <si>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</si>
  <si>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</si>
  <si>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</si>
  <si>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</si>
  <si>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</si>
  <si>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</si>
  <si>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</si>
  <si>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</si>
  <si>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</si>
  <si>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</si>
  <si>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</si>
  <si>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</si>
  <si>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</si>
  <si>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</si>
  <si>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</si>
  <si>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</si>
  <si>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</si>
  <si>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</si>
  <si>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</si>
  <si>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</si>
  <si>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</si>
  <si>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</si>
  <si>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</si>
  <si>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</si>
  <si>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</si>
  <si>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</si>
  <si>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</si>
  <si>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</si>
  <si>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</si>
  <si>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</si>
  <si>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</si>
  <si>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</si>
  <si>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</si>
  <si>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</si>
  <si>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</si>
  <si>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</si>
  <si>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</si>
  <si>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</si>
  <si>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</si>
  <si>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</si>
  <si>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</si>
  <si>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</si>
  <si>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</si>
  <si>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</si>
  <si>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</si>
  <si>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</si>
  <si>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</si>
  <si>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</si>
  <si>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</si>
  <si>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</si>
  <si>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</si>
  <si>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</si>
  <si>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</si>
  <si>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</si>
  <si>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</si>
  <si>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</si>
  <si>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</si>
  <si>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東京都東久留米市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</si>
  <si>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</si>
  <si>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</si>
  <si>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</si>
  <si>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</si>
  <si>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</si>
  <si>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</si>
  <si>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</si>
  <si>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</si>
  <si>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</si>
  <si>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</si>
  <si>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</si>
  <si>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</si>
  <si>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</si>
  <si>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</si>
  <si>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</si>
  <si>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</si>
  <si>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</si>
  <si>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</si>
  <si>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</si>
  <si>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</si>
  <si>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</si>
  <si>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</si>
  <si>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</si>
  <si>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</si>
  <si>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</si>
  <si>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</si>
  <si>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</si>
  <si>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</si>
  <si>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</si>
  <si>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</si>
  <si>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</si>
  <si>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</si>
  <si>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</si>
  <si>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</si>
  <si>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</si>
  <si>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</si>
  <si>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</si>
  <si>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</si>
  <si>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</si>
  <si>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</si>
  <si>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</si>
  <si>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</si>
  <si>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</si>
  <si>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</si>
  <si>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</si>
  <si>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</si>
  <si>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</si>
  <si>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</si>
  <si>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</si>
  <si>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</si>
  <si>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</si>
  <si>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</si>
  <si>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</si>
  <si>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</si>
  <si>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</si>
  <si>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</si>
  <si>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</si>
  <si>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</si>
  <si>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</si>
  <si>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</si>
  <si>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</si>
  <si>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</si>
  <si>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</si>
  <si>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</si>
  <si>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</si>
  <si>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</si>
  <si>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</si>
  <si>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</si>
  <si>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</si>
  <si>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</si>
  <si>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</si>
  <si>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</si>
  <si>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</si>
  <si>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</si>
  <si>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</si>
  <si>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</si>
  <si>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</si>
  <si>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</si>
  <si>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</si>
  <si>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</si>
  <si>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</si>
  <si>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</si>
  <si>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</si>
  <si>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</si>
  <si>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</si>
  <si>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</si>
  <si>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</si>
  <si>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</si>
  <si>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</si>
  <si>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</si>
  <si>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</si>
  <si>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</si>
  <si>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</si>
  <si>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</si>
  <si>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</si>
  <si>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</si>
  <si>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</si>
  <si>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</si>
  <si>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</si>
  <si>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</si>
  <si>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</si>
  <si>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</si>
  <si>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</si>
  <si>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</si>
  <si>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</si>
  <si>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</si>
  <si>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</si>
  <si>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</si>
  <si>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</si>
  <si>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</si>
  <si>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</si>
  <si>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</si>
  <si>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</si>
  <si>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</si>
  <si>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</si>
  <si>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</si>
  <si>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</si>
  <si>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</si>
  <si>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</si>
  <si>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</si>
  <si>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</si>
  <si>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</si>
  <si>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</si>
  <si>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</si>
  <si>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</si>
  <si>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</si>
  <si>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</si>
  <si>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</si>
  <si>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</si>
  <si>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</si>
  <si>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</si>
  <si>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</si>
  <si>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</si>
  <si>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</si>
  <si>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</si>
  <si>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</si>
  <si>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</si>
  <si>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</si>
  <si>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</si>
  <si>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</si>
  <si>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</si>
  <si>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</si>
  <si>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</si>
  <si>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</si>
  <si>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</si>
  <si>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</si>
  <si>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</si>
  <si>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</si>
  <si>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</si>
  <si>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東京都東久留米市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</si>
  <si>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</si>
  <si>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</si>
  <si>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</si>
  <si>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</si>
  <si>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</si>
  <si>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</si>
  <si>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</si>
  <si>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</si>
  <si>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</si>
  <si>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</si>
  <si>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</si>
  <si>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</si>
  <si>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</si>
  <si>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</si>
  <si>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</si>
  <si>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</si>
  <si>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</si>
  <si>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</si>
  <si>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</si>
  <si>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</si>
  <si>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</si>
  <si>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</si>
  <si>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</si>
  <si>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</si>
  <si>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</si>
  <si>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</si>
  <si>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</si>
  <si>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</si>
  <si>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</si>
  <si>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</si>
  <si>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</si>
  <si>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</si>
  <si>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</si>
  <si>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</si>
  <si>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</si>
  <si>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</si>
  <si>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</si>
  <si>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</si>
  <si>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</si>
  <si>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</si>
  <si>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</si>
  <si>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</si>
  <si>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</si>
  <si>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</si>
  <si>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</si>
  <si>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</si>
  <si>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</si>
  <si>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</si>
  <si>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</si>
  <si>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</si>
  <si>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</si>
  <si>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</si>
  <si>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</si>
  <si>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</si>
  <si>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</si>
  <si>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</si>
  <si>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</si>
  <si>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</si>
  <si>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</si>
  <si>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</si>
  <si>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</si>
  <si>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</si>
  <si>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</si>
  <si>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</si>
  <si>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</si>
  <si>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</si>
  <si>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</si>
  <si>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</si>
  <si>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</si>
  <si>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</si>
  <si>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</si>
  <si>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</si>
  <si>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</si>
  <si>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</si>
  <si>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</si>
  <si>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</si>
  <si>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</si>
  <si>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</si>
  <si>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</si>
  <si>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</si>
  <si>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</si>
  <si>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</si>
  <si>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</si>
  <si>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</si>
  <si>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</si>
  <si>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</si>
  <si>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</si>
  <si>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</si>
  <si>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</si>
  <si>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</si>
  <si>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</si>
  <si>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</si>
  <si>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</si>
  <si>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</si>
  <si>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</si>
  <si>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</si>
  <si>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</si>
  <si>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</si>
  <si>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</si>
  <si>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</si>
  <si>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</si>
  <si>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</si>
  <si>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</si>
  <si>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</si>
  <si>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</si>
  <si>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</si>
  <si>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</si>
  <si>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後期高齢者医療事業会計</t>
    <phoneticPr fontId="5"/>
  </si>
  <si>
    <t>-</t>
    <phoneticPr fontId="5"/>
  </si>
  <si>
    <t>(Ｆ)</t>
    <phoneticPr fontId="5"/>
  </si>
  <si>
    <t>国民健康保険事業会計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</si>
  <si>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</si>
  <si>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</si>
  <si>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</si>
  <si>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</si>
  <si>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</si>
  <si>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</si>
  <si>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</si>
  <si>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</si>
  <si>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</si>
  <si>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</si>
  <si>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</si>
  <si>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</si>
  <si>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</si>
  <si>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</si>
  <si>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</si>
  <si>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</si>
  <si>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</si>
  <si>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</si>
  <si>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</si>
  <si>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</si>
  <si>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</si>
  <si>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</si>
  <si>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</si>
  <si>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</si>
  <si>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</si>
  <si>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</si>
  <si>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</si>
  <si>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</si>
  <si>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</si>
  <si>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</si>
  <si>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</si>
  <si>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</si>
  <si>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</si>
  <si>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</si>
  <si>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</si>
  <si>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</si>
  <si>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</si>
  <si>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</si>
  <si>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</si>
  <si>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</si>
  <si>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</si>
  <si>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</si>
  <si>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</si>
  <si>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</si>
  <si>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</si>
  <si>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</si>
  <si>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</si>
  <si>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</si>
  <si>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</si>
  <si>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</si>
  <si>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</si>
  <si>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</si>
  <si>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</si>
  <si>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</si>
  <si>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</si>
  <si>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</si>
  <si>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</si>
  <si>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</si>
  <si>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</si>
  <si>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</si>
  <si>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</si>
  <si>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</si>
  <si>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</si>
  <si>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</si>
  <si>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</si>
  <si>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</si>
  <si>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</si>
  <si>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</si>
  <si>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</si>
  <si>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</si>
  <si>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</si>
  <si>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</si>
  <si>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</si>
  <si>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</si>
  <si>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</si>
  <si>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</si>
  <si>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</si>
  <si>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</si>
  <si>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</si>
  <si>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</si>
  <si>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</si>
  <si>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</si>
  <si>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</si>
  <si>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</si>
  <si>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</si>
  <si>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</si>
  <si>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</si>
  <si>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</si>
  <si>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0.04</t>
  </si>
  <si>
    <t>一般会計</t>
  </si>
  <si>
    <t>介護保険事業会計</t>
  </si>
  <si>
    <t>国民健康保険事業会計</t>
  </si>
  <si>
    <t>後期高齢者医療事業会計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</si>
  <si>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</si>
  <si>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</si>
  <si>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</si>
  <si>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</si>
  <si>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</si>
  <si>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</si>
  <si>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</si>
  <si>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</si>
  <si>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多摩六都科学館組合</t>
  </si>
  <si>
    <t>東京都市町村議会議員公務災害補償等組合</t>
  </si>
  <si>
    <t>昭和病院企業団</t>
    <rPh sb="0" eb="2">
      <t>ショウワ</t>
    </rPh>
    <rPh sb="2" eb="4">
      <t>ビョウイン</t>
    </rPh>
    <rPh sb="4" eb="6">
      <t>キギョウ</t>
    </rPh>
    <rPh sb="6" eb="7">
      <t>ダン</t>
    </rPh>
    <phoneticPr fontId="5"/>
  </si>
  <si>
    <t>柳泉園組合</t>
    <rPh sb="0" eb="1">
      <t>ヤナギ</t>
    </rPh>
    <rPh sb="1" eb="2">
      <t>イズミ</t>
    </rPh>
    <rPh sb="2" eb="3">
      <t>エン</t>
    </rPh>
    <rPh sb="3" eb="5">
      <t>クミアイ</t>
    </rPh>
    <phoneticPr fontId="5"/>
  </si>
  <si>
    <t>東京たま広域資源循環組合</t>
    <rPh sb="0" eb="2">
      <t>トウキョウ</t>
    </rPh>
    <rPh sb="4" eb="6">
      <t>コウイキ</t>
    </rPh>
    <rPh sb="6" eb="8">
      <t>シゲン</t>
    </rPh>
    <rPh sb="8" eb="10">
      <t>ジュンカン</t>
    </rPh>
    <rPh sb="10" eb="12">
      <t>クミアイ</t>
    </rPh>
    <phoneticPr fontId="5"/>
  </si>
  <si>
    <t>東京市町村総合事務組合(一般会計)</t>
    <rPh sb="12" eb="14">
      <t>イッパン</t>
    </rPh>
    <rPh sb="14" eb="16">
      <t>カイケイ</t>
    </rPh>
    <phoneticPr fontId="5"/>
  </si>
  <si>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</si>
  <si>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東京都市町村職員退職手当組合</t>
    <rPh sb="2" eb="3">
      <t>ト</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</si>
  <si>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</si>
  <si>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</si>
  <si>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東久留米市土地開発公社</t>
    <rPh sb="0" eb="5">
      <t>ヒガシクルメシ</t>
    </rPh>
    <rPh sb="5" eb="7">
      <t>トチ</t>
    </rPh>
    <rPh sb="7" eb="9">
      <t>カイハツ</t>
    </rPh>
    <rPh sb="9" eb="11">
      <t>コウシャ</t>
    </rPh>
    <phoneticPr fontId="18"/>
  </si>
  <si>
    <t>みどりの基金</t>
    <rPh sb="4" eb="6">
      <t>キキン</t>
    </rPh>
    <phoneticPr fontId="18"/>
  </si>
  <si>
    <t>公共施設等整備基金</t>
    <rPh sb="0" eb="2">
      <t>コウキョウ</t>
    </rPh>
    <rPh sb="2" eb="4">
      <t>シセツ</t>
    </rPh>
    <rPh sb="4" eb="5">
      <t>ナド</t>
    </rPh>
    <rPh sb="5" eb="7">
      <t>セイビ</t>
    </rPh>
    <rPh sb="7" eb="9">
      <t>キキン</t>
    </rPh>
    <phoneticPr fontId="18"/>
  </si>
  <si>
    <t>教育振興基金</t>
    <rPh sb="0" eb="2">
      <t>キョウイク</t>
    </rPh>
    <rPh sb="2" eb="4">
      <t>シンコウ</t>
    </rPh>
    <rPh sb="4" eb="6">
      <t>キキン</t>
    </rPh>
    <phoneticPr fontId="18"/>
  </si>
  <si>
    <t>郷土美術館建設基金</t>
    <rPh sb="0" eb="2">
      <t>キョウド</t>
    </rPh>
    <rPh sb="2" eb="5">
      <t>ビジュツカン</t>
    </rPh>
    <rPh sb="5" eb="7">
      <t>ケンセツ</t>
    </rPh>
    <rPh sb="7" eb="9">
      <t>キキン</t>
    </rPh>
    <phoneticPr fontId="18"/>
  </si>
  <si>
    <t>都市計画事業基金</t>
    <rPh sb="0" eb="2">
      <t>トシ</t>
    </rPh>
    <rPh sb="2" eb="4">
      <t>ケイカク</t>
    </rPh>
    <rPh sb="4" eb="6">
      <t>ジギョウ</t>
    </rPh>
    <rPh sb="6" eb="8">
      <t>キキン</t>
    </rPh>
    <phoneticPr fontId="18"/>
  </si>
  <si>
    <t>-</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</si>
  <si>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</si>
  <si>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</si>
  <si>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</si>
  <si>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</si>
  <si>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</si>
  <si>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</si>
  <si>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</si>
  <si>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</si>
  <si>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</si>
  <si>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</si>
  <si>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</si>
  <si>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</si>
  <si>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の将来負担比率は、「数値なし」であった。下水道事業会計及び一部事務組合における地方債償還に充てるための繰出金見込額が減少したことに伴い、将来負担額が減少したほか、財政調整基金の取り崩しの影響が大きく、充当可能財源等が減少したため、分子が約14億円増加したことが数値増加の要因である。
平成30年度の実質公債費比率は、平成29年度より0.2ポイント改善した。分母となる標準財政規模の増加に加え、分子となる一般会計の元利償還金、公営企業債の元利償還金に対する繰入金及び組合等が起こした地方債の元利償還金に対する負担金等が約3.9億円、地方債償還額に充当した都市計画税が3.5億円減少、基準財政需要額に算入された額が0.7億円増加していることから、分子全体としては1.1億円減少したことが比率改善の要因である。</t>
    <rPh sb="99" eb="101">
      <t>エイキョウ</t>
    </rPh>
    <rPh sb="102" eb="103">
      <t>オオ</t>
    </rPh>
    <rPh sb="110" eb="112">
      <t>ザイゲン</t>
    </rPh>
    <rPh sb="112" eb="113">
      <t>トウ</t>
    </rPh>
    <rPh sb="114" eb="116">
      <t>ゲンショウ</t>
    </rPh>
    <rPh sb="129" eb="131">
      <t>ゾウカ</t>
    </rPh>
    <rPh sb="136" eb="138">
      <t>スウチ</t>
    </rPh>
    <rPh sb="138" eb="140">
      <t>ゾウカ</t>
    </rPh>
    <rPh sb="179" eb="181">
      <t>カイゼン</t>
    </rPh>
    <rPh sb="293" eb="295">
      <t>ゲンショウ</t>
    </rPh>
    <rPh sb="316" eb="318">
      <t>ゾウカ</t>
    </rPh>
    <phoneticPr fontId="5"/>
  </si>
  <si>
    <t>実質公債費比率</t>
    <phoneticPr fontId="5"/>
  </si>
  <si>
    <r>
      <t>本市では、平成27年度に「公共施設白書」「施設保全計画」、平成28年度に「施設整備プログラム」を策定しており、これらに基づき、施設の長寿命化と安全性確保のため、改修工事等を計画的に実施していくことしている。将来負担比率は、下水道事業会計及び一部事務組合における地方債償還に充てるための繰出金見込額の減少したことに伴い、将来負担額が減少している傾向にあるが、財政調整基金の取り崩しに伴い、充当可能財源等が大きく減少している傾向にあることから、分子が増加し、数値は平成27年度から改善傾向にある。</t>
    </r>
    <r>
      <rPr>
        <sz val="11"/>
        <rFont val="ＭＳ Ｐゴシック"/>
        <family val="3"/>
        <charset val="128"/>
      </rPr>
      <t>今後、施設整備プログラムを推進していくと、地方債の新規発行により、地方債残高が増加等することから将来負担額の増加が見込まれる一方で、公共施設等整備基金などを充当していけば充当可能財源が減少する。これは将来負担比率おいては、主に分子に影響していくことが見込まれる。</t>
    </r>
    <rPh sb="185" eb="186">
      <t>ト</t>
    </rPh>
    <rPh sb="187" eb="188">
      <t>クズ</t>
    </rPh>
    <rPh sb="197" eb="199">
      <t>ザイゲン</t>
    </rPh>
    <rPh sb="199" eb="200">
      <t>トウ</t>
    </rPh>
    <rPh sb="201" eb="202">
      <t>オオ</t>
    </rPh>
    <rPh sb="204" eb="206">
      <t>ゲンショウ</t>
    </rPh>
    <rPh sb="210" eb="212">
      <t>ケイコウ</t>
    </rPh>
    <rPh sb="223" eb="225">
      <t>ゾウカ</t>
    </rPh>
    <rPh sb="227" eb="229">
      <t>スウチ</t>
    </rPh>
    <rPh sb="230" eb="232">
      <t>ヘイセイ</t>
    </rPh>
    <rPh sb="234" eb="236">
      <t>ネンド</t>
    </rPh>
    <rPh sb="238" eb="240">
      <t>カイゼン</t>
    </rPh>
    <rPh sb="240" eb="24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</si>
</sst>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11"/>
      <color theme="1"/>
      <name val="游ゴシック"/>
      <family val="2"/>
      <scheme val="minor"/>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s>
  <cellStyleXfs count="1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1" fillId="0" borderId="0">
      <alignment vertical="center"/>
    </xf>
    <xf numFmtId="0" fontId="1" fillId="0" borderId="0">
      <alignment vertical="center"/>
    </xf>
    <xf numFmtId="0" fontId="39" fillId="0" borderId="0">
      <alignment vertical="center"/>
    </xf>
    <xf numFmtId="0" fontId="15" fillId="0" borderId="0"/>
    <xf numFmtId="0" fontId="1" fillId="0" borderId="0">
      <alignment vertical="center"/>
    </xf>
    <xf numFmtId="0" fontId="15" fillId="0" borderId="0">
      <alignment vertical="center"/>
    </xf>
    <xf numFmtId="0" fontId="23" fillId="0" borderId="0"/>
    <xf numFmtId="0" fontId="15" fillId="0" borderId="0"/>
    <xf numFmtId="0" fontId="1" fillId="0" borderId="0">
      <alignment vertical="center"/>
    </xf>
    <xf numFmtId="0" fontId="13" fillId="0" borderId="0">
      <alignment vertical="center"/>
    </xf>
    <xf numFmtId="0" fontId="19" fillId="0" borderId="0">
      <alignment vertical="center"/>
    </xf>
    <xf numFmtId="0" fontId="1" fillId="0" borderId="0">
      <alignment vertical="center"/>
    </xf>
    <xf numFmtId="0" fontId="37"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40" fillId="19"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1" fillId="0" borderId="0" applyNumberFormat="0" applyFill="0" applyBorder="0" applyAlignment="0" applyProtection="0">
      <alignment vertical="center"/>
    </xf>
    <xf numFmtId="0" fontId="42" fillId="27" borderId="188" applyNumberFormat="0" applyAlignment="0" applyProtection="0">
      <alignment vertical="center"/>
    </xf>
    <xf numFmtId="0" fontId="43" fillId="28" borderId="0" applyNumberFormat="0" applyBorder="0" applyAlignment="0" applyProtection="0">
      <alignment vertical="center"/>
    </xf>
    <xf numFmtId="0" fontId="19" fillId="29" borderId="189" applyNumberFormat="0" applyFont="0" applyAlignment="0" applyProtection="0">
      <alignment vertical="center"/>
    </xf>
    <xf numFmtId="0" fontId="44" fillId="0" borderId="190" applyNumberFormat="0" applyFill="0" applyAlignment="0" applyProtection="0">
      <alignment vertical="center"/>
    </xf>
    <xf numFmtId="0" fontId="45" fillId="10" borderId="0" applyNumberFormat="0" applyBorder="0" applyAlignment="0" applyProtection="0">
      <alignment vertical="center"/>
    </xf>
    <xf numFmtId="0" fontId="46" fillId="30" borderId="191" applyNumberFormat="0" applyAlignment="0" applyProtection="0">
      <alignment vertical="center"/>
    </xf>
    <xf numFmtId="0" fontId="47" fillId="0" borderId="0" applyNumberFormat="0" applyFill="0" applyBorder="0" applyAlignment="0" applyProtection="0">
      <alignment vertical="center"/>
    </xf>
    <xf numFmtId="0" fontId="48" fillId="0" borderId="192" applyNumberFormat="0" applyFill="0" applyAlignment="0" applyProtection="0">
      <alignment vertical="center"/>
    </xf>
    <xf numFmtId="0" fontId="49" fillId="0" borderId="193" applyNumberFormat="0" applyFill="0" applyAlignment="0" applyProtection="0">
      <alignment vertical="center"/>
    </xf>
    <xf numFmtId="0" fontId="50" fillId="0" borderId="194" applyNumberFormat="0" applyFill="0" applyAlignment="0" applyProtection="0">
      <alignment vertical="center"/>
    </xf>
    <xf numFmtId="0" fontId="50" fillId="0" borderId="0" applyNumberFormat="0" applyFill="0" applyBorder="0" applyAlignment="0" applyProtection="0">
      <alignment vertical="center"/>
    </xf>
    <xf numFmtId="0" fontId="51" fillId="0" borderId="195" applyNumberFormat="0" applyFill="0" applyAlignment="0" applyProtection="0">
      <alignment vertical="center"/>
    </xf>
    <xf numFmtId="0" fontId="52" fillId="30" borderId="196" applyNumberFormat="0" applyAlignment="0" applyProtection="0">
      <alignment vertical="center"/>
    </xf>
    <xf numFmtId="0" fontId="53" fillId="0" borderId="0" applyNumberFormat="0" applyFill="0" applyBorder="0" applyAlignment="0" applyProtection="0">
      <alignment vertical="center"/>
    </xf>
    <xf numFmtId="0" fontId="54" fillId="14" borderId="191" applyNumberFormat="0" applyAlignment="0" applyProtection="0">
      <alignment vertical="center"/>
    </xf>
    <xf numFmtId="0" fontId="1" fillId="0" borderId="0">
      <alignment vertical="center"/>
    </xf>
    <xf numFmtId="0" fontId="55" fillId="11" borderId="0" applyNumberFormat="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56" fillId="0" borderId="0">
      <alignment vertical="center"/>
    </xf>
    <xf numFmtId="0" fontId="38" fillId="0" borderId="0">
      <alignment vertical="center"/>
    </xf>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6" fontId="15" fillId="0" borderId="0" applyFont="0" applyFill="0" applyBorder="0" applyAlignment="0" applyProtection="0">
      <alignment vertical="center"/>
    </xf>
    <xf numFmtId="6" fontId="15" fillId="0" borderId="0" applyFont="0" applyFill="0" applyBorder="0" applyAlignment="0" applyProtection="0"/>
    <xf numFmtId="0" fontId="57" fillId="0" borderId="0"/>
    <xf numFmtId="0" fontId="37" fillId="0" borderId="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6" fontId="15" fillId="0" borderId="0" applyFont="0" applyFill="0" applyBorder="0" applyAlignment="0" applyProtection="0">
      <alignment vertical="center"/>
    </xf>
    <xf numFmtId="6" fontId="15" fillId="0" borderId="0" applyFont="0" applyFill="0" applyBorder="0" applyAlignment="0" applyProtection="0"/>
    <xf numFmtId="6" fontId="15" fillId="0" borderId="0" applyFont="0" applyFill="0" applyBorder="0" applyAlignment="0" applyProtection="0">
      <alignment vertical="center"/>
    </xf>
    <xf numFmtId="6" fontId="15" fillId="0" borderId="0" applyFont="0" applyFill="0" applyBorder="0" applyAlignment="0" applyProtection="0"/>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5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58" fillId="0" borderId="0" xfId="95"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9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119">
    <cellStyle name="20% - アクセント 1 2" xfId="43"/>
    <cellStyle name="20% - アクセント 2 2" xfId="44"/>
    <cellStyle name="20% - アクセント 3 2" xfId="45"/>
    <cellStyle name="20% - アクセント 4 2" xfId="46"/>
    <cellStyle name="20% - アクセント 5 2" xfId="47"/>
    <cellStyle name="20% - アクセント 6 2" xfId="48"/>
    <cellStyle name="40% - アクセント 1 2" xfId="49"/>
    <cellStyle name="40% - アクセント 2 2" xfId="50"/>
    <cellStyle name="40% - アクセント 3 2" xfId="51"/>
    <cellStyle name="40% - アクセント 4 2" xfId="52"/>
    <cellStyle name="40% - アクセント 5 2" xfId="53"/>
    <cellStyle name="40% - アクセント 6 2" xfId="54"/>
    <cellStyle name="60% - アクセント 1 2" xfId="55"/>
    <cellStyle name="60% - アクセント 2 2" xfId="56"/>
    <cellStyle name="60% - アクセント 3 2" xfId="57"/>
    <cellStyle name="60% - アクセント 4 2" xfId="58"/>
    <cellStyle name="60% - アクセント 5 2" xfId="59"/>
    <cellStyle name="60% - アクセント 6 2" xfId="60"/>
    <cellStyle name="アクセント 1 2" xfId="61"/>
    <cellStyle name="アクセント 2 2" xfId="62"/>
    <cellStyle name="アクセント 3 2" xfId="63"/>
    <cellStyle name="アクセント 4 2" xfId="64"/>
    <cellStyle name="アクセント 5 2" xfId="65"/>
    <cellStyle name="アクセント 6 2" xfId="66"/>
    <cellStyle name="タイトル 2" xfId="67"/>
    <cellStyle name="チェック セル 2" xfId="68"/>
    <cellStyle name="どちらでもない 2" xfId="69"/>
    <cellStyle name="パーセント 2" xfId="21"/>
    <cellStyle name="メモ 2" xfId="70"/>
    <cellStyle name="リンク セル 2" xfId="71"/>
    <cellStyle name="悪い 2" xfId="72"/>
    <cellStyle name="計算 2" xfId="73"/>
    <cellStyle name="警告文 2" xfId="74"/>
    <cellStyle name="桁区切り 2" xfId="22"/>
    <cellStyle name="桁区切り 2 2" xfId="23"/>
    <cellStyle name="桁区切り 2 3" xfId="24"/>
    <cellStyle name="桁区切り 3" xfId="25"/>
    <cellStyle name="桁区切り 4" xfId="26"/>
    <cellStyle name="桁区切り 5" xfId="27"/>
    <cellStyle name="桁区切り 6" xfId="86"/>
    <cellStyle name="桁区切り 6 2" xfId="91"/>
    <cellStyle name="桁区切り 6 2 2" xfId="103"/>
    <cellStyle name="桁区切り 6 3" xfId="98"/>
    <cellStyle name="見出し 1 2" xfId="75"/>
    <cellStyle name="見出し 2 2" xfId="76"/>
    <cellStyle name="見出し 3 2" xfId="77"/>
    <cellStyle name="見出し 4 2" xfId="78"/>
    <cellStyle name="集計 2" xfId="79"/>
    <cellStyle name="出力 2" xfId="80"/>
    <cellStyle name="説明文 2" xfId="81"/>
    <cellStyle name="通貨 2" xfId="28"/>
    <cellStyle name="通貨 2 2" xfId="107"/>
    <cellStyle name="通貨 2 2 2" xfId="115"/>
    <cellStyle name="通貨 2 3" xfId="109"/>
    <cellStyle name="通貨 2 3 2" xfId="117"/>
    <cellStyle name="通貨 2 4" xfId="113"/>
    <cellStyle name="通貨 3" xfId="29"/>
    <cellStyle name="通貨 3 2" xfId="108"/>
    <cellStyle name="通貨 3 2 2" xfId="116"/>
    <cellStyle name="通貨 3 3" xfId="110"/>
    <cellStyle name="通貨 3 3 2" xfId="118"/>
    <cellStyle name="通貨 3 4" xfId="114"/>
    <cellStyle name="入力 2" xfId="82"/>
    <cellStyle name="標準" xfId="0" builtinId="0"/>
    <cellStyle name="標準 10" xfId="89"/>
    <cellStyle name="標準 10 2" xfId="94"/>
    <cellStyle name="標準 10 2 2" xfId="106"/>
    <cellStyle name="標準 10 3" xfId="101"/>
    <cellStyle name="標準 11" xfId="42"/>
    <cellStyle name="標準 12" xfId="20"/>
    <cellStyle name="標準 13" xfId="96"/>
    <cellStyle name="標準 14" xfId="112"/>
    <cellStyle name="標準 15" xfId="111"/>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 3" xfId="83"/>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85"/>
    <cellStyle name="標準 7 2" xfId="90"/>
    <cellStyle name="標準 7 2 2" xfId="102"/>
    <cellStyle name="標準 7 3" xfId="95"/>
    <cellStyle name="標準 7 4" xfId="97"/>
    <cellStyle name="標準 8" xfId="87"/>
    <cellStyle name="標準 8 2" xfId="92"/>
    <cellStyle name="標準 8 2 2" xfId="104"/>
    <cellStyle name="標準 8 3" xfId="99"/>
    <cellStyle name="標準 9" xfId="88"/>
    <cellStyle name="標準 9 2" xfId="93"/>
    <cellStyle name="標準 9 2 2" xfId="105"/>
    <cellStyle name="標準 9 3" xfId="10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良い 2" xfId="8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BDC7-4AFE-ABC5-1B1A20872E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16659</c:v>
                </c:pt>
                <c:pt idx="1">
                  <c:v>14687</c:v>
                </c:pt>
                <c:pt idx="2">
                  <c:v>16673</c:v>
                </c:pt>
                <c:pt idx="3">
                  <c:v>20511</c:v>
                </c:pt>
                <c:pt idx="4">
                  <c:v>29610</c:v>
                </c:pt>
              </c:numCache>
            </c:numRef>
          </c:val>
          <c:smooth val="0"/>
          <c:extLst>
            <c:ext xmlns:c16="http://schemas.microsoft.com/office/drawing/2014/chart" uri="{C3380CC4-5D6E-409C-BE32-E72D297353CC}">
              <c16:uniqueId val="{00000001-BDC7-4AFE-ABC5-1B1A20872E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c:v>
                </c:pt>
                <c:pt idx="1">
                  <c:v>5.34</c:v>
                </c:pt>
                <c:pt idx="2">
                  <c:v>2.5099999999999998</c:v>
                </c:pt>
                <c:pt idx="3">
                  <c:v>3.04</c:v>
                </c:pt>
                <c:pt idx="4">
                  <c:v>8.09</c:v>
                </c:pt>
              </c:numCache>
            </c:numRef>
          </c:val>
          <c:extLst>
            <c:ext xmlns:c16="http://schemas.microsoft.com/office/drawing/2014/chart" uri="{C3380CC4-5D6E-409C-BE32-E72D297353CC}">
              <c16:uniqueId val="{00000000-177F-45D2-8C13-BCE732DACB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14.43</c:v>
                </c:pt>
                <c:pt idx="1">
                  <c:v>16.75</c:v>
                </c:pt>
                <c:pt idx="2">
                  <c:v>19.41</c:v>
                </c:pt>
                <c:pt idx="3">
                  <c:v>20.5</c:v>
                </c:pt>
                <c:pt idx="4">
                  <c:v>15.4</c:v>
                </c:pt>
              </c:numCache>
            </c:numRef>
          </c:val>
          <c:extLst>
            <c:ext xmlns:c16="http://schemas.microsoft.com/office/drawing/2014/chart" uri="{C3380CC4-5D6E-409C-BE32-E72D297353CC}">
              <c16:uniqueId val="{00000001-177F-45D2-8C13-BCE732DACB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2.13</c:v>
                </c:pt>
                <c:pt idx="1">
                  <c:v>3</c:v>
                </c:pt>
                <c:pt idx="2">
                  <c:v>-0.04</c:v>
                </c:pt>
                <c:pt idx="3">
                  <c:v>1.8</c:v>
                </c:pt>
                <c:pt idx="4">
                  <c:v>0.13</c:v>
                </c:pt>
              </c:numCache>
            </c:numRef>
          </c:val>
          <c:smooth val="0"/>
          <c:extLst>
            <c:ext xmlns:c16="http://schemas.microsoft.com/office/drawing/2014/chart" uri="{C3380CC4-5D6E-409C-BE32-E72D297353CC}">
              <c16:uniqueId val="{00000002-177F-45D2-8C13-BCE732DACB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DE-40E6-BEA1-D7E45B19B6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DE-40E6-BEA1-D7E45B19B6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DE-40E6-BEA1-D7E45B19B6D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DE-40E6-BEA1-D7E45B19B6D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DDE-40E6-BEA1-D7E45B19B6D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DDE-40E6-BEA1-D7E45B19B6DD}"/>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0.04</c:v>
                </c:pt>
                <c:pt idx="4">
                  <c:v>#N/A</c:v>
                </c:pt>
                <c:pt idx="5">
                  <c:v>0.08</c:v>
                </c:pt>
                <c:pt idx="6">
                  <c:v>#N/A</c:v>
                </c:pt>
                <c:pt idx="7">
                  <c:v>0.04</c:v>
                </c:pt>
                <c:pt idx="8">
                  <c:v>#N/A</c:v>
                </c:pt>
                <c:pt idx="9">
                  <c:v>0.1</c:v>
                </c:pt>
              </c:numCache>
            </c:numRef>
          </c:val>
          <c:extLst>
            <c:ext xmlns:c16="http://schemas.microsoft.com/office/drawing/2014/chart" uri="{C3380CC4-5D6E-409C-BE32-E72D297353CC}">
              <c16:uniqueId val="{00000006-8DDE-40E6-BEA1-D7E45B19B6D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1.44</c:v>
                </c:pt>
                <c:pt idx="2">
                  <c:v>#N/A</c:v>
                </c:pt>
                <c:pt idx="3">
                  <c:v>1.57</c:v>
                </c:pt>
                <c:pt idx="4">
                  <c:v>#N/A</c:v>
                </c:pt>
                <c:pt idx="5">
                  <c:v>1.57</c:v>
                </c:pt>
                <c:pt idx="6">
                  <c:v>#N/A</c:v>
                </c:pt>
                <c:pt idx="7">
                  <c:v>1.99</c:v>
                </c:pt>
                <c:pt idx="8">
                  <c:v>#N/A</c:v>
                </c:pt>
                <c:pt idx="9">
                  <c:v>0.51</c:v>
                </c:pt>
              </c:numCache>
            </c:numRef>
          </c:val>
          <c:extLst>
            <c:ext xmlns:c16="http://schemas.microsoft.com/office/drawing/2014/chart" uri="{C3380CC4-5D6E-409C-BE32-E72D297353CC}">
              <c16:uniqueId val="{00000007-8DDE-40E6-BEA1-D7E45B19B6D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0.37</c:v>
                </c:pt>
                <c:pt idx="2">
                  <c:v>#N/A</c:v>
                </c:pt>
                <c:pt idx="3">
                  <c:v>0.47</c:v>
                </c:pt>
                <c:pt idx="4">
                  <c:v>#N/A</c:v>
                </c:pt>
                <c:pt idx="5">
                  <c:v>1.48</c:v>
                </c:pt>
                <c:pt idx="6">
                  <c:v>#N/A</c:v>
                </c:pt>
                <c:pt idx="7">
                  <c:v>0.31</c:v>
                </c:pt>
                <c:pt idx="8">
                  <c:v>#N/A</c:v>
                </c:pt>
                <c:pt idx="9">
                  <c:v>0.67</c:v>
                </c:pt>
              </c:numCache>
            </c:numRef>
          </c:val>
          <c:extLst>
            <c:ext xmlns:c16="http://schemas.microsoft.com/office/drawing/2014/chart" uri="{C3380CC4-5D6E-409C-BE32-E72D297353CC}">
              <c16:uniqueId val="{00000008-8DDE-40E6-BEA1-D7E45B19B6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c:v>
                </c:pt>
                <c:pt idx="2">
                  <c:v>#N/A</c:v>
                </c:pt>
                <c:pt idx="3">
                  <c:v>5.34</c:v>
                </c:pt>
                <c:pt idx="4">
                  <c:v>#N/A</c:v>
                </c:pt>
                <c:pt idx="5">
                  <c:v>2.5</c:v>
                </c:pt>
                <c:pt idx="6">
                  <c:v>#N/A</c:v>
                </c:pt>
                <c:pt idx="7">
                  <c:v>3.04</c:v>
                </c:pt>
                <c:pt idx="8">
                  <c:v>#N/A</c:v>
                </c:pt>
                <c:pt idx="9">
                  <c:v>8.09</c:v>
                </c:pt>
              </c:numCache>
            </c:numRef>
          </c:val>
          <c:extLst>
            <c:ext xmlns:c16="http://schemas.microsoft.com/office/drawing/2014/chart" uri="{C3380CC4-5D6E-409C-BE32-E72D297353CC}">
              <c16:uniqueId val="{00000009-8DDE-40E6-BEA1-D7E45B19B6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3791</c:v>
                </c:pt>
                <c:pt idx="5">
                  <c:v>3365</c:v>
                </c:pt>
                <c:pt idx="8">
                  <c:v>3350</c:v>
                </c:pt>
                <c:pt idx="11">
                  <c:v>3241</c:v>
                </c:pt>
                <c:pt idx="14">
                  <c:v>3085</c:v>
                </c:pt>
              </c:numCache>
            </c:numRef>
          </c:val>
          <c:extLst>
            <c:ext xmlns:c16="http://schemas.microsoft.com/office/drawing/2014/chart" uri="{C3380CC4-5D6E-409C-BE32-E72D297353CC}">
              <c16:uniqueId val="{00000000-35AF-4C09-BD28-E399C2E90D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1-35AF-4C09-BD28-E399C2E90D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AF-4C09-BD28-E399C2E90D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285</c:v>
                </c:pt>
                <c:pt idx="3">
                  <c:v>134</c:v>
                </c:pt>
                <c:pt idx="6">
                  <c:v>122</c:v>
                </c:pt>
                <c:pt idx="9">
                  <c:v>111</c:v>
                </c:pt>
                <c:pt idx="12">
                  <c:v>100</c:v>
                </c:pt>
              </c:numCache>
            </c:numRef>
          </c:val>
          <c:extLst>
            <c:ext xmlns:c16="http://schemas.microsoft.com/office/drawing/2014/chart" uri="{C3380CC4-5D6E-409C-BE32-E72D297353CC}">
              <c16:uniqueId val="{00000003-35AF-4C09-BD28-E399C2E90D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880</c:v>
                </c:pt>
                <c:pt idx="3">
                  <c:v>815</c:v>
                </c:pt>
                <c:pt idx="6">
                  <c:v>752</c:v>
                </c:pt>
                <c:pt idx="9">
                  <c:v>673</c:v>
                </c:pt>
                <c:pt idx="12">
                  <c:v>586</c:v>
                </c:pt>
              </c:numCache>
            </c:numRef>
          </c:val>
          <c:extLst>
            <c:ext xmlns:c16="http://schemas.microsoft.com/office/drawing/2014/chart" uri="{C3380CC4-5D6E-409C-BE32-E72D297353CC}">
              <c16:uniqueId val="{00000004-35AF-4C09-BD28-E399C2E90D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AF-4C09-BD28-E399C2E90D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AF-4C09-BD28-E399C2E90D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2850</c:v>
                </c:pt>
                <c:pt idx="3">
                  <c:v>2631</c:v>
                </c:pt>
                <c:pt idx="6">
                  <c:v>2471</c:v>
                </c:pt>
                <c:pt idx="9">
                  <c:v>2525</c:v>
                </c:pt>
                <c:pt idx="12">
                  <c:v>2505</c:v>
                </c:pt>
              </c:numCache>
            </c:numRef>
          </c:val>
          <c:extLst>
            <c:ext xmlns:c16="http://schemas.microsoft.com/office/drawing/2014/chart" uri="{C3380CC4-5D6E-409C-BE32-E72D297353CC}">
              <c16:uniqueId val="{00000007-35AF-4C09-BD28-E399C2E90D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227</c:v>
                </c:pt>
                <c:pt idx="2">
                  <c:v>#N/A</c:v>
                </c:pt>
                <c:pt idx="3">
                  <c:v>#N/A</c:v>
                </c:pt>
                <c:pt idx="4">
                  <c:v>215</c:v>
                </c:pt>
                <c:pt idx="5">
                  <c:v>#N/A</c:v>
                </c:pt>
                <c:pt idx="6">
                  <c:v>#N/A</c:v>
                </c:pt>
                <c:pt idx="7">
                  <c:v>-5</c:v>
                </c:pt>
                <c:pt idx="8">
                  <c:v>#N/A</c:v>
                </c:pt>
                <c:pt idx="9">
                  <c:v>#N/A</c:v>
                </c:pt>
                <c:pt idx="10">
                  <c:v>68</c:v>
                </c:pt>
                <c:pt idx="11">
                  <c:v>#N/A</c:v>
                </c:pt>
                <c:pt idx="12">
                  <c:v>#N/A</c:v>
                </c:pt>
                <c:pt idx="13">
                  <c:v>106</c:v>
                </c:pt>
                <c:pt idx="14">
                  <c:v>#N/A</c:v>
                </c:pt>
              </c:numCache>
            </c:numRef>
          </c:val>
          <c:smooth val="0"/>
          <c:extLst>
            <c:ext xmlns:c16="http://schemas.microsoft.com/office/drawing/2014/chart" uri="{C3380CC4-5D6E-409C-BE32-E72D297353CC}">
              <c16:uniqueId val="{00000008-35AF-4C09-BD28-E399C2E90D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25221</c:v>
                </c:pt>
                <c:pt idx="5">
                  <c:v>25199</c:v>
                </c:pt>
                <c:pt idx="8">
                  <c:v>24751</c:v>
                </c:pt>
                <c:pt idx="11">
                  <c:v>24560</c:v>
                </c:pt>
                <c:pt idx="14">
                  <c:v>24417</c:v>
                </c:pt>
              </c:numCache>
            </c:numRef>
          </c:val>
          <c:extLst>
            <c:ext xmlns:c16="http://schemas.microsoft.com/office/drawing/2014/chart" uri="{C3380CC4-5D6E-409C-BE32-E72D297353CC}">
              <c16:uniqueId val="{00000000-0C3D-4162-82DC-34C59DBFF7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5487</c:v>
                </c:pt>
                <c:pt idx="5">
                  <c:v>5414</c:v>
                </c:pt>
                <c:pt idx="8">
                  <c:v>5185</c:v>
                </c:pt>
                <c:pt idx="11">
                  <c:v>4726</c:v>
                </c:pt>
                <c:pt idx="14">
                  <c:v>3962</c:v>
                </c:pt>
              </c:numCache>
            </c:numRef>
          </c:val>
          <c:extLst>
            <c:ext xmlns:c16="http://schemas.microsoft.com/office/drawing/2014/chart" uri="{C3380CC4-5D6E-409C-BE32-E72D297353CC}">
              <c16:uniqueId val="{00000001-0C3D-4162-82DC-34C59DBFF7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5339</c:v>
                </c:pt>
                <c:pt idx="5">
                  <c:v>6251</c:v>
                </c:pt>
                <c:pt idx="8">
                  <c:v>7209</c:v>
                </c:pt>
                <c:pt idx="11">
                  <c:v>7779</c:v>
                </c:pt>
                <c:pt idx="14">
                  <c:v>6836</c:v>
                </c:pt>
              </c:numCache>
            </c:numRef>
          </c:val>
          <c:extLst>
            <c:ext xmlns:c16="http://schemas.microsoft.com/office/drawing/2014/chart" uri="{C3380CC4-5D6E-409C-BE32-E72D297353CC}">
              <c16:uniqueId val="{00000002-0C3D-4162-82DC-34C59DBFF7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3D-4162-82DC-34C59DBFF7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3D-4162-82DC-34C59DBFF7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163</c:v>
                </c:pt>
                <c:pt idx="6">
                  <c:v>0</c:v>
                </c:pt>
                <c:pt idx="9">
                  <c:v>0</c:v>
                </c:pt>
                <c:pt idx="12">
                  <c:v>0</c:v>
                </c:pt>
              </c:numCache>
            </c:numRef>
          </c:val>
          <c:extLst>
            <c:ext xmlns:c16="http://schemas.microsoft.com/office/drawing/2014/chart" uri="{C3380CC4-5D6E-409C-BE32-E72D297353CC}">
              <c16:uniqueId val="{00000005-0C3D-4162-82DC-34C59DBFF7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6145</c:v>
                </c:pt>
                <c:pt idx="3">
                  <c:v>6183</c:v>
                </c:pt>
                <c:pt idx="6">
                  <c:v>6121</c:v>
                </c:pt>
                <c:pt idx="9">
                  <c:v>6039</c:v>
                </c:pt>
                <c:pt idx="12">
                  <c:v>5847</c:v>
                </c:pt>
              </c:numCache>
            </c:numRef>
          </c:val>
          <c:extLst>
            <c:ext xmlns:c16="http://schemas.microsoft.com/office/drawing/2014/chart" uri="{C3380CC4-5D6E-409C-BE32-E72D297353CC}">
              <c16:uniqueId val="{00000006-0C3D-4162-82DC-34C59DBFF7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934</c:v>
                </c:pt>
                <c:pt idx="3">
                  <c:v>825</c:v>
                </c:pt>
                <c:pt idx="6">
                  <c:v>703</c:v>
                </c:pt>
                <c:pt idx="9">
                  <c:v>589</c:v>
                </c:pt>
                <c:pt idx="12">
                  <c:v>476</c:v>
                </c:pt>
              </c:numCache>
            </c:numRef>
          </c:val>
          <c:extLst>
            <c:ext xmlns:c16="http://schemas.microsoft.com/office/drawing/2014/chart" uri="{C3380CC4-5D6E-409C-BE32-E72D297353CC}">
              <c16:uniqueId val="{00000007-0C3D-4162-82DC-34C59DBFF7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5769</c:v>
                </c:pt>
                <c:pt idx="3">
                  <c:v>5056</c:v>
                </c:pt>
                <c:pt idx="6">
                  <c:v>4457</c:v>
                </c:pt>
                <c:pt idx="9">
                  <c:v>3968</c:v>
                </c:pt>
                <c:pt idx="12">
                  <c:v>3451</c:v>
                </c:pt>
              </c:numCache>
            </c:numRef>
          </c:val>
          <c:extLst>
            <c:ext xmlns:c16="http://schemas.microsoft.com/office/drawing/2014/chart" uri="{C3380CC4-5D6E-409C-BE32-E72D297353CC}">
              <c16:uniqueId val="{00000008-0C3D-4162-82DC-34C59DBFF7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611</c:v>
                </c:pt>
                <c:pt idx="3">
                  <c:v>486</c:v>
                </c:pt>
                <c:pt idx="6">
                  <c:v>361</c:v>
                </c:pt>
                <c:pt idx="9">
                  <c:v>241</c:v>
                </c:pt>
                <c:pt idx="12">
                  <c:v>120</c:v>
                </c:pt>
              </c:numCache>
            </c:numRef>
          </c:val>
          <c:extLst>
            <c:ext xmlns:c16="http://schemas.microsoft.com/office/drawing/2014/chart" uri="{C3380CC4-5D6E-409C-BE32-E72D297353CC}">
              <c16:uniqueId val="{00000009-0C3D-4162-82DC-34C59DBFF7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25311</c:v>
                </c:pt>
                <c:pt idx="3">
                  <c:v>24911</c:v>
                </c:pt>
                <c:pt idx="6">
                  <c:v>24519</c:v>
                </c:pt>
                <c:pt idx="9">
                  <c:v>24340</c:v>
                </c:pt>
                <c:pt idx="12">
                  <c:v>24714</c:v>
                </c:pt>
              </c:numCache>
            </c:numRef>
          </c:val>
          <c:extLst>
            <c:ext xmlns:c16="http://schemas.microsoft.com/office/drawing/2014/chart" uri="{C3380CC4-5D6E-409C-BE32-E72D297353CC}">
              <c16:uniqueId val="{0000000A-0C3D-4162-82DC-34C59DBFF7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2723</c:v>
                </c:pt>
                <c:pt idx="2">
                  <c:v>#N/A</c:v>
                </c:pt>
                <c:pt idx="3">
                  <c:v>#N/A</c:v>
                </c:pt>
                <c:pt idx="4">
                  <c:v>761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3D-4162-82DC-34C59DBFF7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4348</c:v>
                </c:pt>
                <c:pt idx="1">
                  <c:v>4630</c:v>
                </c:pt>
                <c:pt idx="2">
                  <c:v>3497</c:v>
                </c:pt>
              </c:numCache>
            </c:numRef>
          </c:val>
          <c:extLst>
            <c:ext xmlns:c16="http://schemas.microsoft.com/office/drawing/2014/chart" uri="{C3380CC4-5D6E-409C-BE32-E72D297353CC}">
              <c16:uniqueId val="{00000000-EADE-4895-B00E-D9D2D73C08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ADE-4895-B00E-D9D2D73C08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2314</c:v>
                </c:pt>
                <c:pt idx="1">
                  <c:v>2407</c:v>
                </c:pt>
                <c:pt idx="2">
                  <c:v>2302</c:v>
                </c:pt>
              </c:numCache>
            </c:numRef>
          </c:val>
          <c:extLst>
            <c:ext xmlns:c16="http://schemas.microsoft.com/office/drawing/2014/chart" uri="{C3380CC4-5D6E-409C-BE32-E72D297353CC}">
              <c16:uniqueId val="{00000002-EADE-4895-B00E-D9D2D73C08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{8664849D-4A92-4576-B767-EFD8FEFBDDAC}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9D8-42A8-BA29-4977AF9EE6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{5EA7C172-4C3B-4FAD-BE5F-8895D574FA5E}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D8-42A8-BA29-4977AF9EE6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{AC483FA5-1609-4D25-A6F8-333048A0D9AA}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D8-42A8-BA29-4977AF9EE6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{C98BF1F8-CD88-492C-9CA8-0A8E835B7B49}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D8-42A8-BA29-4977AF9EE6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{EBC5779A-248D-452E-85AC-87F6C4D4E5F8}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D8-42A8-BA29-4977AF9EE6D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{053BB35D-F401-4070-9B17-08E8FE83014C}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9D8-42A8-BA29-4977AF9EE6D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{5DE2B07D-80CE-42C3-933D-92B69B18B287}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9D8-42A8-BA29-4977AF9EE6D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{211BFE86-6446-4F0C-ACBD-9C564DD51A8B}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9D8-42A8-BA29-4977AF9EE6D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{BA3F78E4-A907-43E7-916F-34892C09DD8E}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9D8-42A8-BA29-4977AF9EE6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78.599999999999994</c:v>
                </c:pt>
                <c:pt idx="16">
                  <c:v>68.7</c:v>
                </c:pt>
                <c:pt idx="24">
                  <c:v>70</c:v>
                </c:pt>
                <c:pt idx="32">
                  <c:v>69.2</c:v>
                </c:pt>
              </c:numCache>
            </c:numRef>
          </c:xVal>
          <c:yVal>
            <c:numRef>
              <c:f>公会計指標分析・財政指標組合せ分析表!$BP$51:$DC$51</c:f>
              <c:numCache>
                <c:formatCode>#,##0.0;"▲ "#,##0.0</c:formatCode>
                <c:ptCount val="40"/>
                <c:pt idx="8">
                  <c:v>3.8</c:v>
                </c:pt>
              </c:numCache>
            </c:numRef>
          </c:yVal>
          <c:smooth val="0"/>
          <c:extLst>
            <c:ext xmlns:c16="http://schemas.microsoft.com/office/drawing/2014/chart" uri="{C3380CC4-5D6E-409C-BE32-E72D297353CC}">
              <c16:uniqueId val="{00000009-49D8-42A8-BA29-4977AF9EE6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{1E5B0BE2-F0C6-4ABB-AACD-9EAD1C2C6E57}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9D8-42A8-BA29-4977AF9EE6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{72A3B1C2-2DEB-4F30-8073-C3656AB44B25}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D8-42A8-BA29-4977AF9EE6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{40C23E81-17F9-43FA-BAB2-F7B8755CA7E5}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D8-42A8-BA29-4977AF9EE6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{CF9DA2A0-BA18-449F-877E-0F22F5435290}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D8-42A8-BA29-4977AF9EE6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{8A53BE30-E5BF-4EBA-9482-B1276ED2401B}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D8-42A8-BA29-4977AF9EE6D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{9DDE6485-19DD-4471-A342-C0C21C79CB4D}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9D8-42A8-BA29-4977AF9EE6D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{3AD37C9D-CD25-44CD-8CB3-9B91B4759969}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9D8-42A8-BA29-4977AF9EE6D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{F9D4DCB0-9AA3-464C-8CAE-DE360685938E}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9D8-42A8-BA29-4977AF9EE6DD}"/>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{4EA21991-DD8D-4279-AF10-64306A682F56}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9D8-42A8-BA29-4977AF9EE6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c:ext xmlns:c16="http://schemas.microsoft.com/office/drawing/2014/chart" uri="{C3380CC4-5D6E-409C-BE32-E72D297353CC}">
              <c16:uniqueId val="{00000013-49D8-42A8-BA29-4977AF9EE6DD}"/>
            </c:ext>
          </c:extLst>
        </c:ser>
        <c:dLbls>
          <c:showLegendKey val="0"/>
          <c:showVal val="1"/>
          <c:showCatName val="0"/>
          <c:showSerName val="0"/>
          <c:showPercent val="0"/>
          <c:showBubbleSize val="0"/>
        </c:dLbls>
        <c:axId val="46179840"/>
        <c:axId val="46181760"/>
      </c:scatterChart>
      <c:valAx>
        <c:axId val="46179840"/>
        <c:scaling>
          <c:orientation val="minMax"/>
          <c:max val="8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{E1B84774-9F60-46FD-BA8B-FCA9B12206E1}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46C-45EC-ABFA-1E4CBDD984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{32034FB0-F106-4E1B-A690-002A6B96FA30}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6C-45EC-ABFA-1E4CBDD984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{E5185F03-2DBE-4798-8A5C-92833375B385}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6C-45EC-ABFA-1E4CBDD984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{C54EEB75-A495-4CCA-A4BE-3C4110156DF4}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6C-45EC-ABFA-1E4CBDD984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{546469C4-6B45-4C12-A843-7BA11298F7AA}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6C-45EC-ABFA-1E4CBDD984A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{A75F81CE-C6CB-4438-B163-F31A6D81AF36}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46C-45EC-ABFA-1E4CBDD984A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{8F4FB5F0-E881-44BF-AA73-219D2495BDBE}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46C-45EC-ABFA-1E4CBDD984A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{699AA007-F742-4B46-8435-A810C7F3B289}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46C-45EC-ABFA-1E4CBDD984A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{0E6D779E-5B4F-4DC4-A26A-3BFCA5AC5CF8}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46C-45EC-ABFA-1E4CBDD984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1.6</c:v>
                </c:pt>
                <c:pt idx="16">
                  <c:v>0.7</c:v>
                </c:pt>
                <c:pt idx="24">
                  <c:v>0.4</c:v>
                </c:pt>
                <c:pt idx="32">
                  <c:v>0.2</c:v>
                </c:pt>
              </c:numCache>
            </c:numRef>
          </c:xVal>
          <c:yVal>
            <c:numRef>
              <c:f>公会計指標分析・財政指標組合せ分析表!$BP$73:$DC$73</c:f>
              <c:numCache>
                <c:formatCode>#,##0.0;"▲ "#,##0.0</c:formatCode>
                <c:ptCount val="40"/>
                <c:pt idx="0">
                  <c:v>14.1</c:v>
                </c:pt>
                <c:pt idx="8">
                  <c:v>3.8</c:v>
                </c:pt>
              </c:numCache>
            </c:numRef>
          </c:yVal>
          <c:smooth val="0"/>
          <c:extLst>
            <c:ext xmlns:c16="http://schemas.microsoft.com/office/drawing/2014/chart" uri="{C3380CC4-5D6E-409C-BE32-E72D297353CC}">
              <c16:uniqueId val="{00000009-C46C-45EC-ABFA-1E4CBDD984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64085660592359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{8DDC9511-F171-46C1-A0DD-E54D50107D69}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46C-45EC-ABFA-1E4CBDD984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{7A875F84-D183-49DA-BAC5-E5D6BF31DB9A}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6C-45EC-ABFA-1E4CBDD984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{A2A6677F-8356-4743-A6FE-3E286D38DF3D}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6C-45EC-ABFA-1E4CBDD984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{6673F7C8-3828-4C48-96B7-1518E79D41FE}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6C-45EC-ABFA-1E4CBDD984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{EEE34815-D78D-4ECA-85C8-AC420A29BFF2}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6C-45EC-ABFA-1E4CBDD984A6}"/>
                </c:ext>
              </c:extLst>
            </c:dLbl>
            <c:dLbl>
              <c:idx val="8"/>
              <c:layout>
                <c:manualLayout>
                  <c:x val="-2.475512663229766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{A0D96C01-1736-4A4E-A522-A788BC516267}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46C-45EC-ABFA-1E4CBDD984A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{0B16F1D3-ACC7-4423-A004-8FD136EEA1E0}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46C-45EC-ABFA-1E4CBDD984A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{6A13BDEF-9D9B-46DA-BC11-B45D5CA629D3}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46C-45EC-ABFA-1E4CBDD984A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{668BBF34-39EB-40DF-A311-443844CA043F}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46C-45EC-ABFA-1E4CBDD984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C46C-45EC-ABFA-1E4CBDD984A6}"/>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実質公債費比率の分子を構成する項目は、前年度と比較すると組合等が起こした地方債の元利償還金に対する負担金等元利償還金等の減があったものの、算入公債費等の減少幅より、他の元利償還金等の項目で増となったことから、結果</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600</a:t>
          </a:r>
          <a:r>
            <a:rPr lang="ja-JP" altLang="ja-JP" sz="1100">
              <a:solidFill>
                <a:schemeClr val="dk1"/>
              </a:solidFill>
              <a:effectLst/>
              <a:latin typeface="+mn-lt"/>
              <a:ea typeface="+mn-ea"/>
              <a:cs typeface="+mn-cs"/>
            </a:rPr>
            <a:t>万円となった。</a:t>
          </a:r>
          <a:endParaRPr lang="ja-JP" altLang="ja-JP" sz="1400">
            <a:effectLst/>
          </a:endParaRPr>
        </a:p>
        <a:p>
          <a:r>
            <a:rPr lang="ja-JP" altLang="ja-JP" sz="1100">
              <a:solidFill>
                <a:schemeClr val="dk1"/>
              </a:solidFill>
              <a:effectLst/>
              <a:latin typeface="+mn-lt"/>
              <a:ea typeface="+mn-ea"/>
              <a:cs typeface="+mn-cs"/>
            </a:rPr>
            <a:t>　一般会計の</a:t>
          </a:r>
          <a:r>
            <a:rPr lang="ja-JP" altLang="ja-JP" sz="1100" b="0">
              <a:solidFill>
                <a:schemeClr val="dk1"/>
              </a:solidFill>
              <a:effectLst/>
              <a:latin typeface="+mn-lt"/>
              <a:ea typeface="+mn-ea"/>
              <a:cs typeface="+mn-cs"/>
            </a:rPr>
            <a:t>元利償還金は、</a:t>
          </a:r>
          <a:r>
            <a:rPr lang="ja-JP" altLang="ja-JP" sz="1100">
              <a:solidFill>
                <a:schemeClr val="dk1"/>
              </a:solidFill>
              <a:effectLst/>
              <a:latin typeface="+mn-lt"/>
              <a:ea typeface="+mn-ea"/>
              <a:cs typeface="+mn-cs"/>
            </a:rPr>
            <a:t>過年度の起債の償還開始や終了の推移により前年度と比較すると</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おり</a:t>
          </a:r>
          <a:r>
            <a:rPr lang="ja-JP" altLang="ja-JP" sz="1100" b="0">
              <a:solidFill>
                <a:schemeClr val="dk1"/>
              </a:solidFill>
              <a:effectLst/>
              <a:latin typeface="+mn-lt"/>
              <a:ea typeface="+mn-ea"/>
              <a:cs typeface="+mn-cs"/>
            </a:rPr>
            <a:t>、前年度まで比率算定対象であった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年度との比較では、大幅に減少している。公営企業債の元利償還金に対する繰入金については、償還元金以上の借入を行わない地方債管理に伴い元利償還金の額が減少している。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lang="en-US" altLang="ja-JP" sz="1000" b="0" i="0" u="none" strike="noStrike">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年の推移を見ると、</a:t>
          </a:r>
          <a:r>
            <a:rPr lang="en-US"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一般会計等に係る地方債の現在高と公営企業債等繰入見込額については、地方債の元金償還額以上に借入れを行わない地方債管理を行ってきた結果、減少</a:t>
          </a:r>
          <a:r>
            <a:rPr lang="ja-JP" altLang="en-US" sz="1100" b="0" i="0">
              <a:solidFill>
                <a:schemeClr val="dk1"/>
              </a:solidFill>
              <a:effectLst/>
              <a:latin typeface="+mn-lt"/>
              <a:ea typeface="+mn-ea"/>
              <a:cs typeface="+mn-cs"/>
            </a:rPr>
            <a:t>傾向である</a:t>
          </a:r>
          <a:r>
            <a:rPr lang="ja-JP" altLang="ja-JP" sz="1100" b="0" i="0">
              <a:solidFill>
                <a:schemeClr val="dk1"/>
              </a:solidFill>
              <a:effectLst/>
              <a:latin typeface="+mn-lt"/>
              <a:ea typeface="+mn-ea"/>
              <a:cs typeface="+mn-cs"/>
            </a:rPr>
            <a:t>。</a:t>
          </a:r>
          <a:endParaRPr lang="ja-JP" altLang="ja-JP" sz="1400">
            <a:effectLst/>
          </a:endParaRPr>
        </a:p>
        <a:p>
          <a:r>
            <a:rPr lang="ja-JP" altLang="ja-JP" sz="1100" b="0" i="0">
              <a:solidFill>
                <a:schemeClr val="dk1"/>
              </a:solidFill>
              <a:effectLst/>
              <a:latin typeface="+mn-lt"/>
              <a:ea typeface="+mn-ea"/>
              <a:cs typeface="+mn-cs"/>
            </a:rPr>
            <a:t>　債務負担行為に基づく支出予定額は、</a:t>
          </a:r>
          <a:r>
            <a:rPr lang="ja-JP" altLang="ja-JP" sz="1100">
              <a:solidFill>
                <a:schemeClr val="dk1"/>
              </a:solidFill>
              <a:effectLst/>
              <a:latin typeface="+mn-lt"/>
              <a:ea typeface="+mn-ea"/>
              <a:cs typeface="+mn-cs"/>
            </a:rPr>
            <a:t>算入対象となる新たな債務負担行為がないため、支出予定額は減少傾向</a:t>
          </a:r>
          <a:r>
            <a:rPr lang="ja-JP" altLang="ja-JP" sz="1100" b="0" i="0">
              <a:solidFill>
                <a:schemeClr val="dk1"/>
              </a:solidFill>
              <a:effectLst/>
              <a:latin typeface="+mn-lt"/>
              <a:ea typeface="+mn-ea"/>
              <a:cs typeface="+mn-cs"/>
            </a:rPr>
            <a:t>となっている。</a:t>
          </a:r>
          <a:endParaRPr lang="ja-JP" altLang="ja-JP" sz="1400">
            <a:effectLst/>
          </a:endParaRPr>
        </a:p>
        <a:p>
          <a:r>
            <a:rPr lang="ja-JP" altLang="ja-JP" sz="1100" b="0" i="0">
              <a:solidFill>
                <a:schemeClr val="dk1"/>
              </a:solidFill>
              <a:effectLst/>
              <a:latin typeface="+mn-lt"/>
              <a:ea typeface="+mn-ea"/>
              <a:cs typeface="+mn-cs"/>
            </a:rPr>
            <a:t>　組合等負担等見込額は、一部事務組合での地方債残高の減少に伴い</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減少している。</a:t>
          </a:r>
          <a:endParaRPr lang="ja-JP" altLang="ja-JP" sz="1400">
            <a:effectLst/>
          </a:endParaRPr>
        </a:p>
        <a:p>
          <a:r>
            <a:rPr lang="ja-JP" altLang="ja-JP" sz="1100" b="0" i="0">
              <a:solidFill>
                <a:schemeClr val="dk1"/>
              </a:solidFill>
              <a:effectLst/>
              <a:latin typeface="+mn-lt"/>
              <a:ea typeface="+mn-ea"/>
              <a:cs typeface="+mn-cs"/>
            </a:rPr>
            <a:t>　充当可能財源等は、財政調整基金の取り崩しを行なったことによ</a:t>
          </a:r>
          <a:r>
            <a:rPr lang="ja-JP" altLang="en-US" sz="1100" b="0" i="0">
              <a:solidFill>
                <a:schemeClr val="dk1"/>
              </a:solidFill>
              <a:effectLst/>
              <a:latin typeface="+mn-lt"/>
              <a:ea typeface="+mn-ea"/>
              <a:cs typeface="+mn-cs"/>
            </a:rPr>
            <a:t>り</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年前と比べて微減と傾向になった</a:t>
          </a:r>
          <a:r>
            <a:rPr lang="ja-JP" altLang="ja-JP" sz="1100" b="0" i="0">
              <a:solidFill>
                <a:schemeClr val="dk1"/>
              </a:solidFill>
              <a:effectLst/>
              <a:latin typeface="+mn-lt"/>
              <a:ea typeface="+mn-ea"/>
              <a:cs typeface="+mn-cs"/>
            </a:rPr>
            <a:t>。</a:t>
          </a:r>
          <a:endParaRPr lang="ja-JP" altLang="ja-JP" sz="1400">
            <a:effectLst/>
          </a:endParaRPr>
        </a:p>
        <a:p>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前年度と比べても</a:t>
          </a:r>
          <a:r>
            <a:rPr lang="ja-JP" altLang="ja-JP" sz="1100" b="0" i="0">
              <a:solidFill>
                <a:schemeClr val="dk1"/>
              </a:solidFill>
              <a:effectLst/>
              <a:latin typeface="+mn-lt"/>
              <a:ea typeface="+mn-ea"/>
              <a:cs typeface="+mn-cs"/>
            </a:rPr>
            <a:t>、将来負担額</a:t>
          </a:r>
          <a:r>
            <a:rPr lang="ja-JP" altLang="en-US" sz="1100" b="0" i="0">
              <a:solidFill>
                <a:schemeClr val="dk1"/>
              </a:solidFill>
              <a:effectLst/>
              <a:latin typeface="+mn-lt"/>
              <a:ea typeface="+mn-ea"/>
              <a:cs typeface="+mn-cs"/>
            </a:rPr>
            <a:t>減少幅に比べて</a:t>
          </a:r>
          <a:r>
            <a:rPr lang="ja-JP" altLang="ja-JP" sz="1100" b="0" i="0">
              <a:solidFill>
                <a:schemeClr val="dk1"/>
              </a:solidFill>
              <a:effectLst/>
              <a:latin typeface="+mn-lt"/>
              <a:ea typeface="+mn-ea"/>
              <a:cs typeface="+mn-cs"/>
            </a:rPr>
            <a:t>、充当可能財源等</a:t>
          </a:r>
          <a:r>
            <a:rPr lang="ja-JP" altLang="en-US" sz="1100" b="0" i="0">
              <a:solidFill>
                <a:schemeClr val="dk1"/>
              </a:solidFill>
              <a:effectLst/>
              <a:latin typeface="+mn-lt"/>
              <a:ea typeface="+mn-ea"/>
              <a:cs typeface="+mn-cs"/>
            </a:rPr>
            <a:t>の減少幅</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大きいことからマイナス</a:t>
          </a:r>
          <a:r>
            <a:rPr lang="ja-JP" altLang="ja-JP" sz="1100" b="0" i="0">
              <a:solidFill>
                <a:schemeClr val="dk1"/>
              </a:solidFill>
              <a:effectLst/>
              <a:latin typeface="+mn-lt"/>
              <a:ea typeface="+mn-ea"/>
              <a:cs typeface="+mn-cs"/>
            </a:rPr>
            <a:t>数値となっ</a:t>
          </a:r>
          <a:r>
            <a:rPr lang="ja-JP" altLang="en-US" sz="1100" b="0" i="0">
              <a:solidFill>
                <a:schemeClr val="dk1"/>
              </a:solidFill>
              <a:effectLst/>
              <a:latin typeface="+mn-lt"/>
              <a:ea typeface="+mn-ea"/>
              <a:cs typeface="+mn-cs"/>
            </a:rPr>
            <a:t>ているものの微増となっ</a:t>
          </a:r>
          <a:r>
            <a:rPr lang="ja-JP" altLang="ja-JP" sz="1100" b="0" i="0">
              <a:solidFill>
                <a:schemeClr val="dk1"/>
              </a:solidFill>
              <a:effectLst/>
              <a:latin typeface="+mn-lt"/>
              <a:ea typeface="+mn-ea"/>
              <a:cs typeface="+mn-cs"/>
            </a:rPr>
            <a:t>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財政調整基金の取崩しを近年行っていな</a:t>
          </a:r>
          <a:r>
            <a:rPr kumimoji="1" lang="ja-JP" altLang="en-US" sz="1100">
              <a:solidFill>
                <a:schemeClr val="dk1"/>
              </a:solidFill>
              <a:effectLst/>
              <a:latin typeface="+mn-lt"/>
              <a:ea typeface="+mn-ea"/>
              <a:cs typeface="+mn-cs"/>
            </a:rPr>
            <a:t>かった</a:t>
          </a:r>
          <a:r>
            <a:rPr kumimoji="1" lang="ja-JP" altLang="ja-JP" sz="1100">
              <a:solidFill>
                <a:schemeClr val="dk1"/>
              </a:solidFill>
              <a:effectLst/>
              <a:latin typeface="+mn-lt"/>
              <a:ea typeface="+mn-ea"/>
              <a:cs typeface="+mn-cs"/>
            </a:rPr>
            <a:t>ことによる増加</a:t>
          </a:r>
          <a:r>
            <a:rPr kumimoji="1" lang="ja-JP" altLang="en-US" sz="1100">
              <a:solidFill>
                <a:schemeClr val="dk1"/>
              </a:solidFill>
              <a:effectLst/>
              <a:latin typeface="+mn-lt"/>
              <a:ea typeface="+mn-ea"/>
              <a:cs typeface="+mn-cs"/>
            </a:rPr>
            <a:t>傾向であったが、平成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年度に取崩しを行ったため減少に転じた。</a:t>
          </a:r>
          <a:r>
            <a:rPr lang="ja-JP" altLang="ja-JP" sz="1100" b="0" i="0" baseline="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月の「財政健全経営計画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実行プラン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改訂で、決算剰余金の取扱いを変更し、これまで財政調整基金に積立を行っていた一部を、公共施設等整備基金に積立を増額できるよう整理をした。義務教育施設等の長寿命化対策を計画的に進めるため、施設整備プログラムを予定しており、これを着実に進めるためには現在の公共施設等整備基金の水準では不十分である</a:t>
          </a:r>
          <a:r>
            <a:rPr lang="ja-JP" altLang="ja-JP" sz="1100" b="0" i="0" baseline="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みどりの基金：環境保全</a:t>
          </a:r>
          <a:endParaRPr lang="ja-JP" altLang="ja-JP" sz="1400">
            <a:effectLst/>
          </a:endParaRPr>
        </a:p>
        <a:p>
          <a:r>
            <a:rPr kumimoji="1" lang="ja-JP" altLang="ja-JP" sz="1100">
              <a:solidFill>
                <a:schemeClr val="dk1"/>
              </a:solidFill>
              <a:effectLst/>
              <a:latin typeface="+mn-lt"/>
              <a:ea typeface="+mn-ea"/>
              <a:cs typeface="+mn-cs"/>
            </a:rPr>
            <a:t>公共施設等整備基金：公共施設の整備及び維持補修、庁舎整備</a:t>
          </a:r>
          <a:endParaRPr lang="ja-JP" altLang="ja-JP" sz="1400">
            <a:effectLst/>
          </a:endParaRPr>
        </a:p>
        <a:p>
          <a:r>
            <a:rPr kumimoji="1" lang="ja-JP" altLang="ja-JP" sz="1100">
              <a:solidFill>
                <a:schemeClr val="dk1"/>
              </a:solidFill>
              <a:effectLst/>
              <a:latin typeface="+mn-lt"/>
              <a:ea typeface="+mn-ea"/>
              <a:cs typeface="+mn-cs"/>
            </a:rPr>
            <a:t>教育振興基金：学校教育施設及び教育備品の整備</a:t>
          </a:r>
          <a:endParaRPr lang="ja-JP" altLang="ja-JP" sz="1400">
            <a:effectLst/>
          </a:endParaRPr>
        </a:p>
        <a:p>
          <a:r>
            <a:rPr kumimoji="1" lang="ja-JP" altLang="ja-JP" sz="1100">
              <a:solidFill>
                <a:schemeClr val="dk1"/>
              </a:solidFill>
              <a:effectLst/>
              <a:latin typeface="+mn-lt"/>
              <a:ea typeface="+mn-ea"/>
              <a:cs typeface="+mn-cs"/>
            </a:rPr>
            <a:t>郷土美術館建設基金：郷土美術館建設</a:t>
          </a:r>
          <a:endParaRPr lang="ja-JP" altLang="ja-JP" sz="1400">
            <a:effectLst/>
          </a:endParaRPr>
        </a:p>
        <a:p>
          <a:r>
            <a:rPr kumimoji="1" lang="ja-JP" altLang="ja-JP" sz="1100">
              <a:solidFill>
                <a:schemeClr val="dk1"/>
              </a:solidFill>
              <a:effectLst/>
              <a:latin typeface="+mn-lt"/>
              <a:ea typeface="+mn-ea"/>
              <a:cs typeface="+mn-cs"/>
            </a:rPr>
            <a:t>都市計画事業基金：都市計画事業の推進</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年度残高について、前年度からの</a:t>
          </a:r>
          <a:r>
            <a:rPr lang="ja-JP" altLang="ja-JP" sz="1100" b="0" i="0" baseline="0">
              <a:solidFill>
                <a:schemeClr val="dk1"/>
              </a:solidFill>
              <a:effectLst/>
              <a:latin typeface="+mn-lt"/>
              <a:ea typeface="+mn-ea"/>
              <a:cs typeface="+mn-cs"/>
            </a:rPr>
            <a:t>減要因として、</a:t>
          </a:r>
          <a:r>
            <a:rPr lang="ja-JP" altLang="en-US" sz="1100" b="0" i="0" baseline="0">
              <a:solidFill>
                <a:schemeClr val="dk1"/>
              </a:solidFill>
              <a:effectLst/>
              <a:latin typeface="+mn-lt"/>
              <a:ea typeface="+mn-ea"/>
              <a:cs typeface="+mn-cs"/>
            </a:rPr>
            <a:t>教育振興基金</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第五小学校校舎棟増築事業、特別支援教室整備工事などに</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5,371</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、都市計画事業基金は都市計画道路東３・４・２１号線築造工事、下水道事業特別会計繰出金などに</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3,280</a:t>
          </a:r>
          <a:r>
            <a:rPr lang="ja-JP" altLang="en-US"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千円投入したことが挙げられる</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公共施設等整備基金は、生涯学習センター大規模改造工事に伴う実施設計業務委託、本庁舎</a:t>
          </a:r>
          <a:r>
            <a:rPr lang="en-US" altLang="ja-JP" sz="1100" b="0" i="0" baseline="0">
              <a:solidFill>
                <a:schemeClr val="dk1"/>
              </a:solidFill>
              <a:effectLst/>
              <a:latin typeface="+mn-lt"/>
              <a:ea typeface="+mn-ea"/>
              <a:cs typeface="+mn-cs"/>
            </a:rPr>
            <a:t>UPS</a:t>
          </a:r>
          <a:r>
            <a:rPr lang="ja-JP" altLang="en-US" sz="1100" b="0" i="0" baseline="0">
              <a:solidFill>
                <a:schemeClr val="dk1"/>
              </a:solidFill>
              <a:effectLst/>
              <a:latin typeface="+mn-lt"/>
              <a:ea typeface="+mn-ea"/>
              <a:cs typeface="+mn-cs"/>
            </a:rPr>
            <a:t>・直流電源装置更新工事などに</a:t>
          </a:r>
          <a:r>
            <a:rPr lang="en-US" altLang="ja-JP" sz="1100" b="0" i="0" baseline="0">
              <a:solidFill>
                <a:schemeClr val="dk1"/>
              </a:solidFill>
              <a:effectLst/>
              <a:latin typeface="+mn-lt"/>
              <a:ea typeface="+mn-ea"/>
              <a:cs typeface="+mn-cs"/>
            </a:rPr>
            <a:t>9,365</a:t>
          </a:r>
          <a:r>
            <a:rPr lang="ja-JP" altLang="en-US"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千円投入したものの、前年度の剰余金の一部である</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1,769</a:t>
          </a:r>
          <a:r>
            <a:rPr lang="ja-JP" altLang="en-US" sz="1100" b="0" i="0" baseline="0">
              <a:solidFill>
                <a:schemeClr val="dk1"/>
              </a:solidFill>
              <a:effectLst/>
              <a:latin typeface="+mn-lt"/>
              <a:ea typeface="+mn-ea"/>
              <a:cs typeface="+mn-cs"/>
            </a:rPr>
            <a:t>万円積立てた結果、残高は増加した。また、</a:t>
          </a:r>
          <a:r>
            <a:rPr lang="ja-JP" altLang="ja-JP" sz="1100">
              <a:solidFill>
                <a:schemeClr val="dk1"/>
              </a:solidFill>
              <a:effectLst/>
              <a:latin typeface="+mn-lt"/>
              <a:ea typeface="+mn-ea"/>
              <a:cs typeface="+mn-cs"/>
            </a:rPr>
            <a:t>宅地開発に伴う寄附が増となったことなどが要因で、</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みどりの基金が増となった。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公共施設の老朽化に伴う改修が続くことから、特に公共施設等整備基金や教育振興基金の運用について留意する必要がある。</a:t>
          </a:r>
          <a:endParaRPr lang="ja-JP" altLang="ja-JP" sz="1400">
            <a:effectLst/>
          </a:endParaRPr>
        </a:p>
        <a:p>
          <a:r>
            <a:rPr lang="ja-JP" altLang="ja-JP" sz="1100" b="0" i="0" baseline="0">
              <a:solidFill>
                <a:schemeClr val="dk1"/>
              </a:solidFill>
              <a:effectLst/>
              <a:latin typeface="+mn-lt"/>
              <a:ea typeface="+mn-ea"/>
              <a:cs typeface="+mn-cs"/>
            </a:rPr>
            <a:t>また特定目的基金の残高は、平成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年度末現在で約</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200</a:t>
          </a:r>
          <a:r>
            <a:rPr lang="ja-JP" altLang="ja-JP" sz="1100" b="0" i="0" baseline="0">
              <a:solidFill>
                <a:schemeClr val="dk1"/>
              </a:solidFill>
              <a:effectLst/>
              <a:latin typeface="+mn-lt"/>
              <a:ea typeface="+mn-ea"/>
              <a:cs typeface="+mn-cs"/>
            </a:rPr>
            <a:t>万円であり、市民１人あたりの残高で見ると、東久留米市は多摩</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市の中では少ない状況であることから、さらなる健全な財政・基金運営が求められる。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決算における取り崩しを平成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年以降行っていないことから増加</a:t>
          </a:r>
          <a:r>
            <a:rPr kumimoji="1" lang="ja-JP" altLang="en-US" sz="1100">
              <a:solidFill>
                <a:schemeClr val="dk1"/>
              </a:solidFill>
              <a:effectLst/>
              <a:latin typeface="+mn-lt"/>
              <a:ea typeface="+mn-ea"/>
              <a:cs typeface="+mn-cs"/>
            </a:rPr>
            <a:t>していたが、</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年ぶりに取り崩したため残高が減少した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年度間の財源調整や災害等緊急時対応を目的とするものであることから、過度な増加に留意しつつ、経営目標（財政調整基金の水準、運用）として標準財政規模の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％相当を基準とし、経常的に</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億円確保するとともに、現在の水準を超えないように運営していく。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利子分の積立のみ行っている。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特になし。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本市では人口急増期に整備した公共施設が老朽化してきており、計画的な改修が必要であることから、平成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年度に「公共施設白書」「施設保全計画」、平成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年度に「施設整備プログラム」を策定した。これらに基づき、施設の長寿命化と安全性確保のため、改修工事等を実施していくこととしている。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8" name="直線コネクタ 67"/>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9"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0" name="直線コネクタ 69"/>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1"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2" name="直線コネクタ 71"/>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3"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4" name="フローチャート: 判断 73"/>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5" name="フローチャート: 判断 74"/>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6" name="フローチャート: 判断 75"/>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7" name="フローチャート: 判断 76"/>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83" name="楕円 82"/>
        <xdr:cNvSpPr/>
      </xdr:nvSpPr>
      <xdr:spPr>
        <a:xfrm>
          <a:off x="47117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79646</xdr:rowOff>
    </xdr:from>
    <xdr:ext cx="405111" cy="259045"/>
    <xdr:sp macro="" textlink="">
      <xdr:nvSpPr>
        <xdr:cNvPr id="84" name="有形固定資産減価償却率該当値テキスト"/>
        <xdr:cNvSpPr txBox="1"/>
      </xdr:nvSpPr>
      <xdr:spPr>
        <a:xfrm>
          <a:off x="4813300" y="565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5" name="楕円 84"/>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107569</xdr:rowOff>
    </xdr:to>
    <xdr:cxnSp macro="">
      <xdr:nvCxnSpPr>
        <xdr:cNvPr id="86" name="直線コネクタ 85"/>
        <xdr:cNvCxnSpPr/>
      </xdr:nvCxnSpPr>
      <xdr:spPr>
        <a:xfrm>
          <a:off x="4051300" y="581660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87" name="楕円 86"/>
        <xdr:cNvSpPr/>
      </xdr:nvSpPr>
      <xdr:spPr>
        <a:xfrm>
          <a:off x="3238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129159</xdr:rowOff>
    </xdr:to>
    <xdr:cxnSp macro="">
      <xdr:nvCxnSpPr>
        <xdr:cNvPr id="88" name="直線コネクタ 87"/>
        <xdr:cNvCxnSpPr/>
      </xdr:nvCxnSpPr>
      <xdr:spPr>
        <a:xfrm flipV="1">
          <a:off x="3289300" y="581660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165227</xdr:rowOff>
    </xdr:from>
    <xdr:to>
      <xdr:col>11</xdr:col>
      <xdr:colOff>187325</xdr:colOff>
      <xdr:row>27</xdr:row>
      <xdr:rowOff>95377</xdr:rowOff>
    </xdr:to>
    <xdr:sp macro="" textlink="">
      <xdr:nvSpPr>
        <xdr:cNvPr id="89" name="楕円 88"/>
        <xdr:cNvSpPr/>
      </xdr:nvSpPr>
      <xdr:spPr>
        <a:xfrm>
          <a:off x="2476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44577</xdr:rowOff>
    </xdr:from>
    <xdr:to>
      <xdr:col>15</xdr:col>
      <xdr:colOff>136525</xdr:colOff>
      <xdr:row>29</xdr:row>
      <xdr:rowOff>129159</xdr:rowOff>
    </xdr:to>
    <xdr:cxnSp macro="">
      <xdr:nvCxnSpPr>
        <xdr:cNvPr id="90" name="直線コネクタ 89"/>
        <xdr:cNvCxnSpPr/>
      </xdr:nvCxnSpPr>
      <xdr:spPr>
        <a:xfrm>
          <a:off x="2527300" y="5445252"/>
          <a:ext cx="762000" cy="4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1"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92"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93"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4"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5" name="n_2mainValue有形固定資産減価償却率"/>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111904</xdr:rowOff>
    </xdr:from>
    <xdr:ext cx="405111" cy="259045"/>
    <xdr:sp macro="" textlink="">
      <xdr:nvSpPr>
        <xdr:cNvPr id="96" name="n_3mainValue有形固定資産減価償却率"/>
        <xdr:cNvSpPr txBox="1"/>
      </xdr:nvSpPr>
      <xdr:spPr>
        <a:xfrm>
          <a:off x="2324744" y="516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年度の参考指標としての債務償還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556.8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り、前年度と比べ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69.2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を構成する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は、一般会計等における債務負担行為に基づく支出予定額および</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下水道事業会計及び一部事務組合における地方債償還に充てるための繰出金見込額が減少し、控除すべき充当可能財源については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を取崩したことから充当可能額が減少したものの</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差し引き総体として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憶</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3,897</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た。分母である経常一般財源等（歳入）等は、前年度に比べ、市税が個人所得割、法人市民税の増や引き続く新築家屋数の増により増加となった一方で、経常経費充当財源等については、扶助費等の増加が大きいことから、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引</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7,604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7,358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このように分子が増加し、分母が減少したことにより、比率が増加となった。</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5" name="直線コネクタ 124"/>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8"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9" name="直線コネクタ 128"/>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0"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1" name="フローチャート: 判断 130"/>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2" name="フローチャート: 判断 131"/>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118491</xdr:rowOff>
    </xdr:from>
    <xdr:to>
      <xdr:col>76</xdr:col>
      <xdr:colOff>73025</xdr:colOff>
      <xdr:row>31</xdr:row>
      <xdr:rowOff>48641</xdr:rowOff>
    </xdr:to>
    <xdr:sp macro="" textlink="">
      <xdr:nvSpPr>
        <xdr:cNvPr id="138" name="楕円 137"/>
        <xdr:cNvSpPr/>
      </xdr:nvSpPr>
      <xdr:spPr>
        <a:xfrm>
          <a:off x="147447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96918</xdr:rowOff>
    </xdr:from>
    <xdr:ext cx="469744" cy="259045"/>
    <xdr:sp macro="" textlink="">
      <xdr:nvSpPr>
        <xdr:cNvPr id="139" name="債務償還比率該当値テキスト"/>
        <xdr:cNvSpPr txBox="1"/>
      </xdr:nvSpPr>
      <xdr:spPr>
        <a:xfrm>
          <a:off x="14846300" y="60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30043</xdr:rowOff>
    </xdr:from>
    <xdr:to>
      <xdr:col>72</xdr:col>
      <xdr:colOff>123825</xdr:colOff>
      <xdr:row>31</xdr:row>
      <xdr:rowOff>131643</xdr:rowOff>
    </xdr:to>
    <xdr:sp macro="" textlink="">
      <xdr:nvSpPr>
        <xdr:cNvPr id="140" name="楕円 139"/>
        <xdr:cNvSpPr/>
      </xdr:nvSpPr>
      <xdr:spPr>
        <a:xfrm>
          <a:off x="14033500" y="61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169291</xdr:rowOff>
    </xdr:from>
    <xdr:to>
      <xdr:col>76</xdr:col>
      <xdr:colOff>22225</xdr:colOff>
      <xdr:row>31</xdr:row>
      <xdr:rowOff>80843</xdr:rowOff>
    </xdr:to>
    <xdr:cxnSp macro="">
      <xdr:nvCxnSpPr>
        <xdr:cNvPr id="141" name="直線コネクタ 140"/>
        <xdr:cNvCxnSpPr/>
      </xdr:nvCxnSpPr>
      <xdr:spPr>
        <a:xfrm flipV="1">
          <a:off x="14084300" y="6084316"/>
          <a:ext cx="711200" cy="8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2"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122770</xdr:rowOff>
    </xdr:from>
    <xdr:ext cx="469744" cy="259045"/>
    <xdr:sp macro="" textlink="">
      <xdr:nvSpPr>
        <xdr:cNvPr id="143" name="n_1mainValue債務償還比率"/>
        <xdr:cNvSpPr txBox="1"/>
      </xdr:nvSpPr>
      <xdr:spPr>
        <a:xfrm>
          <a:off x="13836727" y="62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141986</xdr:rowOff>
    </xdr:from>
    <xdr:to>
      <xdr:col>24</xdr:col>
      <xdr:colOff>114300</xdr:colOff>
      <xdr:row>36</xdr:row>
      <xdr:rowOff>72136</xdr:rowOff>
    </xdr:to>
    <xdr:sp macro="" textlink="">
      <xdr:nvSpPr>
        <xdr:cNvPr id="69" name="楕円 68"/>
        <xdr:cNvSpPr/>
      </xdr:nvSpPr>
      <xdr:spPr>
        <a:xfrm>
          <a:off x="45847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164863</xdr:rowOff>
    </xdr:from>
    <xdr:ext cx="405111" cy="259045"/>
    <xdr:sp macro="" textlink="">
      <xdr:nvSpPr>
        <xdr:cNvPr id="70" name="【道路】&#10;有形固定資産減価償却率該当値テキスト"/>
        <xdr:cNvSpPr txBox="1"/>
      </xdr:nvSpPr>
      <xdr:spPr>
        <a:xfrm>
          <a:off x="4673600" y="599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1" name="楕円 70"/>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21336</xdr:rowOff>
    </xdr:from>
    <xdr:to>
      <xdr:col>24</xdr:col>
      <xdr:colOff>63500</xdr:colOff>
      <xdr:row>36</xdr:row>
      <xdr:rowOff>67056</xdr:rowOff>
    </xdr:to>
    <xdr:cxnSp macro="">
      <xdr:nvCxnSpPr>
        <xdr:cNvPr id="72" name="直線コネクタ 71"/>
        <xdr:cNvCxnSpPr/>
      </xdr:nvCxnSpPr>
      <xdr:spPr>
        <a:xfrm flipV="1">
          <a:off x="3797300" y="61935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61976</xdr:rowOff>
    </xdr:from>
    <xdr:to>
      <xdr:col>15</xdr:col>
      <xdr:colOff>101600</xdr:colOff>
      <xdr:row>36</xdr:row>
      <xdr:rowOff>163576</xdr:rowOff>
    </xdr:to>
    <xdr:sp macro="" textlink="">
      <xdr:nvSpPr>
        <xdr:cNvPr id="73" name="楕円 72"/>
        <xdr:cNvSpPr/>
      </xdr:nvSpPr>
      <xdr:spPr>
        <a:xfrm>
          <a:off x="2857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67056</xdr:rowOff>
    </xdr:from>
    <xdr:to>
      <xdr:col>19</xdr:col>
      <xdr:colOff>177800</xdr:colOff>
      <xdr:row>36</xdr:row>
      <xdr:rowOff>112776</xdr:rowOff>
    </xdr:to>
    <xdr:cxnSp macro="">
      <xdr:nvCxnSpPr>
        <xdr:cNvPr id="74" name="直線コネクタ 73"/>
        <xdr:cNvCxnSpPr/>
      </xdr:nvCxnSpPr>
      <xdr:spPr>
        <a:xfrm flipV="1">
          <a:off x="2908300" y="6239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84836</xdr:rowOff>
    </xdr:from>
    <xdr:to>
      <xdr:col>10</xdr:col>
      <xdr:colOff>165100</xdr:colOff>
      <xdr:row>37</xdr:row>
      <xdr:rowOff>14986</xdr:rowOff>
    </xdr:to>
    <xdr:sp macro="" textlink="">
      <xdr:nvSpPr>
        <xdr:cNvPr id="75" name="楕円 74"/>
        <xdr:cNvSpPr/>
      </xdr:nvSpPr>
      <xdr:spPr>
        <a:xfrm>
          <a:off x="1968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112776</xdr:rowOff>
    </xdr:from>
    <xdr:to>
      <xdr:col>15</xdr:col>
      <xdr:colOff>50800</xdr:colOff>
      <xdr:row>36</xdr:row>
      <xdr:rowOff>135636</xdr:rowOff>
    </xdr:to>
    <xdr:cxnSp macro="">
      <xdr:nvCxnSpPr>
        <xdr:cNvPr id="76" name="直線コネクタ 75"/>
        <xdr:cNvCxnSpPr/>
      </xdr:nvCxnSpPr>
      <xdr:spPr>
        <a:xfrm flipV="1">
          <a:off x="2019300" y="62849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154703</xdr:rowOff>
    </xdr:from>
    <xdr:ext cx="405111" cy="259045"/>
    <xdr:sp macro="" textlink="">
      <xdr:nvSpPr>
        <xdr:cNvPr id="79" name="n_3aveValue【道路】&#10;有形固定資産減価償却率"/>
        <xdr:cNvSpPr txBox="1"/>
      </xdr:nvSpPr>
      <xdr:spPr>
        <a:xfrm>
          <a:off x="1816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0" name="n_1mainValue【道路】&#10;有形固定資産減価償却率"/>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8653</xdr:rowOff>
    </xdr:from>
    <xdr:ext cx="405111" cy="259045"/>
    <xdr:sp macro="" textlink="">
      <xdr:nvSpPr>
        <xdr:cNvPr id="81" name="n_2mainValue【道路】&#10;有形固定資産減価償却率"/>
        <xdr:cNvSpPr txBox="1"/>
      </xdr:nvSpPr>
      <xdr:spPr>
        <a:xfrm>
          <a:off x="2705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31513</xdr:rowOff>
    </xdr:from>
    <xdr:ext cx="405111" cy="259045"/>
    <xdr:sp macro="" textlink="">
      <xdr:nvSpPr>
        <xdr:cNvPr id="82" name="n_3mainValue【道路】&#10;有形固定資産減価償却率"/>
        <xdr:cNvSpPr txBox="1"/>
      </xdr:nvSpPr>
      <xdr:spPr>
        <a:xfrm>
          <a:off x="18167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5" name="フローチャート: 判断 114"/>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14808</xdr:rowOff>
    </xdr:from>
    <xdr:to>
      <xdr:col>55</xdr:col>
      <xdr:colOff>50800</xdr:colOff>
      <xdr:row>41</xdr:row>
      <xdr:rowOff>116408</xdr:rowOff>
    </xdr:to>
    <xdr:sp macro="" textlink="">
      <xdr:nvSpPr>
        <xdr:cNvPr id="121" name="楕円 120"/>
        <xdr:cNvSpPr/>
      </xdr:nvSpPr>
      <xdr:spPr>
        <a:xfrm>
          <a:off x="104267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101185</xdr:rowOff>
    </xdr:from>
    <xdr:ext cx="469744" cy="259045"/>
    <xdr:sp macro="" textlink="">
      <xdr:nvSpPr>
        <xdr:cNvPr id="122" name="【道路】&#10;一人当たり延長該当値テキスト"/>
        <xdr:cNvSpPr txBox="1"/>
      </xdr:nvSpPr>
      <xdr:spPr>
        <a:xfrm>
          <a:off x="10515600" y="69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14732</xdr:rowOff>
    </xdr:from>
    <xdr:to>
      <xdr:col>50</xdr:col>
      <xdr:colOff>165100</xdr:colOff>
      <xdr:row>41</xdr:row>
      <xdr:rowOff>116332</xdr:rowOff>
    </xdr:to>
    <xdr:sp macro="" textlink="">
      <xdr:nvSpPr>
        <xdr:cNvPr id="123" name="楕円 122"/>
        <xdr:cNvSpPr/>
      </xdr:nvSpPr>
      <xdr:spPr>
        <a:xfrm>
          <a:off x="9588500" y="7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65532</xdr:rowOff>
    </xdr:from>
    <xdr:to>
      <xdr:col>55</xdr:col>
      <xdr:colOff>0</xdr:colOff>
      <xdr:row>41</xdr:row>
      <xdr:rowOff>65608</xdr:rowOff>
    </xdr:to>
    <xdr:cxnSp macro="">
      <xdr:nvCxnSpPr>
        <xdr:cNvPr id="124" name="直線コネクタ 123"/>
        <xdr:cNvCxnSpPr/>
      </xdr:nvCxnSpPr>
      <xdr:spPr>
        <a:xfrm>
          <a:off x="9639300" y="709498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14808</xdr:rowOff>
    </xdr:from>
    <xdr:to>
      <xdr:col>46</xdr:col>
      <xdr:colOff>38100</xdr:colOff>
      <xdr:row>41</xdr:row>
      <xdr:rowOff>116408</xdr:rowOff>
    </xdr:to>
    <xdr:sp macro="" textlink="">
      <xdr:nvSpPr>
        <xdr:cNvPr id="125" name="楕円 124"/>
        <xdr:cNvSpPr/>
      </xdr:nvSpPr>
      <xdr:spPr>
        <a:xfrm>
          <a:off x="86995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65532</xdr:rowOff>
    </xdr:from>
    <xdr:to>
      <xdr:col>50</xdr:col>
      <xdr:colOff>114300</xdr:colOff>
      <xdr:row>41</xdr:row>
      <xdr:rowOff>65608</xdr:rowOff>
    </xdr:to>
    <xdr:cxnSp macro="">
      <xdr:nvCxnSpPr>
        <xdr:cNvPr id="126" name="直線コネクタ 125"/>
        <xdr:cNvCxnSpPr/>
      </xdr:nvCxnSpPr>
      <xdr:spPr>
        <a:xfrm flipV="1">
          <a:off x="8750300" y="70949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15113</xdr:rowOff>
    </xdr:from>
    <xdr:to>
      <xdr:col>41</xdr:col>
      <xdr:colOff>101600</xdr:colOff>
      <xdr:row>41</xdr:row>
      <xdr:rowOff>116713</xdr:rowOff>
    </xdr:to>
    <xdr:sp macro="" textlink="">
      <xdr:nvSpPr>
        <xdr:cNvPr id="127" name="楕円 126"/>
        <xdr:cNvSpPr/>
      </xdr:nvSpPr>
      <xdr:spPr>
        <a:xfrm>
          <a:off x="7810500" y="7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65608</xdr:rowOff>
    </xdr:from>
    <xdr:to>
      <xdr:col>45</xdr:col>
      <xdr:colOff>177800</xdr:colOff>
      <xdr:row>41</xdr:row>
      <xdr:rowOff>65913</xdr:rowOff>
    </xdr:to>
    <xdr:cxnSp macro="">
      <xdr:nvCxnSpPr>
        <xdr:cNvPr id="128" name="直線コネクタ 127"/>
        <xdr:cNvCxnSpPr/>
      </xdr:nvCxnSpPr>
      <xdr:spPr>
        <a:xfrm flipV="1">
          <a:off x="7861300" y="709505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31" name="n_3aveValue【道路】&#10;一人当たり延長"/>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107459</xdr:rowOff>
    </xdr:from>
    <xdr:ext cx="469744" cy="259045"/>
    <xdr:sp macro="" textlink="">
      <xdr:nvSpPr>
        <xdr:cNvPr id="132" name="n_1mainValue【道路】&#10;一人当たり延長"/>
        <xdr:cNvSpPr txBox="1"/>
      </xdr:nvSpPr>
      <xdr:spPr>
        <a:xfrm>
          <a:off x="9391727"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107535</xdr:rowOff>
    </xdr:from>
    <xdr:ext cx="469744" cy="259045"/>
    <xdr:sp macro="" textlink="">
      <xdr:nvSpPr>
        <xdr:cNvPr id="133" name="n_2mainValue【道路】&#10;一人当たり延長"/>
        <xdr:cNvSpPr txBox="1"/>
      </xdr:nvSpPr>
      <xdr:spPr>
        <a:xfrm>
          <a:off x="8515427" y="713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107840</xdr:rowOff>
    </xdr:from>
    <xdr:ext cx="469744" cy="259045"/>
    <xdr:sp macro="" textlink="">
      <xdr:nvSpPr>
        <xdr:cNvPr id="134" name="n_3mainValue【道路】&#10;一人当たり延長"/>
        <xdr:cNvSpPr txBox="1"/>
      </xdr:nvSpPr>
      <xdr:spPr>
        <a:xfrm>
          <a:off x="7626427" y="71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169" name="フローチャート: 判断 168"/>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48804</xdr:rowOff>
    </xdr:from>
    <xdr:to>
      <xdr:col>24</xdr:col>
      <xdr:colOff>114300</xdr:colOff>
      <xdr:row>59</xdr:row>
      <xdr:rowOff>150404</xdr:rowOff>
    </xdr:to>
    <xdr:sp macro="" textlink="">
      <xdr:nvSpPr>
        <xdr:cNvPr id="175" name="楕円 174"/>
        <xdr:cNvSpPr/>
      </xdr:nvSpPr>
      <xdr:spPr>
        <a:xfrm>
          <a:off x="4584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27231</xdr:rowOff>
    </xdr:from>
    <xdr:ext cx="405111" cy="259045"/>
    <xdr:sp macro="" textlink="">
      <xdr:nvSpPr>
        <xdr:cNvPr id="176" name="【橋りょう・トンネル】&#10;有形固定資産減価償却率該当値テキスト"/>
        <xdr:cNvSpPr txBox="1"/>
      </xdr:nvSpPr>
      <xdr:spPr>
        <a:xfrm>
          <a:off x="4673600"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77" name="楕円 176"/>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122465</xdr:rowOff>
    </xdr:to>
    <xdr:cxnSp macro="">
      <xdr:nvCxnSpPr>
        <xdr:cNvPr id="178" name="直線コネクタ 177"/>
        <xdr:cNvCxnSpPr/>
      </xdr:nvCxnSpPr>
      <xdr:spPr>
        <a:xfrm flipV="1">
          <a:off x="3797300" y="1021515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21046</xdr:rowOff>
    </xdr:from>
    <xdr:to>
      <xdr:col>15</xdr:col>
      <xdr:colOff>101600</xdr:colOff>
      <xdr:row>58</xdr:row>
      <xdr:rowOff>122646</xdr:rowOff>
    </xdr:to>
    <xdr:sp macro="" textlink="">
      <xdr:nvSpPr>
        <xdr:cNvPr id="179" name="楕円 178"/>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59</xdr:row>
      <xdr:rowOff>122465</xdr:rowOff>
    </xdr:to>
    <xdr:cxnSp macro="">
      <xdr:nvCxnSpPr>
        <xdr:cNvPr id="180" name="直線コネクタ 179"/>
        <xdr:cNvCxnSpPr/>
      </xdr:nvCxnSpPr>
      <xdr:spPr>
        <a:xfrm>
          <a:off x="2908300" y="1001594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81" name="楕円 180"/>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71846</xdr:rowOff>
    </xdr:from>
    <xdr:to>
      <xdr:col>15</xdr:col>
      <xdr:colOff>50800</xdr:colOff>
      <xdr:row>58</xdr:row>
      <xdr:rowOff>80010</xdr:rowOff>
    </xdr:to>
    <xdr:cxnSp macro="">
      <xdr:nvCxnSpPr>
        <xdr:cNvPr id="182" name="直線コネクタ 181"/>
        <xdr:cNvCxnSpPr/>
      </xdr:nvCxnSpPr>
      <xdr:spPr>
        <a:xfrm flipV="1">
          <a:off x="2019300" y="100159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84"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185" name="n_3aveValue【橋りょう・トンネル】&#10;有形固定資産減価償却率"/>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164392</xdr:rowOff>
    </xdr:from>
    <xdr:ext cx="405111" cy="259045"/>
    <xdr:sp macro="" textlink="">
      <xdr:nvSpPr>
        <xdr:cNvPr id="186" name="n_1mainValue【橋りょう・トンネル】&#10;有形固定資産減価償却率"/>
        <xdr:cNvSpPr txBox="1"/>
      </xdr:nvSpPr>
      <xdr:spPr>
        <a:xfrm>
          <a:off x="35820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187" name="n_2mainValue【橋りょう・トンネル】&#10;有形固定資産減価償却率"/>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121937</xdr:rowOff>
    </xdr:from>
    <xdr:ext cx="405111" cy="259045"/>
    <xdr:sp macro="" textlink="">
      <xdr:nvSpPr>
        <xdr:cNvPr id="188" name="n_3mainValue【橋りょう・トンネル】&#10;有形固定資産減価償却率"/>
        <xdr:cNvSpPr txBox="1"/>
      </xdr:nvSpPr>
      <xdr:spPr>
        <a:xfrm>
          <a:off x="1816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221" name="フローチャート: 判断 220"/>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59842</xdr:rowOff>
    </xdr:from>
    <xdr:to>
      <xdr:col>55</xdr:col>
      <xdr:colOff>50800</xdr:colOff>
      <xdr:row>63</xdr:row>
      <xdr:rowOff>161442</xdr:rowOff>
    </xdr:to>
    <xdr:sp macro="" textlink="">
      <xdr:nvSpPr>
        <xdr:cNvPr id="227" name="楕円 226"/>
        <xdr:cNvSpPr/>
      </xdr:nvSpPr>
      <xdr:spPr>
        <a:xfrm>
          <a:off x="104267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38269</xdr:rowOff>
    </xdr:from>
    <xdr:ext cx="534377" cy="259045"/>
    <xdr:sp macro="" textlink="">
      <xdr:nvSpPr>
        <xdr:cNvPr id="228" name="【橋りょう・トンネル】&#10;一人当たり有形固定資産（償却資産）額該当値テキスト"/>
        <xdr:cNvSpPr txBox="1"/>
      </xdr:nvSpPr>
      <xdr:spPr>
        <a:xfrm>
          <a:off x="10515600" y="1083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62075</xdr:rowOff>
    </xdr:from>
    <xdr:to>
      <xdr:col>50</xdr:col>
      <xdr:colOff>165100</xdr:colOff>
      <xdr:row>63</xdr:row>
      <xdr:rowOff>163675</xdr:rowOff>
    </xdr:to>
    <xdr:sp macro="" textlink="">
      <xdr:nvSpPr>
        <xdr:cNvPr id="229" name="楕円 228"/>
        <xdr:cNvSpPr/>
      </xdr:nvSpPr>
      <xdr:spPr>
        <a:xfrm>
          <a:off x="9588500" y="108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110642</xdr:rowOff>
    </xdr:from>
    <xdr:to>
      <xdr:col>55</xdr:col>
      <xdr:colOff>0</xdr:colOff>
      <xdr:row>63</xdr:row>
      <xdr:rowOff>112875</xdr:rowOff>
    </xdr:to>
    <xdr:cxnSp macro="">
      <xdr:nvCxnSpPr>
        <xdr:cNvPr id="230" name="直線コネクタ 229"/>
        <xdr:cNvCxnSpPr/>
      </xdr:nvCxnSpPr>
      <xdr:spPr>
        <a:xfrm flipV="1">
          <a:off x="9639300" y="10911992"/>
          <a:ext cx="8382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108317</xdr:rowOff>
    </xdr:from>
    <xdr:to>
      <xdr:col>46</xdr:col>
      <xdr:colOff>38100</xdr:colOff>
      <xdr:row>64</xdr:row>
      <xdr:rowOff>38467</xdr:rowOff>
    </xdr:to>
    <xdr:sp macro="" textlink="">
      <xdr:nvSpPr>
        <xdr:cNvPr id="231" name="楕円 230"/>
        <xdr:cNvSpPr/>
      </xdr:nvSpPr>
      <xdr:spPr>
        <a:xfrm>
          <a:off x="8699500" y="109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112875</xdr:rowOff>
    </xdr:from>
    <xdr:to>
      <xdr:col>50</xdr:col>
      <xdr:colOff>114300</xdr:colOff>
      <xdr:row>63</xdr:row>
      <xdr:rowOff>159117</xdr:rowOff>
    </xdr:to>
    <xdr:cxnSp macro="">
      <xdr:nvCxnSpPr>
        <xdr:cNvPr id="232" name="直線コネクタ 231"/>
        <xdr:cNvCxnSpPr/>
      </xdr:nvCxnSpPr>
      <xdr:spPr>
        <a:xfrm flipV="1">
          <a:off x="8750300" y="10914225"/>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110272</xdr:rowOff>
    </xdr:from>
    <xdr:to>
      <xdr:col>41</xdr:col>
      <xdr:colOff>101600</xdr:colOff>
      <xdr:row>64</xdr:row>
      <xdr:rowOff>40422</xdr:rowOff>
    </xdr:to>
    <xdr:sp macro="" textlink="">
      <xdr:nvSpPr>
        <xdr:cNvPr id="233" name="楕円 232"/>
        <xdr:cNvSpPr/>
      </xdr:nvSpPr>
      <xdr:spPr>
        <a:xfrm>
          <a:off x="7810500" y="109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159117</xdr:rowOff>
    </xdr:from>
    <xdr:to>
      <xdr:col>45</xdr:col>
      <xdr:colOff>177800</xdr:colOff>
      <xdr:row>63</xdr:row>
      <xdr:rowOff>161072</xdr:rowOff>
    </xdr:to>
    <xdr:cxnSp macro="">
      <xdr:nvCxnSpPr>
        <xdr:cNvPr id="234" name="直線コネクタ 233"/>
        <xdr:cNvCxnSpPr/>
      </xdr:nvCxnSpPr>
      <xdr:spPr>
        <a:xfrm flipV="1">
          <a:off x="7861300" y="10960467"/>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237" name="n_3aveValue【橋りょう・トンネル】&#10;一人当たり有形固定資産（償却資産）額"/>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154802</xdr:rowOff>
    </xdr:from>
    <xdr:ext cx="534377" cy="259045"/>
    <xdr:sp macro="" textlink="">
      <xdr:nvSpPr>
        <xdr:cNvPr id="238" name="n_1mainValue【橋りょう・トンネル】&#10;一人当たり有形固定資産（償却資産）額"/>
        <xdr:cNvSpPr txBox="1"/>
      </xdr:nvSpPr>
      <xdr:spPr>
        <a:xfrm>
          <a:off x="9359411" y="109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29594</xdr:rowOff>
    </xdr:from>
    <xdr:ext cx="534377" cy="259045"/>
    <xdr:sp macro="" textlink="">
      <xdr:nvSpPr>
        <xdr:cNvPr id="239" name="n_2mainValue【橋りょう・トンネル】&#10;一人当たり有形固定資産（償却資産）額"/>
        <xdr:cNvSpPr txBox="1"/>
      </xdr:nvSpPr>
      <xdr:spPr>
        <a:xfrm>
          <a:off x="8483111" y="110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31549</xdr:rowOff>
    </xdr:from>
    <xdr:ext cx="534377" cy="259045"/>
    <xdr:sp macro="" textlink="">
      <xdr:nvSpPr>
        <xdr:cNvPr id="240" name="n_3mainValue【橋りょう・トンネル】&#10;一人当たり有形固定資産（償却資産）額"/>
        <xdr:cNvSpPr txBox="1"/>
      </xdr:nvSpPr>
      <xdr:spPr>
        <a:xfrm>
          <a:off x="7594111" y="110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97" name="直線コネクタ 296"/>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98"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99" name="直線コネクタ 298"/>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00"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01" name="直線コネクタ 300"/>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02"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03" name="フローチャート: 判断 30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04" name="フローチャート: 判断 303"/>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05" name="フローチャート: 判断 304"/>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06" name="フローチャート: 判断 305"/>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12" name="楕円 311"/>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57802</xdr:rowOff>
    </xdr:from>
    <xdr:ext cx="405111" cy="259045"/>
    <xdr:sp macro="" textlink="">
      <xdr:nvSpPr>
        <xdr:cNvPr id="313" name="【認定こども園・幼稚園・保育所】&#10;有形固定資産減価償却率該当値テキスト"/>
        <xdr:cNvSpPr txBox="1"/>
      </xdr:nvSpPr>
      <xdr:spPr>
        <a:xfrm>
          <a:off x="16357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314" name="楕円 313"/>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133350</xdr:rowOff>
    </xdr:to>
    <xdr:cxnSp macro="">
      <xdr:nvCxnSpPr>
        <xdr:cNvPr id="315" name="直線コネクタ 314"/>
        <xdr:cNvCxnSpPr/>
      </xdr:nvCxnSpPr>
      <xdr:spPr>
        <a:xfrm flipV="1">
          <a:off x="15481300" y="642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316" name="楕円 315"/>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9525</xdr:rowOff>
    </xdr:to>
    <xdr:cxnSp macro="">
      <xdr:nvCxnSpPr>
        <xdr:cNvPr id="317" name="直線コネクタ 316"/>
        <xdr:cNvCxnSpPr/>
      </xdr:nvCxnSpPr>
      <xdr:spPr>
        <a:xfrm flipV="1">
          <a:off x="14592300" y="647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109855</xdr:rowOff>
    </xdr:to>
    <xdr:sp macro="" textlink="">
      <xdr:nvSpPr>
        <xdr:cNvPr id="318" name="楕円 317"/>
        <xdr:cNvSpPr/>
      </xdr:nvSpPr>
      <xdr:spPr>
        <a:xfrm>
          <a:off x="1365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59055</xdr:rowOff>
    </xdr:to>
    <xdr:cxnSp macro="">
      <xdr:nvCxnSpPr>
        <xdr:cNvPr id="319" name="直線コネクタ 318"/>
        <xdr:cNvCxnSpPr/>
      </xdr:nvCxnSpPr>
      <xdr:spPr>
        <a:xfrm flipV="1">
          <a:off x="13703300" y="65246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20"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21"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22"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323" name="n_1mainValue【認定こども園・幼稚園・保育所】&#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76852</xdr:rowOff>
    </xdr:from>
    <xdr:ext cx="405111" cy="259045"/>
    <xdr:sp macro="" textlink="">
      <xdr:nvSpPr>
        <xdr:cNvPr id="324" name="n_2mainValue【認定こども園・幼稚園・保育所】&#10;有形固定資産減価償却率"/>
        <xdr:cNvSpPr txBox="1"/>
      </xdr:nvSpPr>
      <xdr:spPr>
        <a:xfrm>
          <a:off x="14389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25" name="n_3main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9" name="テキスト ボックス 3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1" name="テキスト ボックス 3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3" name="テキスト ボックス 3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47" name="直線コネクタ 346"/>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49" name="直線コネクタ 34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50"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51" name="直線コネクタ 350"/>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52"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3" name="フローチャート: 判断 352"/>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54" name="フローチャート: 判断 353"/>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55" name="フローチャート: 判断 354"/>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56" name="フローチャート: 判断 355"/>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362" name="楕円 361"/>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363" name="【認定こども園・幼稚園・保育所】&#10;一人当たり面積該当値テキスト"/>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364" name="楕円 363"/>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39624</xdr:rowOff>
    </xdr:to>
    <xdr:cxnSp macro="">
      <xdr:nvCxnSpPr>
        <xdr:cNvPr id="365" name="直線コネクタ 364"/>
        <xdr:cNvCxnSpPr/>
      </xdr:nvCxnSpPr>
      <xdr:spPr>
        <a:xfrm>
          <a:off x="21323300" y="689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366" name="楕円 365"/>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39624</xdr:rowOff>
    </xdr:to>
    <xdr:cxnSp macro="">
      <xdr:nvCxnSpPr>
        <xdr:cNvPr id="367" name="直線コネクタ 366"/>
        <xdr:cNvCxnSpPr/>
      </xdr:nvCxnSpPr>
      <xdr:spPr>
        <a:xfrm>
          <a:off x="20434300" y="689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368" name="楕円 367"/>
        <xdr:cNvSpPr/>
      </xdr:nvSpPr>
      <xdr:spPr>
        <a:xfrm>
          <a:off x="19494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39624</xdr:rowOff>
    </xdr:from>
    <xdr:to>
      <xdr:col>107</xdr:col>
      <xdr:colOff>50800</xdr:colOff>
      <xdr:row>40</xdr:row>
      <xdr:rowOff>39624</xdr:rowOff>
    </xdr:to>
    <xdr:cxnSp macro="">
      <xdr:nvCxnSpPr>
        <xdr:cNvPr id="369" name="直線コネクタ 368"/>
        <xdr:cNvCxnSpPr/>
      </xdr:nvCxnSpPr>
      <xdr:spPr>
        <a:xfrm>
          <a:off x="19545300" y="689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70"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71"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372"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373" name="n_1mainValue【認定こども園・幼稚園・保育所】&#10;一人当たり面積"/>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374" name="n_2mainValue【認定こども園・幼稚園・保育所】&#10;一人当たり面積"/>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375" name="n_3mainValue【認定こども園・幼稚園・保育所】&#10;一人当たり面積"/>
        <xdr:cNvSpPr txBox="1"/>
      </xdr:nvSpPr>
      <xdr:spPr>
        <a:xfrm>
          <a:off x="19310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8" name="テキスト ボックス 3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00" name="直線コネクタ 399"/>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01"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02" name="直線コネクタ 401"/>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03"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04" name="直線コネクタ 403"/>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05"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06" name="フローチャート: 判断 405"/>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07" name="フローチャート: 判断 406"/>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08" name="フローチャート: 判断 407"/>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09" name="フローチャート: 判断 408"/>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xdr:rowOff>
    </xdr:from>
    <xdr:to>
      <xdr:col>85</xdr:col>
      <xdr:colOff>177800</xdr:colOff>
      <xdr:row>58</xdr:row>
      <xdr:rowOff>115570</xdr:rowOff>
    </xdr:to>
    <xdr:sp macro="" textlink="">
      <xdr:nvSpPr>
        <xdr:cNvPr id="415" name="楕円 414"/>
        <xdr:cNvSpPr/>
      </xdr:nvSpPr>
      <xdr:spPr>
        <a:xfrm>
          <a:off x="16268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36847</xdr:rowOff>
    </xdr:from>
    <xdr:ext cx="405111" cy="259045"/>
    <xdr:sp macro="" textlink="">
      <xdr:nvSpPr>
        <xdr:cNvPr id="416" name="【学校施設】&#10;有形固定資産減価償却率該当値テキスト"/>
        <xdr:cNvSpPr txBox="1"/>
      </xdr:nvSpPr>
      <xdr:spPr>
        <a:xfrm>
          <a:off x="16357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417" name="楕円 416"/>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64770</xdr:rowOff>
    </xdr:to>
    <xdr:cxnSp macro="">
      <xdr:nvCxnSpPr>
        <xdr:cNvPr id="418" name="直線コネクタ 417"/>
        <xdr:cNvCxnSpPr/>
      </xdr:nvCxnSpPr>
      <xdr:spPr>
        <a:xfrm>
          <a:off x="15481300" y="99212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19" name="楕円 418"/>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95250</xdr:rowOff>
    </xdr:to>
    <xdr:cxnSp macro="">
      <xdr:nvCxnSpPr>
        <xdr:cNvPr id="420" name="直線コネクタ 419"/>
        <xdr:cNvCxnSpPr/>
      </xdr:nvCxnSpPr>
      <xdr:spPr>
        <a:xfrm flipV="1">
          <a:off x="14592300" y="99212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421" name="楕円 420"/>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95250</xdr:rowOff>
    </xdr:to>
    <xdr:cxnSp macro="">
      <xdr:nvCxnSpPr>
        <xdr:cNvPr id="422" name="直線コネクタ 421"/>
        <xdr:cNvCxnSpPr/>
      </xdr:nvCxnSpPr>
      <xdr:spPr>
        <a:xfrm>
          <a:off x="13703300" y="9966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423"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24"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25" name="n_3ave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426" name="n_1mainValue【学校施設】&#10;有形固定資産減価償却率"/>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27" name="n_2mainValue【学校施設】&#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428"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0" name="直線コネクタ 4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1" name="テキスト ボックス 4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2" name="直線コネクタ 4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3" name="テキスト ボックス 4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4" name="直線コネクタ 4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5" name="テキスト ボックス 4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6" name="直線コネクタ 4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7" name="テキスト ボックス 4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8" name="直線コネクタ 4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9" name="テキスト ボックス 4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0" name="直線コネクタ 4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1" name="テキスト ボックス 4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55" name="直線コネクタ 454"/>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56"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57" name="直線コネクタ 456"/>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58"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59" name="直線コネクタ 458"/>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60"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61" name="フローチャート: 判断 460"/>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62" name="フローチャート: 判断 461"/>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63" name="フローチャート: 判断 46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464" name="フローチャート: 判断 463"/>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58601</xdr:rowOff>
    </xdr:from>
    <xdr:to>
      <xdr:col>116</xdr:col>
      <xdr:colOff>114300</xdr:colOff>
      <xdr:row>61</xdr:row>
      <xdr:rowOff>160201</xdr:rowOff>
    </xdr:to>
    <xdr:sp macro="" textlink="">
      <xdr:nvSpPr>
        <xdr:cNvPr id="470" name="楕円 469"/>
        <xdr:cNvSpPr/>
      </xdr:nvSpPr>
      <xdr:spPr>
        <a:xfrm>
          <a:off x="22110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37028</xdr:rowOff>
    </xdr:from>
    <xdr:ext cx="469744" cy="259045"/>
    <xdr:sp macro="" textlink="">
      <xdr:nvSpPr>
        <xdr:cNvPr id="471" name="【学校施設】&#10;一人当たり面積該当値テキスト"/>
        <xdr:cNvSpPr txBox="1"/>
      </xdr:nvSpPr>
      <xdr:spPr>
        <a:xfrm>
          <a:off x="22199600"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472" name="楕円 471"/>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109401</xdr:rowOff>
    </xdr:from>
    <xdr:to>
      <xdr:col>116</xdr:col>
      <xdr:colOff>63500</xdr:colOff>
      <xdr:row>61</xdr:row>
      <xdr:rowOff>118110</xdr:rowOff>
    </xdr:to>
    <xdr:cxnSp macro="">
      <xdr:nvCxnSpPr>
        <xdr:cNvPr id="473" name="直線コネクタ 472"/>
        <xdr:cNvCxnSpPr/>
      </xdr:nvCxnSpPr>
      <xdr:spPr>
        <a:xfrm flipV="1">
          <a:off x="21323300" y="1056785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474" name="楕円 473"/>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118110</xdr:rowOff>
    </xdr:to>
    <xdr:cxnSp macro="">
      <xdr:nvCxnSpPr>
        <xdr:cNvPr id="475" name="直線コネクタ 474"/>
        <xdr:cNvCxnSpPr/>
      </xdr:nvCxnSpPr>
      <xdr:spPr>
        <a:xfrm>
          <a:off x="20434300" y="1057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79284</xdr:rowOff>
    </xdr:from>
    <xdr:to>
      <xdr:col>102</xdr:col>
      <xdr:colOff>165100</xdr:colOff>
      <xdr:row>62</xdr:row>
      <xdr:rowOff>9434</xdr:rowOff>
    </xdr:to>
    <xdr:sp macro="" textlink="">
      <xdr:nvSpPr>
        <xdr:cNvPr id="476" name="楕円 475"/>
        <xdr:cNvSpPr/>
      </xdr:nvSpPr>
      <xdr:spPr>
        <a:xfrm>
          <a:off x="19494500" y="105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130084</xdr:rowOff>
    </xdr:to>
    <xdr:cxnSp macro="">
      <xdr:nvCxnSpPr>
        <xdr:cNvPr id="477" name="直線コネクタ 476"/>
        <xdr:cNvCxnSpPr/>
      </xdr:nvCxnSpPr>
      <xdr:spPr>
        <a:xfrm flipV="1">
          <a:off x="19545300" y="1057656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78"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79"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480" name="n_3aveValue【学校施設】&#10;一人当たり面積"/>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160037</xdr:rowOff>
    </xdr:from>
    <xdr:ext cx="469744" cy="259045"/>
    <xdr:sp macro="" textlink="">
      <xdr:nvSpPr>
        <xdr:cNvPr id="481" name="n_1mainValue【学校施設】&#10;一人当たり面積"/>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482" name="n_2mainValue【学校施設】&#10;一人当たり面積"/>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561</xdr:rowOff>
    </xdr:from>
    <xdr:ext cx="469744" cy="259045"/>
    <xdr:sp macro="" textlink="">
      <xdr:nvSpPr>
        <xdr:cNvPr id="483" name="n_3mainValue【学校施設】&#10;一人当たり面積"/>
        <xdr:cNvSpPr txBox="1"/>
      </xdr:nvSpPr>
      <xdr:spPr>
        <a:xfrm>
          <a:off x="19310427" y="106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09" name="直線コネクタ 508"/>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10"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11" name="直線コネクタ 510"/>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14" name="【児童館】&#10;有形固定資産減価償却率平均値テキスト"/>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15" name="フローチャート: 判断 514"/>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16" name="フローチャート: 判断 515"/>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17" name="フローチャート: 判断 516"/>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18" name="フローチャート: 判断 517"/>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86905</xdr:rowOff>
    </xdr:from>
    <xdr:to>
      <xdr:col>85</xdr:col>
      <xdr:colOff>177800</xdr:colOff>
      <xdr:row>85</xdr:row>
      <xdr:rowOff>17055</xdr:rowOff>
    </xdr:to>
    <xdr:sp macro="" textlink="">
      <xdr:nvSpPr>
        <xdr:cNvPr id="524" name="楕円 523"/>
        <xdr:cNvSpPr/>
      </xdr:nvSpPr>
      <xdr:spPr>
        <a:xfrm>
          <a:off x="16268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65332</xdr:rowOff>
    </xdr:from>
    <xdr:ext cx="405111" cy="259045"/>
    <xdr:sp macro="" textlink="">
      <xdr:nvSpPr>
        <xdr:cNvPr id="525" name="【児童館】&#10;有形固定資産減価償却率該当値テキスト"/>
        <xdr:cNvSpPr txBox="1"/>
      </xdr:nvSpPr>
      <xdr:spPr>
        <a:xfrm>
          <a:off x="16357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526" name="楕円 525"/>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105048</xdr:rowOff>
    </xdr:from>
    <xdr:to>
      <xdr:col>85</xdr:col>
      <xdr:colOff>127000</xdr:colOff>
      <xdr:row>84</xdr:row>
      <xdr:rowOff>137705</xdr:rowOff>
    </xdr:to>
    <xdr:cxnSp macro="">
      <xdr:nvCxnSpPr>
        <xdr:cNvPr id="527" name="直線コネクタ 526"/>
        <xdr:cNvCxnSpPr/>
      </xdr:nvCxnSpPr>
      <xdr:spPr>
        <a:xfrm>
          <a:off x="15481300" y="145068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528" name="楕円 527"/>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84</xdr:row>
      <xdr:rowOff>105048</xdr:rowOff>
    </xdr:to>
    <xdr:cxnSp macro="">
      <xdr:nvCxnSpPr>
        <xdr:cNvPr id="529" name="直線コネクタ 528"/>
        <xdr:cNvCxnSpPr/>
      </xdr:nvCxnSpPr>
      <xdr:spPr>
        <a:xfrm>
          <a:off x="14592300" y="14069242"/>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163649</xdr:rowOff>
    </xdr:from>
    <xdr:to>
      <xdr:col>72</xdr:col>
      <xdr:colOff>38100</xdr:colOff>
      <xdr:row>82</xdr:row>
      <xdr:rowOff>93799</xdr:rowOff>
    </xdr:to>
    <xdr:sp macro="" textlink="">
      <xdr:nvSpPr>
        <xdr:cNvPr id="530" name="楕円 529"/>
        <xdr:cNvSpPr/>
      </xdr:nvSpPr>
      <xdr:spPr>
        <a:xfrm>
          <a:off x="13652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10342</xdr:rowOff>
    </xdr:from>
    <xdr:to>
      <xdr:col>76</xdr:col>
      <xdr:colOff>114300</xdr:colOff>
      <xdr:row>82</xdr:row>
      <xdr:rowOff>42999</xdr:rowOff>
    </xdr:to>
    <xdr:cxnSp macro="">
      <xdr:nvCxnSpPr>
        <xdr:cNvPr id="531" name="直線コネクタ 530"/>
        <xdr:cNvCxnSpPr/>
      </xdr:nvCxnSpPr>
      <xdr:spPr>
        <a:xfrm flipV="1">
          <a:off x="13703300" y="140692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532"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33"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534" name="n_3aveValue【児童館】&#10;有形固定資産減価償却率"/>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535" name="n_1mainValue【児童館】&#10;有形固定資産減価償却率"/>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52269</xdr:rowOff>
    </xdr:from>
    <xdr:ext cx="405111" cy="259045"/>
    <xdr:sp macro="" textlink="">
      <xdr:nvSpPr>
        <xdr:cNvPr id="536" name="n_2mainValue【児童館】&#10;有形固定資産減価償却率"/>
        <xdr:cNvSpPr txBox="1"/>
      </xdr:nvSpPr>
      <xdr:spPr>
        <a:xfrm>
          <a:off x="14389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84926</xdr:rowOff>
    </xdr:from>
    <xdr:ext cx="405111" cy="259045"/>
    <xdr:sp macro="" textlink="">
      <xdr:nvSpPr>
        <xdr:cNvPr id="537" name="n_3mainValue【児童館】&#10;有形固定資産減価償却率"/>
        <xdr:cNvSpPr txBox="1"/>
      </xdr:nvSpPr>
      <xdr:spPr>
        <a:xfrm>
          <a:off x="13500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61" name="直線コネクタ 560"/>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62"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63" name="直線コネクタ 56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6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65" name="直線コネクタ 56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6"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7" name="フローチャート: 判断 566"/>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68" name="フローチャート: 判断 567"/>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9" name="フローチャート: 判断 568"/>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70" name="フローチャート: 判断 569"/>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76" name="楕円 575"/>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577" name="【児童館】&#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78" name="楕円 577"/>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579" name="直線コネクタ 578"/>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580" name="楕円 579"/>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84</xdr:row>
      <xdr:rowOff>0</xdr:rowOff>
    </xdr:to>
    <xdr:cxnSp macro="">
      <xdr:nvCxnSpPr>
        <xdr:cNvPr id="581" name="直線コネクタ 580"/>
        <xdr:cNvCxnSpPr/>
      </xdr:nvCxnSpPr>
      <xdr:spPr>
        <a:xfrm flipV="1">
          <a:off x="20434300" y="14211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582" name="楕円 581"/>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84</xdr:row>
      <xdr:rowOff>0</xdr:rowOff>
    </xdr:to>
    <xdr:cxnSp macro="">
      <xdr:nvCxnSpPr>
        <xdr:cNvPr id="583" name="直線コネクタ 582"/>
        <xdr:cNvCxnSpPr/>
      </xdr:nvCxnSpPr>
      <xdr:spPr>
        <a:xfrm>
          <a:off x="19545300" y="1428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84"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8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86"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22877</xdr:rowOff>
    </xdr:from>
    <xdr:ext cx="469744" cy="259045"/>
    <xdr:sp macro="" textlink="">
      <xdr:nvSpPr>
        <xdr:cNvPr id="587" name="n_1main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88"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589" name="n_3main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年度に「公共施設白書」「施設保全計画」、平成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年度に「施設整備プログラム」を策定しており、これらに基づき、施設の長寿命化と安全性確保のため、改修工事等を計画的に実施していくことしている。当市では、平成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年度に「公共施設白書」「施設保全計画」、平成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年度に「施設整備プログラムを策定しており、これらに基づき、施設の長寿命化と安全性確保のため、改修工事等を計画的に実施していくことしている。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年度に新たな施設が開館、平成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年度に既存児童館の大規模修繕を実施したことにより減価償却率が低下している。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年度に「東久留米市公共施設等総合管理計画」を策定し、その個別計画として平成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月に「東久留米市橋梁長寿命化修繕計画」を策定し、対処療法的な管理から計画的管理へ転換し、橋の長寿命化を図っていく。</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については、「施設整備プログラム」に基づき、順次大規模改修を実施、及び新校舎の増築を行っており、減価償却率が低下している。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72" name="楕円 71"/>
        <xdr:cNvSpPr/>
      </xdr:nvSpPr>
      <xdr:spPr>
        <a:xfrm>
          <a:off x="4584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59707</xdr:rowOff>
    </xdr:from>
    <xdr:ext cx="405111" cy="259045"/>
    <xdr:sp macro="" textlink="">
      <xdr:nvSpPr>
        <xdr:cNvPr id="73" name="【図書館】&#10;有形固定資産減価償却率該当値テキスト"/>
        <xdr:cNvSpPr txBox="1"/>
      </xdr:nvSpPr>
      <xdr:spPr>
        <a:xfrm>
          <a:off x="4673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71120</xdr:rowOff>
    </xdr:from>
    <xdr:to>
      <xdr:col>20</xdr:col>
      <xdr:colOff>38100</xdr:colOff>
      <xdr:row>36</xdr:row>
      <xdr:rowOff>1270</xdr:rowOff>
    </xdr:to>
    <xdr:sp macro="" textlink="">
      <xdr:nvSpPr>
        <xdr:cNvPr id="74" name="楕円 73"/>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121920</xdr:rowOff>
    </xdr:to>
    <xdr:cxnSp macro="">
      <xdr:nvCxnSpPr>
        <xdr:cNvPr id="75" name="直線コネクタ 74"/>
        <xdr:cNvCxnSpPr/>
      </xdr:nvCxnSpPr>
      <xdr:spPr>
        <a:xfrm flipV="1">
          <a:off x="3797300" y="6088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110308</xdr:rowOff>
    </xdr:from>
    <xdr:to>
      <xdr:col>15</xdr:col>
      <xdr:colOff>101600</xdr:colOff>
      <xdr:row>36</xdr:row>
      <xdr:rowOff>40458</xdr:rowOff>
    </xdr:to>
    <xdr:sp macro="" textlink="">
      <xdr:nvSpPr>
        <xdr:cNvPr id="76" name="楕円 75"/>
        <xdr:cNvSpPr/>
      </xdr:nvSpPr>
      <xdr:spPr>
        <a:xfrm>
          <a:off x="2857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161108</xdr:rowOff>
    </xdr:to>
    <xdr:cxnSp macro="">
      <xdr:nvCxnSpPr>
        <xdr:cNvPr id="77" name="直線コネクタ 76"/>
        <xdr:cNvCxnSpPr/>
      </xdr:nvCxnSpPr>
      <xdr:spPr>
        <a:xfrm flipV="1">
          <a:off x="2908300" y="61226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161108</xdr:rowOff>
    </xdr:from>
    <xdr:to>
      <xdr:col>15</xdr:col>
      <xdr:colOff>50800</xdr:colOff>
      <xdr:row>36</xdr:row>
      <xdr:rowOff>76200</xdr:rowOff>
    </xdr:to>
    <xdr:cxnSp macro="">
      <xdr:nvCxnSpPr>
        <xdr:cNvPr id="79" name="直線コネクタ 78"/>
        <xdr:cNvCxnSpPr/>
      </xdr:nvCxnSpPr>
      <xdr:spPr>
        <a:xfrm flipV="1">
          <a:off x="2019300" y="616185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82" name="n_3aveValue【図書館】&#10;有形固定資産減価償却率"/>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17797</xdr:rowOff>
    </xdr:from>
    <xdr:ext cx="405111" cy="259045"/>
    <xdr:sp macro="" textlink="">
      <xdr:nvSpPr>
        <xdr:cNvPr id="83" name="n_1mainValue【図書館】&#10;有形固定資産減価償却率"/>
        <xdr:cNvSpPr txBox="1"/>
      </xdr:nvSpPr>
      <xdr:spPr>
        <a:xfrm>
          <a:off x="3582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56985</xdr:rowOff>
    </xdr:from>
    <xdr:ext cx="405111" cy="259045"/>
    <xdr:sp macro="" textlink="">
      <xdr:nvSpPr>
        <xdr:cNvPr id="84" name="n_2mainValue【図書館】&#10;有形固定資産減価償却率"/>
        <xdr:cNvSpPr txBox="1"/>
      </xdr:nvSpPr>
      <xdr:spPr>
        <a:xfrm>
          <a:off x="2705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5"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20" name="フローチャート: 判断 119"/>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145143</xdr:rowOff>
    </xdr:from>
    <xdr:to>
      <xdr:col>55</xdr:col>
      <xdr:colOff>50800</xdr:colOff>
      <xdr:row>41</xdr:row>
      <xdr:rowOff>75293</xdr:rowOff>
    </xdr:to>
    <xdr:sp macro="" textlink="">
      <xdr:nvSpPr>
        <xdr:cNvPr id="126" name="楕円 125"/>
        <xdr:cNvSpPr/>
      </xdr:nvSpPr>
      <xdr:spPr>
        <a:xfrm>
          <a:off x="104267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123570</xdr:rowOff>
    </xdr:from>
    <xdr:ext cx="469744" cy="259045"/>
    <xdr:sp macro="" textlink="">
      <xdr:nvSpPr>
        <xdr:cNvPr id="127" name="【図書館】&#10;一人当たり面積該当値テキスト"/>
        <xdr:cNvSpPr txBox="1"/>
      </xdr:nvSpPr>
      <xdr:spPr>
        <a:xfrm>
          <a:off x="10515600"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28" name="楕円 127"/>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24493</xdr:rowOff>
    </xdr:from>
    <xdr:to>
      <xdr:col>55</xdr:col>
      <xdr:colOff>0</xdr:colOff>
      <xdr:row>41</xdr:row>
      <xdr:rowOff>24493</xdr:rowOff>
    </xdr:to>
    <xdr:cxnSp macro="">
      <xdr:nvCxnSpPr>
        <xdr:cNvPr id="129" name="直線コネクタ 128"/>
        <xdr:cNvCxnSpPr/>
      </xdr:nvCxnSpPr>
      <xdr:spPr>
        <a:xfrm>
          <a:off x="96393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30" name="楕円 129"/>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24493</xdr:rowOff>
    </xdr:from>
    <xdr:to>
      <xdr:col>50</xdr:col>
      <xdr:colOff>114300</xdr:colOff>
      <xdr:row>41</xdr:row>
      <xdr:rowOff>24493</xdr:rowOff>
    </xdr:to>
    <xdr:cxnSp macro="">
      <xdr:nvCxnSpPr>
        <xdr:cNvPr id="131" name="直線コネクタ 130"/>
        <xdr:cNvCxnSpPr/>
      </xdr:nvCxnSpPr>
      <xdr:spPr>
        <a:xfrm>
          <a:off x="8750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2" name="楕円 131"/>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41</xdr:row>
      <xdr:rowOff>24493</xdr:rowOff>
    </xdr:to>
    <xdr:cxnSp macro="">
      <xdr:nvCxnSpPr>
        <xdr:cNvPr id="133" name="直線コネクタ 132"/>
        <xdr:cNvCxnSpPr/>
      </xdr:nvCxnSpPr>
      <xdr:spPr>
        <a:xfrm>
          <a:off x="7861300" y="69668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2012</xdr:rowOff>
    </xdr:from>
    <xdr:ext cx="469744" cy="259045"/>
    <xdr:sp macro="" textlink="">
      <xdr:nvSpPr>
        <xdr:cNvPr id="136" name="n_3aveValue【図書館】&#10;一人当たり面積"/>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37"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38" name="n_2mainValue【図書館】&#10;一人当たり面積"/>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39"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3" name="フローチャート: 判断 172"/>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79" name="楕円 178"/>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80" name="【体育館・プール】&#10;有形固定資産減価償却率該当値テキスト"/>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81" name="楕円 180"/>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152400</xdr:rowOff>
    </xdr:to>
    <xdr:cxnSp macro="">
      <xdr:nvCxnSpPr>
        <xdr:cNvPr id="182" name="直線コネクタ 181"/>
        <xdr:cNvCxnSpPr/>
      </xdr:nvCxnSpPr>
      <xdr:spPr>
        <a:xfrm flipV="1">
          <a:off x="3797300" y="10572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55880</xdr:rowOff>
    </xdr:from>
    <xdr:to>
      <xdr:col>15</xdr:col>
      <xdr:colOff>101600</xdr:colOff>
      <xdr:row>62</xdr:row>
      <xdr:rowOff>157480</xdr:rowOff>
    </xdr:to>
    <xdr:sp macro="" textlink="">
      <xdr:nvSpPr>
        <xdr:cNvPr id="183" name="楕円 182"/>
        <xdr:cNvSpPr/>
      </xdr:nvSpPr>
      <xdr:spPr>
        <a:xfrm>
          <a:off x="2857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106680</xdr:rowOff>
    </xdr:to>
    <xdr:cxnSp macro="">
      <xdr:nvCxnSpPr>
        <xdr:cNvPr id="184" name="直線コネクタ 183"/>
        <xdr:cNvCxnSpPr/>
      </xdr:nvCxnSpPr>
      <xdr:spPr>
        <a:xfrm flipV="1">
          <a:off x="2908300" y="106108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5" name="楕円 184"/>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106680</xdr:rowOff>
    </xdr:from>
    <xdr:to>
      <xdr:col>15</xdr:col>
      <xdr:colOff>50800</xdr:colOff>
      <xdr:row>62</xdr:row>
      <xdr:rowOff>160020</xdr:rowOff>
    </xdr:to>
    <xdr:cxnSp macro="">
      <xdr:nvCxnSpPr>
        <xdr:cNvPr id="186" name="直線コネクタ 185"/>
        <xdr:cNvCxnSpPr/>
      </xdr:nvCxnSpPr>
      <xdr:spPr>
        <a:xfrm flipV="1">
          <a:off x="2019300" y="10736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90" name="n_1mainValue【体育館・プール】&#10;有形固定資産減価償却率"/>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191" name="n_2mainValue【体育館・プール】&#10;有形固定資産減価償却率"/>
        <xdr:cNvSpPr txBox="1"/>
      </xdr:nvSpPr>
      <xdr:spPr>
        <a:xfrm>
          <a:off x="2705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92" name="n_3mainValue【体育館・プール】&#10;有形固定資産減価償却率"/>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5" name="フローチャート: 判断 224"/>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楕円 230"/>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32"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33" name="楕円 232"/>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34" name="直線コネクタ 233"/>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35" name="楕円 234"/>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156210</xdr:rowOff>
    </xdr:to>
    <xdr:cxnSp macro="">
      <xdr:nvCxnSpPr>
        <xdr:cNvPr id="236" name="直線コネクタ 235"/>
        <xdr:cNvCxnSpPr/>
      </xdr:nvCxnSpPr>
      <xdr:spPr>
        <a:xfrm flipV="1">
          <a:off x="8750300" y="10736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237" name="楕円 236"/>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156210</xdr:rowOff>
    </xdr:to>
    <xdr:cxnSp macro="">
      <xdr:nvCxnSpPr>
        <xdr:cNvPr id="238" name="直線コネクタ 237"/>
        <xdr:cNvCxnSpPr/>
      </xdr:nvCxnSpPr>
      <xdr:spPr>
        <a:xfrm>
          <a:off x="7861300" y="10763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1" name="n_3aveValue【体育館・プール】&#10;一人当たり面積"/>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42"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26687</xdr:rowOff>
    </xdr:from>
    <xdr:ext cx="469744" cy="259045"/>
    <xdr:sp macro="" textlink="">
      <xdr:nvSpPr>
        <xdr:cNvPr id="243" name="n_2mainValue【体育館・プール】&#10;一人当たり面積"/>
        <xdr:cNvSpPr txBox="1"/>
      </xdr:nvSpPr>
      <xdr:spPr>
        <a:xfrm>
          <a:off x="8515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44" name="n_3mainValue【体育館・プール】&#10;一人当たり面積"/>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8" name="フローチャート: 判断 277"/>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84" name="楕円 283"/>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85" name="【福祉施設】&#10;有形固定資産減価償却率該当値テキスト"/>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86" name="楕円 285"/>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102870</xdr:rowOff>
    </xdr:to>
    <xdr:cxnSp macro="">
      <xdr:nvCxnSpPr>
        <xdr:cNvPr id="287" name="直線コネクタ 286"/>
        <xdr:cNvCxnSpPr/>
      </xdr:nvCxnSpPr>
      <xdr:spPr>
        <a:xfrm flipV="1">
          <a:off x="3797300" y="14285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132080</xdr:rowOff>
    </xdr:from>
    <xdr:to>
      <xdr:col>15</xdr:col>
      <xdr:colOff>101600</xdr:colOff>
      <xdr:row>84</xdr:row>
      <xdr:rowOff>62230</xdr:rowOff>
    </xdr:to>
    <xdr:sp macro="" textlink="">
      <xdr:nvSpPr>
        <xdr:cNvPr id="288" name="楕円 287"/>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84</xdr:row>
      <xdr:rowOff>11430</xdr:rowOff>
    </xdr:to>
    <xdr:cxnSp macro="">
      <xdr:nvCxnSpPr>
        <xdr:cNvPr id="289" name="直線コネクタ 288"/>
        <xdr:cNvCxnSpPr/>
      </xdr:nvCxnSpPr>
      <xdr:spPr>
        <a:xfrm flipV="1">
          <a:off x="2908300" y="14333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290" name="楕円 289"/>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84</xdr:row>
      <xdr:rowOff>11430</xdr:rowOff>
    </xdr:to>
    <xdr:cxnSp macro="">
      <xdr:nvCxnSpPr>
        <xdr:cNvPr id="291" name="直線コネクタ 290"/>
        <xdr:cNvCxnSpPr/>
      </xdr:nvCxnSpPr>
      <xdr:spPr>
        <a:xfrm>
          <a:off x="2019300" y="1424749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4" name="n_3aveValue【福祉施設】&#10;有形固定資産減価償却率"/>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95" name="n_1mainValue【福祉施設】&#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53357</xdr:rowOff>
    </xdr:from>
    <xdr:ext cx="405111" cy="259045"/>
    <xdr:sp macro="" textlink="">
      <xdr:nvSpPr>
        <xdr:cNvPr id="296" name="n_2mainValue【福祉施設】&#10;有形固定資産減価償却率"/>
        <xdr:cNvSpPr txBox="1"/>
      </xdr:nvSpPr>
      <xdr:spPr>
        <a:xfrm>
          <a:off x="2705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84472</xdr:rowOff>
    </xdr:from>
    <xdr:ext cx="405111" cy="259045"/>
    <xdr:sp macro="" textlink="">
      <xdr:nvSpPr>
        <xdr:cNvPr id="297" name="n_3mainValue【福祉施設】&#10;有形固定資産減価償却率"/>
        <xdr:cNvSpPr txBox="1"/>
      </xdr:nvSpPr>
      <xdr:spPr>
        <a:xfrm>
          <a:off x="1816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107950</xdr:rowOff>
    </xdr:from>
    <xdr:to>
      <xdr:col>41</xdr:col>
      <xdr:colOff>101600</xdr:colOff>
      <xdr:row>82</xdr:row>
      <xdr:rowOff>38100</xdr:rowOff>
    </xdr:to>
    <xdr:sp macro="" textlink="">
      <xdr:nvSpPr>
        <xdr:cNvPr id="330" name="フローチャート: 判断 329"/>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336" name="楕円 335"/>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54627</xdr:rowOff>
    </xdr:from>
    <xdr:ext cx="469744" cy="259045"/>
    <xdr:sp macro="" textlink="">
      <xdr:nvSpPr>
        <xdr:cNvPr id="337" name="【福祉施設】&#10;一人当たり面積該当値テキスト"/>
        <xdr:cNvSpPr txBox="1"/>
      </xdr:nvSpPr>
      <xdr:spPr>
        <a:xfrm>
          <a:off x="10515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76200</xdr:rowOff>
    </xdr:from>
    <xdr:to>
      <xdr:col>50</xdr:col>
      <xdr:colOff>165100</xdr:colOff>
      <xdr:row>83</xdr:row>
      <xdr:rowOff>6350</xdr:rowOff>
    </xdr:to>
    <xdr:sp macro="" textlink="">
      <xdr:nvSpPr>
        <xdr:cNvPr id="338" name="楕円 337"/>
        <xdr:cNvSpPr/>
      </xdr:nvSpPr>
      <xdr:spPr>
        <a:xfrm>
          <a:off x="9588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127000</xdr:rowOff>
    </xdr:from>
    <xdr:to>
      <xdr:col>55</xdr:col>
      <xdr:colOff>0</xdr:colOff>
      <xdr:row>82</xdr:row>
      <xdr:rowOff>127000</xdr:rowOff>
    </xdr:to>
    <xdr:cxnSp macro="">
      <xdr:nvCxnSpPr>
        <xdr:cNvPr id="339" name="直線コネクタ 338"/>
        <xdr:cNvCxnSpPr/>
      </xdr:nvCxnSpPr>
      <xdr:spPr>
        <a:xfrm>
          <a:off x="9639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76200</xdr:rowOff>
    </xdr:from>
    <xdr:to>
      <xdr:col>46</xdr:col>
      <xdr:colOff>38100</xdr:colOff>
      <xdr:row>83</xdr:row>
      <xdr:rowOff>6350</xdr:rowOff>
    </xdr:to>
    <xdr:sp macro="" textlink="">
      <xdr:nvSpPr>
        <xdr:cNvPr id="340" name="楕円 339"/>
        <xdr:cNvSpPr/>
      </xdr:nvSpPr>
      <xdr:spPr>
        <a:xfrm>
          <a:off x="869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127000</xdr:rowOff>
    </xdr:from>
    <xdr:to>
      <xdr:col>50</xdr:col>
      <xdr:colOff>114300</xdr:colOff>
      <xdr:row>82</xdr:row>
      <xdr:rowOff>127000</xdr:rowOff>
    </xdr:to>
    <xdr:cxnSp macro="">
      <xdr:nvCxnSpPr>
        <xdr:cNvPr id="341" name="直線コネクタ 340"/>
        <xdr:cNvCxnSpPr/>
      </xdr:nvCxnSpPr>
      <xdr:spPr>
        <a:xfrm>
          <a:off x="8750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42" name="楕円 341"/>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127000</xdr:rowOff>
    </xdr:from>
    <xdr:to>
      <xdr:col>45</xdr:col>
      <xdr:colOff>177800</xdr:colOff>
      <xdr:row>84</xdr:row>
      <xdr:rowOff>0</xdr:rowOff>
    </xdr:to>
    <xdr:cxnSp macro="">
      <xdr:nvCxnSpPr>
        <xdr:cNvPr id="343" name="直線コネクタ 342"/>
        <xdr:cNvCxnSpPr/>
      </xdr:nvCxnSpPr>
      <xdr:spPr>
        <a:xfrm flipV="1">
          <a:off x="7861300" y="14185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54627</xdr:rowOff>
    </xdr:from>
    <xdr:ext cx="469744" cy="259045"/>
    <xdr:sp macro="" textlink="">
      <xdr:nvSpPr>
        <xdr:cNvPr id="346" name="n_3aveValue【福祉施設】&#10;一人当たり面積"/>
        <xdr:cNvSpPr txBox="1"/>
      </xdr:nvSpPr>
      <xdr:spPr>
        <a:xfrm>
          <a:off x="7626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168927</xdr:rowOff>
    </xdr:from>
    <xdr:ext cx="469744" cy="259045"/>
    <xdr:sp macro="" textlink="">
      <xdr:nvSpPr>
        <xdr:cNvPr id="347" name="n_1main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8" name="n_2main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49" name="n_3main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91" name="直線コネクタ 390"/>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92"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93" name="直線コネクタ 392"/>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94"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95" name="直線コネクタ 39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396"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97" name="フローチャート: 判断 396"/>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98" name="フローチャート: 判断 397"/>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99" name="フローチャート: 判断 398"/>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00" name="フローチャート: 判断 399"/>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80917</xdr:rowOff>
    </xdr:from>
    <xdr:to>
      <xdr:col>85</xdr:col>
      <xdr:colOff>177800</xdr:colOff>
      <xdr:row>36</xdr:row>
      <xdr:rowOff>11067</xdr:rowOff>
    </xdr:to>
    <xdr:sp macro="" textlink="">
      <xdr:nvSpPr>
        <xdr:cNvPr id="406" name="楕円 405"/>
        <xdr:cNvSpPr/>
      </xdr:nvSpPr>
      <xdr:spPr>
        <a:xfrm>
          <a:off x="16268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103794</xdr:rowOff>
    </xdr:from>
    <xdr:ext cx="405111" cy="259045"/>
    <xdr:sp macro="" textlink="">
      <xdr:nvSpPr>
        <xdr:cNvPr id="407" name="【一般廃棄物処理施設】&#10;有形固定資産減価償却率該当値テキスト"/>
        <xdr:cNvSpPr txBox="1"/>
      </xdr:nvSpPr>
      <xdr:spPr>
        <a:xfrm>
          <a:off x="16357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98878</xdr:rowOff>
    </xdr:from>
    <xdr:to>
      <xdr:col>81</xdr:col>
      <xdr:colOff>101600</xdr:colOff>
      <xdr:row>36</xdr:row>
      <xdr:rowOff>29028</xdr:rowOff>
    </xdr:to>
    <xdr:sp macro="" textlink="">
      <xdr:nvSpPr>
        <xdr:cNvPr id="408" name="楕円 407"/>
        <xdr:cNvSpPr/>
      </xdr:nvSpPr>
      <xdr:spPr>
        <a:xfrm>
          <a:off x="15430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35</xdr:row>
      <xdr:rowOff>149678</xdr:rowOff>
    </xdr:to>
    <xdr:cxnSp macro="">
      <xdr:nvCxnSpPr>
        <xdr:cNvPr id="409" name="直線コネクタ 408"/>
        <xdr:cNvCxnSpPr/>
      </xdr:nvCxnSpPr>
      <xdr:spPr>
        <a:xfrm flipV="1">
          <a:off x="15481300" y="61324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410" name="楕円 409"/>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149678</xdr:rowOff>
    </xdr:from>
    <xdr:to>
      <xdr:col>81</xdr:col>
      <xdr:colOff>50800</xdr:colOff>
      <xdr:row>36</xdr:row>
      <xdr:rowOff>22316</xdr:rowOff>
    </xdr:to>
    <xdr:cxnSp macro="">
      <xdr:nvCxnSpPr>
        <xdr:cNvPr id="411" name="直線コネクタ 410"/>
        <xdr:cNvCxnSpPr/>
      </xdr:nvCxnSpPr>
      <xdr:spPr>
        <a:xfrm flipV="1">
          <a:off x="14592300" y="61504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412"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13"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414" name="n_3aveValue【一般廃棄物処理施設】&#10;有形固定資産減価償却率"/>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20155</xdr:rowOff>
    </xdr:from>
    <xdr:ext cx="405111" cy="259045"/>
    <xdr:sp macro="" textlink="">
      <xdr:nvSpPr>
        <xdr:cNvPr id="415" name="n_1mainValue【一般廃棄物処理施設】&#10;有形固定資産減価償却率"/>
        <xdr:cNvSpPr txBox="1"/>
      </xdr:nvSpPr>
      <xdr:spPr>
        <a:xfrm>
          <a:off x="1526604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64243</xdr:rowOff>
    </xdr:from>
    <xdr:ext cx="405111" cy="259045"/>
    <xdr:sp macro="" textlink="">
      <xdr:nvSpPr>
        <xdr:cNvPr id="416" name="n_2mainValue【一般廃棄物処理施設】&#10;有形固定資産減価償却率"/>
        <xdr:cNvSpPr txBox="1"/>
      </xdr:nvSpPr>
      <xdr:spPr>
        <a:xfrm>
          <a:off x="14389744" y="623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7" name="直線コネクタ 4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8" name="テキスト ボックス 42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9" name="直線コネクタ 4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0" name="テキスト ボックス 42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1" name="直線コネクタ 4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2" name="テキスト ボックス 43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3" name="直線コネクタ 4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4" name="テキスト ボックス 43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38" name="直線コネクタ 437"/>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39"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40" name="直線コネクタ 439"/>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41"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42" name="直線コネクタ 441"/>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443"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44" name="フローチャート: 判断 443"/>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45" name="フローチャート: 判断 444"/>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46" name="フローチャート: 判断 445"/>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447" name="フローチャート: 判断 446"/>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132349</xdr:rowOff>
    </xdr:from>
    <xdr:to>
      <xdr:col>116</xdr:col>
      <xdr:colOff>114300</xdr:colOff>
      <xdr:row>40</xdr:row>
      <xdr:rowOff>62499</xdr:rowOff>
    </xdr:to>
    <xdr:sp macro="" textlink="">
      <xdr:nvSpPr>
        <xdr:cNvPr id="453" name="楕円 452"/>
        <xdr:cNvSpPr/>
      </xdr:nvSpPr>
      <xdr:spPr>
        <a:xfrm>
          <a:off x="22110700" y="68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110776</xdr:rowOff>
    </xdr:from>
    <xdr:ext cx="534377" cy="259045"/>
    <xdr:sp macro="" textlink="">
      <xdr:nvSpPr>
        <xdr:cNvPr id="454" name="【一般廃棄物処理施設】&#10;一人当たり有形固定資産（償却資産）額該当値テキスト"/>
        <xdr:cNvSpPr txBox="1"/>
      </xdr:nvSpPr>
      <xdr:spPr>
        <a:xfrm>
          <a:off x="22199600" y="67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140180</xdr:rowOff>
    </xdr:from>
    <xdr:to>
      <xdr:col>112</xdr:col>
      <xdr:colOff>38100</xdr:colOff>
      <xdr:row>40</xdr:row>
      <xdr:rowOff>70330</xdr:rowOff>
    </xdr:to>
    <xdr:sp macro="" textlink="">
      <xdr:nvSpPr>
        <xdr:cNvPr id="455" name="楕円 454"/>
        <xdr:cNvSpPr/>
      </xdr:nvSpPr>
      <xdr:spPr>
        <a:xfrm>
          <a:off x="21272500" y="6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11699</xdr:rowOff>
    </xdr:from>
    <xdr:to>
      <xdr:col>116</xdr:col>
      <xdr:colOff>63500</xdr:colOff>
      <xdr:row>40</xdr:row>
      <xdr:rowOff>19530</xdr:rowOff>
    </xdr:to>
    <xdr:cxnSp macro="">
      <xdr:nvCxnSpPr>
        <xdr:cNvPr id="456" name="直線コネクタ 455"/>
        <xdr:cNvCxnSpPr/>
      </xdr:nvCxnSpPr>
      <xdr:spPr>
        <a:xfrm flipV="1">
          <a:off x="21323300" y="6869699"/>
          <a:ext cx="8382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144811</xdr:rowOff>
    </xdr:from>
    <xdr:to>
      <xdr:col>107</xdr:col>
      <xdr:colOff>101600</xdr:colOff>
      <xdr:row>40</xdr:row>
      <xdr:rowOff>74961</xdr:rowOff>
    </xdr:to>
    <xdr:sp macro="" textlink="">
      <xdr:nvSpPr>
        <xdr:cNvPr id="457" name="楕円 456"/>
        <xdr:cNvSpPr/>
      </xdr:nvSpPr>
      <xdr:spPr>
        <a:xfrm>
          <a:off x="20383500" y="68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19530</xdr:rowOff>
    </xdr:from>
    <xdr:to>
      <xdr:col>111</xdr:col>
      <xdr:colOff>177800</xdr:colOff>
      <xdr:row>40</xdr:row>
      <xdr:rowOff>24161</xdr:rowOff>
    </xdr:to>
    <xdr:cxnSp macro="">
      <xdr:nvCxnSpPr>
        <xdr:cNvPr id="458" name="直線コネクタ 457"/>
        <xdr:cNvCxnSpPr/>
      </xdr:nvCxnSpPr>
      <xdr:spPr>
        <a:xfrm flipV="1">
          <a:off x="20434300" y="6877530"/>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459"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460"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149924</xdr:rowOff>
    </xdr:from>
    <xdr:ext cx="534377" cy="259045"/>
    <xdr:sp macro="" textlink="">
      <xdr:nvSpPr>
        <xdr:cNvPr id="461" name="n_3aveValue【一般廃棄物処理施設】&#10;一人当たり有形固定資産（償却資産）額"/>
        <xdr:cNvSpPr txBox="1"/>
      </xdr:nvSpPr>
      <xdr:spPr>
        <a:xfrm>
          <a:off x="19278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61457</xdr:rowOff>
    </xdr:from>
    <xdr:ext cx="534377" cy="259045"/>
    <xdr:sp macro="" textlink="">
      <xdr:nvSpPr>
        <xdr:cNvPr id="462" name="n_1mainValue【一般廃棄物処理施設】&#10;一人当たり有形固定資産（償却資産）額"/>
        <xdr:cNvSpPr txBox="1"/>
      </xdr:nvSpPr>
      <xdr:spPr>
        <a:xfrm>
          <a:off x="21043411" y="69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66088</xdr:rowOff>
    </xdr:from>
    <xdr:ext cx="534377" cy="259045"/>
    <xdr:sp macro="" textlink="">
      <xdr:nvSpPr>
        <xdr:cNvPr id="463" name="n_2mainValue【一般廃棄物処理施設】&#10;一人当たり有形固定資産（償却資産）額"/>
        <xdr:cNvSpPr txBox="1"/>
      </xdr:nvSpPr>
      <xdr:spPr>
        <a:xfrm>
          <a:off x="20167111" y="69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5" name="テキスト ボックス 47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487" name="直線コネクタ 486"/>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488"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89" name="直線コネクタ 4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90"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91" name="直線コネクタ 490"/>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92"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93" name="フローチャート: 判断 492"/>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94" name="フローチャート: 判断 49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495" name="フローチャート: 判断 494"/>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496" name="フローチャート: 判断 495"/>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53975</xdr:rowOff>
    </xdr:from>
    <xdr:to>
      <xdr:col>85</xdr:col>
      <xdr:colOff>177800</xdr:colOff>
      <xdr:row>56</xdr:row>
      <xdr:rowOff>155575</xdr:rowOff>
    </xdr:to>
    <xdr:sp macro="" textlink="">
      <xdr:nvSpPr>
        <xdr:cNvPr id="502" name="楕円 501"/>
        <xdr:cNvSpPr/>
      </xdr:nvSpPr>
      <xdr:spPr>
        <a:xfrm>
          <a:off x="16268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76852</xdr:rowOff>
    </xdr:from>
    <xdr:ext cx="405111" cy="259045"/>
    <xdr:sp macro="" textlink="">
      <xdr:nvSpPr>
        <xdr:cNvPr id="503" name="【保健センター・保健所】&#10;有形固定資産減価償却率該当値テキスト"/>
        <xdr:cNvSpPr txBox="1"/>
      </xdr:nvSpPr>
      <xdr:spPr>
        <a:xfrm>
          <a:off x="16357600"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103505</xdr:rowOff>
    </xdr:from>
    <xdr:to>
      <xdr:col>81</xdr:col>
      <xdr:colOff>101600</xdr:colOff>
      <xdr:row>57</xdr:row>
      <xdr:rowOff>33655</xdr:rowOff>
    </xdr:to>
    <xdr:sp macro="" textlink="">
      <xdr:nvSpPr>
        <xdr:cNvPr id="504" name="楕円 503"/>
        <xdr:cNvSpPr/>
      </xdr:nvSpPr>
      <xdr:spPr>
        <a:xfrm>
          <a:off x="15430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104775</xdr:rowOff>
    </xdr:from>
    <xdr:to>
      <xdr:col>85</xdr:col>
      <xdr:colOff>127000</xdr:colOff>
      <xdr:row>56</xdr:row>
      <xdr:rowOff>154305</xdr:rowOff>
    </xdr:to>
    <xdr:cxnSp macro="">
      <xdr:nvCxnSpPr>
        <xdr:cNvPr id="505" name="直線コネクタ 504"/>
        <xdr:cNvCxnSpPr/>
      </xdr:nvCxnSpPr>
      <xdr:spPr>
        <a:xfrm flipV="1">
          <a:off x="15481300" y="97059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506" name="楕円 505"/>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154305</xdr:rowOff>
    </xdr:from>
    <xdr:to>
      <xdr:col>81</xdr:col>
      <xdr:colOff>50800</xdr:colOff>
      <xdr:row>57</xdr:row>
      <xdr:rowOff>40005</xdr:rowOff>
    </xdr:to>
    <xdr:cxnSp macro="">
      <xdr:nvCxnSpPr>
        <xdr:cNvPr id="507" name="直線コネクタ 506"/>
        <xdr:cNvCxnSpPr/>
      </xdr:nvCxnSpPr>
      <xdr:spPr>
        <a:xfrm flipV="1">
          <a:off x="14592300" y="97555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508" name="楕円 507"/>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30480</xdr:rowOff>
    </xdr:from>
    <xdr:to>
      <xdr:col>76</xdr:col>
      <xdr:colOff>114300</xdr:colOff>
      <xdr:row>57</xdr:row>
      <xdr:rowOff>40005</xdr:rowOff>
    </xdr:to>
    <xdr:cxnSp macro="">
      <xdr:nvCxnSpPr>
        <xdr:cNvPr id="509" name="直線コネクタ 508"/>
        <xdr:cNvCxnSpPr/>
      </xdr:nvCxnSpPr>
      <xdr:spPr>
        <a:xfrm>
          <a:off x="13703300" y="98031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510"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511"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512" name="n_3aveValue【保健センター・保健所】&#10;有形固定資産減価償却率"/>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50182</xdr:rowOff>
    </xdr:from>
    <xdr:ext cx="405111" cy="259045"/>
    <xdr:sp macro="" textlink="">
      <xdr:nvSpPr>
        <xdr:cNvPr id="513" name="n_1mainValue【保健センター・保健所】&#10;有形固定資産減価償却率"/>
        <xdr:cNvSpPr txBox="1"/>
      </xdr:nvSpPr>
      <xdr:spPr>
        <a:xfrm>
          <a:off x="152660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514" name="n_2mainValue【保健センター・保健所】&#10;有形固定資産減価償却率"/>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515" name="n_3mainValue【保健センター・保健所】&#10;有形固定資産減価償却率"/>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37" name="直線コネクタ 536"/>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38"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39" name="直線コネクタ 538"/>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1" name="直線コネクタ 54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42"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43" name="フローチャート: 判断 54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44" name="フローチャート: 判断 543"/>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45" name="フローチャート: 判断 544"/>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546" name="フローチャート: 判断 545"/>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552" name="楕円 551"/>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109237</xdr:rowOff>
    </xdr:from>
    <xdr:ext cx="469744" cy="259045"/>
    <xdr:sp macro="" textlink="">
      <xdr:nvSpPr>
        <xdr:cNvPr id="553" name="【保健センター・保健所】&#10;一人当たり面積該当値テキスト"/>
        <xdr:cNvSpPr txBox="1"/>
      </xdr:nvSpPr>
      <xdr:spPr>
        <a:xfrm>
          <a:off x="22199600"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554" name="楕円 553"/>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137160</xdr:rowOff>
    </xdr:to>
    <xdr:cxnSp macro="">
      <xdr:nvCxnSpPr>
        <xdr:cNvPr id="555" name="直線コネクタ 554"/>
        <xdr:cNvCxnSpPr/>
      </xdr:nvCxnSpPr>
      <xdr:spPr>
        <a:xfrm>
          <a:off x="21323300" y="9738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86360</xdr:rowOff>
    </xdr:from>
    <xdr:to>
      <xdr:col>107</xdr:col>
      <xdr:colOff>101600</xdr:colOff>
      <xdr:row>57</xdr:row>
      <xdr:rowOff>16510</xdr:rowOff>
    </xdr:to>
    <xdr:sp macro="" textlink="">
      <xdr:nvSpPr>
        <xdr:cNvPr id="556" name="楕円 555"/>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137160</xdr:rowOff>
    </xdr:from>
    <xdr:to>
      <xdr:col>111</xdr:col>
      <xdr:colOff>177800</xdr:colOff>
      <xdr:row>56</xdr:row>
      <xdr:rowOff>137160</xdr:rowOff>
    </xdr:to>
    <xdr:cxnSp macro="">
      <xdr:nvCxnSpPr>
        <xdr:cNvPr id="557" name="直線コネクタ 556"/>
        <xdr:cNvCxnSpPr/>
      </xdr:nvCxnSpPr>
      <xdr:spPr>
        <a:xfrm>
          <a:off x="20434300" y="9738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52070</xdr:rowOff>
    </xdr:from>
    <xdr:to>
      <xdr:col>102</xdr:col>
      <xdr:colOff>165100</xdr:colOff>
      <xdr:row>57</xdr:row>
      <xdr:rowOff>153670</xdr:rowOff>
    </xdr:to>
    <xdr:sp macro="" textlink="">
      <xdr:nvSpPr>
        <xdr:cNvPr id="558" name="楕円 557"/>
        <xdr:cNvSpPr/>
      </xdr:nvSpPr>
      <xdr:spPr>
        <a:xfrm>
          <a:off x="19494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137160</xdr:rowOff>
    </xdr:from>
    <xdr:to>
      <xdr:col>107</xdr:col>
      <xdr:colOff>50800</xdr:colOff>
      <xdr:row>57</xdr:row>
      <xdr:rowOff>102870</xdr:rowOff>
    </xdr:to>
    <xdr:cxnSp macro="">
      <xdr:nvCxnSpPr>
        <xdr:cNvPr id="559" name="直線コネクタ 558"/>
        <xdr:cNvCxnSpPr/>
      </xdr:nvCxnSpPr>
      <xdr:spPr>
        <a:xfrm flipV="1">
          <a:off x="19545300" y="9738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560"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561"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156227</xdr:rowOff>
    </xdr:from>
    <xdr:ext cx="469744" cy="259045"/>
    <xdr:sp macro="" textlink="">
      <xdr:nvSpPr>
        <xdr:cNvPr id="562" name="n_3aveValue【保健センター・保健所】&#10;一人当たり面積"/>
        <xdr:cNvSpPr txBox="1"/>
      </xdr:nvSpPr>
      <xdr:spPr>
        <a:xfrm>
          <a:off x="19310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563"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33037</xdr:rowOff>
    </xdr:from>
    <xdr:ext cx="469744" cy="259045"/>
    <xdr:sp macro="" textlink="">
      <xdr:nvSpPr>
        <xdr:cNvPr id="564" name="n_2mainValue【保健センター・保健所】&#10;一人当たり面積"/>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170197</xdr:rowOff>
    </xdr:from>
    <xdr:ext cx="469744" cy="259045"/>
    <xdr:sp macro="" textlink="">
      <xdr:nvSpPr>
        <xdr:cNvPr id="565" name="n_3mainValue【保健センター・保健所】&#10;一人当たり面積"/>
        <xdr:cNvSpPr txBox="1"/>
      </xdr:nvSpPr>
      <xdr:spPr>
        <a:xfrm>
          <a:off x="19310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6" name="テキスト ボックス 5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8" name="テキスト ボックス 5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6" name="テキスト ボックス 5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90" name="直線コネクタ 589"/>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91"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92" name="直線コネクタ 591"/>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93"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94" name="直線コネクタ 593"/>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595"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96" name="フローチャート: 判断 595"/>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97" name="フローチャート: 判断 596"/>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598" name="フローチャート: 判断 597"/>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599" name="フローチャート: 判断 598"/>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605" name="楕円 604"/>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606" name="【消防施設】&#10;有形固定資産減価償却率該当値テキスト"/>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160655</xdr:rowOff>
    </xdr:from>
    <xdr:to>
      <xdr:col>81</xdr:col>
      <xdr:colOff>101600</xdr:colOff>
      <xdr:row>81</xdr:row>
      <xdr:rowOff>90805</xdr:rowOff>
    </xdr:to>
    <xdr:sp macro="" textlink="">
      <xdr:nvSpPr>
        <xdr:cNvPr id="607" name="楕円 606"/>
        <xdr:cNvSpPr/>
      </xdr:nvSpPr>
      <xdr:spPr>
        <a:xfrm>
          <a:off x="15430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40005</xdr:rowOff>
    </xdr:to>
    <xdr:cxnSp macro="">
      <xdr:nvCxnSpPr>
        <xdr:cNvPr id="608" name="直線コネクタ 607"/>
        <xdr:cNvCxnSpPr/>
      </xdr:nvCxnSpPr>
      <xdr:spPr>
        <a:xfrm flipV="1">
          <a:off x="15481300" y="138855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97789</xdr:rowOff>
    </xdr:from>
    <xdr:to>
      <xdr:col>76</xdr:col>
      <xdr:colOff>165100</xdr:colOff>
      <xdr:row>84</xdr:row>
      <xdr:rowOff>27939</xdr:rowOff>
    </xdr:to>
    <xdr:sp macro="" textlink="">
      <xdr:nvSpPr>
        <xdr:cNvPr id="609" name="楕円 608"/>
        <xdr:cNvSpPr/>
      </xdr:nvSpPr>
      <xdr:spPr>
        <a:xfrm>
          <a:off x="1454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83</xdr:row>
      <xdr:rowOff>148589</xdr:rowOff>
    </xdr:to>
    <xdr:cxnSp macro="">
      <xdr:nvCxnSpPr>
        <xdr:cNvPr id="610" name="直線コネクタ 609"/>
        <xdr:cNvCxnSpPr/>
      </xdr:nvCxnSpPr>
      <xdr:spPr>
        <a:xfrm flipV="1">
          <a:off x="14592300" y="13927455"/>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73025</xdr:rowOff>
    </xdr:from>
    <xdr:to>
      <xdr:col>72</xdr:col>
      <xdr:colOff>38100</xdr:colOff>
      <xdr:row>82</xdr:row>
      <xdr:rowOff>3175</xdr:rowOff>
    </xdr:to>
    <xdr:sp macro="" textlink="">
      <xdr:nvSpPr>
        <xdr:cNvPr id="611" name="楕円 610"/>
        <xdr:cNvSpPr/>
      </xdr:nvSpPr>
      <xdr:spPr>
        <a:xfrm>
          <a:off x="1365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123825</xdr:rowOff>
    </xdr:from>
    <xdr:to>
      <xdr:col>76</xdr:col>
      <xdr:colOff>114300</xdr:colOff>
      <xdr:row>83</xdr:row>
      <xdr:rowOff>148589</xdr:rowOff>
    </xdr:to>
    <xdr:cxnSp macro="">
      <xdr:nvCxnSpPr>
        <xdr:cNvPr id="612" name="直線コネクタ 611"/>
        <xdr:cNvCxnSpPr/>
      </xdr:nvCxnSpPr>
      <xdr:spPr>
        <a:xfrm>
          <a:off x="13703300" y="14011275"/>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613"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14"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144797</xdr:rowOff>
    </xdr:from>
    <xdr:ext cx="405111" cy="259045"/>
    <xdr:sp macro="" textlink="">
      <xdr:nvSpPr>
        <xdr:cNvPr id="615" name="n_3aveValue【消防施設】&#10;有形固定資産減価償却率"/>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107332</xdr:rowOff>
    </xdr:from>
    <xdr:ext cx="405111" cy="259045"/>
    <xdr:sp macro="" textlink="">
      <xdr:nvSpPr>
        <xdr:cNvPr id="616" name="n_1mainValue【消防施設】&#10;有形固定資産減価償却率"/>
        <xdr:cNvSpPr txBox="1"/>
      </xdr:nvSpPr>
      <xdr:spPr>
        <a:xfrm>
          <a:off x="15266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19066</xdr:rowOff>
    </xdr:from>
    <xdr:ext cx="405111" cy="259045"/>
    <xdr:sp macro="" textlink="">
      <xdr:nvSpPr>
        <xdr:cNvPr id="617" name="n_2mainValue【消防施設】&#10;有形固定資産減価償却率"/>
        <xdr:cNvSpPr txBox="1"/>
      </xdr:nvSpPr>
      <xdr:spPr>
        <a:xfrm>
          <a:off x="14389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19702</xdr:rowOff>
    </xdr:from>
    <xdr:ext cx="405111" cy="259045"/>
    <xdr:sp macro="" textlink="">
      <xdr:nvSpPr>
        <xdr:cNvPr id="618" name="n_3mainValue【消防施設】&#10;有形固定資産減価償却率"/>
        <xdr:cNvSpPr txBox="1"/>
      </xdr:nvSpPr>
      <xdr:spPr>
        <a:xfrm>
          <a:off x="13500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42" name="直線コネクタ 641"/>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4" name="直線コネクタ 64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45"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46" name="直線コネクタ 645"/>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647"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48" name="フローチャート: 判断 647"/>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49" name="フローチャート: 判断 648"/>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50" name="フローチャート: 判断 649"/>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51" name="フローチャート: 判断 65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657" name="楕円 656"/>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47007</xdr:rowOff>
    </xdr:from>
    <xdr:ext cx="469744" cy="259045"/>
    <xdr:sp macro="" textlink="">
      <xdr:nvSpPr>
        <xdr:cNvPr id="658" name="【消防施設】&#10;一人当たり面積該当値テキスト"/>
        <xdr:cNvSpPr txBox="1"/>
      </xdr:nvSpPr>
      <xdr:spPr>
        <a:xfrm>
          <a:off x="22199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659" name="楕円 658"/>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660" name="直線コネクタ 659"/>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61" name="楕円 660"/>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662" name="直線コネクタ 661"/>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63" name="楕円 66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15239</xdr:rowOff>
    </xdr:to>
    <xdr:cxnSp macro="">
      <xdr:nvCxnSpPr>
        <xdr:cNvPr id="664" name="直線コネクタ 663"/>
        <xdr:cNvCxnSpPr/>
      </xdr:nvCxnSpPr>
      <xdr:spPr>
        <a:xfrm flipV="1">
          <a:off x="19545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65"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66"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67"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668"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69"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70"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2" name="テキスト ボックス 6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2" name="テキスト ボックス 6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96" name="直線コネクタ 695"/>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97"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698" name="直線コネクタ 697"/>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0" name="直線コネクタ 6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01" name="【庁舎】&#10;有形固定資産減価償却率平均値テキスト"/>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2" name="フローチャート: 判断 701"/>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3" name="フローチャート: 判断 70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04" name="フローチャート: 判断 703"/>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05" name="フローチャート: 判断 704"/>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711" name="楕円 710"/>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116495</xdr:rowOff>
    </xdr:from>
    <xdr:ext cx="405111" cy="259045"/>
    <xdr:sp macro="" textlink="">
      <xdr:nvSpPr>
        <xdr:cNvPr id="712" name="【庁舎】&#10;有形固定資産減価償却率該当値テキスト"/>
        <xdr:cNvSpPr txBox="1"/>
      </xdr:nvSpPr>
      <xdr:spPr>
        <a:xfrm>
          <a:off x="16357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713" name="楕円 712"/>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41911</xdr:rowOff>
    </xdr:to>
    <xdr:cxnSp macro="">
      <xdr:nvCxnSpPr>
        <xdr:cNvPr id="714" name="直線コネクタ 713"/>
        <xdr:cNvCxnSpPr/>
      </xdr:nvCxnSpPr>
      <xdr:spPr>
        <a:xfrm flipV="1">
          <a:off x="15481300" y="1801966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15" name="楕円 714"/>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58238</xdr:rowOff>
    </xdr:to>
    <xdr:cxnSp macro="">
      <xdr:nvCxnSpPr>
        <xdr:cNvPr id="716" name="直線コネクタ 715"/>
        <xdr:cNvCxnSpPr/>
      </xdr:nvCxnSpPr>
      <xdr:spPr>
        <a:xfrm flipV="1">
          <a:off x="14592300" y="180441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17" name="楕円 716"/>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105</xdr:row>
      <xdr:rowOff>85998</xdr:rowOff>
    </xdr:to>
    <xdr:cxnSp macro="">
      <xdr:nvCxnSpPr>
        <xdr:cNvPr id="718" name="直線コネクタ 717"/>
        <xdr:cNvCxnSpPr/>
      </xdr:nvCxnSpPr>
      <xdr:spPr>
        <a:xfrm flipV="1">
          <a:off x="13703300" y="180604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1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20"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119034</xdr:rowOff>
    </xdr:from>
    <xdr:ext cx="405111" cy="259045"/>
    <xdr:sp macro="" textlink="">
      <xdr:nvSpPr>
        <xdr:cNvPr id="721" name="n_3aveValue【庁舎】&#10;有形固定資産減価償却率"/>
        <xdr:cNvSpPr txBox="1"/>
      </xdr:nvSpPr>
      <xdr:spPr>
        <a:xfrm>
          <a:off x="13500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722" name="n_1main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723" name="n_2main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724" name="n_3mainValue【庁舎】&#10;有形固定資産減価償却率"/>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48" name="直線コネクタ 747"/>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49"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50" name="直線コネクタ 749"/>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1"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2" name="直線コネクタ 751"/>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53"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54" name="フローチャート: 判断 753"/>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55" name="フローチャート: 判断 754"/>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756" name="フローチャート: 判断 755"/>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757" name="フローチャート: 判断 756"/>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49530</xdr:rowOff>
    </xdr:from>
    <xdr:to>
      <xdr:col>116</xdr:col>
      <xdr:colOff>114300</xdr:colOff>
      <xdr:row>107</xdr:row>
      <xdr:rowOff>151130</xdr:rowOff>
    </xdr:to>
    <xdr:sp macro="" textlink="">
      <xdr:nvSpPr>
        <xdr:cNvPr id="763" name="楕円 762"/>
        <xdr:cNvSpPr/>
      </xdr:nvSpPr>
      <xdr:spPr>
        <a:xfrm>
          <a:off x="221107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64"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49530</xdr:rowOff>
    </xdr:from>
    <xdr:to>
      <xdr:col>112</xdr:col>
      <xdr:colOff>38100</xdr:colOff>
      <xdr:row>107</xdr:row>
      <xdr:rowOff>151130</xdr:rowOff>
    </xdr:to>
    <xdr:sp macro="" textlink="">
      <xdr:nvSpPr>
        <xdr:cNvPr id="765" name="楕円 764"/>
        <xdr:cNvSpPr/>
      </xdr:nvSpPr>
      <xdr:spPr>
        <a:xfrm>
          <a:off x="212725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100330</xdr:rowOff>
    </xdr:from>
    <xdr:to>
      <xdr:col>116</xdr:col>
      <xdr:colOff>63500</xdr:colOff>
      <xdr:row>107</xdr:row>
      <xdr:rowOff>100330</xdr:rowOff>
    </xdr:to>
    <xdr:cxnSp macro="">
      <xdr:nvCxnSpPr>
        <xdr:cNvPr id="766" name="直線コネクタ 765"/>
        <xdr:cNvCxnSpPr/>
      </xdr:nvCxnSpPr>
      <xdr:spPr>
        <a:xfrm>
          <a:off x="21323300" y="1844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50800</xdr:rowOff>
    </xdr:from>
    <xdr:to>
      <xdr:col>107</xdr:col>
      <xdr:colOff>101600</xdr:colOff>
      <xdr:row>107</xdr:row>
      <xdr:rowOff>152400</xdr:rowOff>
    </xdr:to>
    <xdr:sp macro="" textlink="">
      <xdr:nvSpPr>
        <xdr:cNvPr id="767" name="楕円 766"/>
        <xdr:cNvSpPr/>
      </xdr:nvSpPr>
      <xdr:spPr>
        <a:xfrm>
          <a:off x="20383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100330</xdr:rowOff>
    </xdr:from>
    <xdr:to>
      <xdr:col>111</xdr:col>
      <xdr:colOff>177800</xdr:colOff>
      <xdr:row>107</xdr:row>
      <xdr:rowOff>101600</xdr:rowOff>
    </xdr:to>
    <xdr:cxnSp macro="">
      <xdr:nvCxnSpPr>
        <xdr:cNvPr id="768" name="直線コネクタ 767"/>
        <xdr:cNvCxnSpPr/>
      </xdr:nvCxnSpPr>
      <xdr:spPr>
        <a:xfrm flipV="1">
          <a:off x="20434300" y="184454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49530</xdr:rowOff>
    </xdr:from>
    <xdr:to>
      <xdr:col>102</xdr:col>
      <xdr:colOff>165100</xdr:colOff>
      <xdr:row>107</xdr:row>
      <xdr:rowOff>151130</xdr:rowOff>
    </xdr:to>
    <xdr:sp macro="" textlink="">
      <xdr:nvSpPr>
        <xdr:cNvPr id="769" name="楕円 768"/>
        <xdr:cNvSpPr/>
      </xdr:nvSpPr>
      <xdr:spPr>
        <a:xfrm>
          <a:off x="194945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100330</xdr:rowOff>
    </xdr:from>
    <xdr:to>
      <xdr:col>107</xdr:col>
      <xdr:colOff>50800</xdr:colOff>
      <xdr:row>107</xdr:row>
      <xdr:rowOff>101600</xdr:rowOff>
    </xdr:to>
    <xdr:cxnSp macro="">
      <xdr:nvCxnSpPr>
        <xdr:cNvPr id="770" name="直線コネクタ 769"/>
        <xdr:cNvCxnSpPr/>
      </xdr:nvCxnSpPr>
      <xdr:spPr>
        <a:xfrm>
          <a:off x="19545300" y="184454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771"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72"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154957</xdr:rowOff>
    </xdr:from>
    <xdr:ext cx="469744" cy="259045"/>
    <xdr:sp macro="" textlink="">
      <xdr:nvSpPr>
        <xdr:cNvPr id="773" name="n_3aveValue【庁舎】&#10;一人当たり面積"/>
        <xdr:cNvSpPr txBox="1"/>
      </xdr:nvSpPr>
      <xdr:spPr>
        <a:xfrm>
          <a:off x="19310427" y="185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142257</xdr:rowOff>
    </xdr:from>
    <xdr:ext cx="469744" cy="259045"/>
    <xdr:sp macro="" textlink="">
      <xdr:nvSpPr>
        <xdr:cNvPr id="774" name="n_1mainValue【庁舎】&#10;一人当たり面積"/>
        <xdr:cNvSpPr txBox="1"/>
      </xdr:nvSpPr>
      <xdr:spPr>
        <a:xfrm>
          <a:off x="210757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168927</xdr:rowOff>
    </xdr:from>
    <xdr:ext cx="469744" cy="259045"/>
    <xdr:sp macro="" textlink="">
      <xdr:nvSpPr>
        <xdr:cNvPr id="775" name="n_2mainValue【庁舎】&#10;一人当たり面積"/>
        <xdr:cNvSpPr txBox="1"/>
      </xdr:nvSpPr>
      <xdr:spPr>
        <a:xfrm>
          <a:off x="20199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776" name="n_3mainValue【庁舎】&#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年度に「公共施設白書」「施設保全計画」、平成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年度に「施設整備プログラム」を策定しており、これらに基づき、施設の長寿命化と安全性確保のため、改修工事等を計画的に実施していくことしている。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等については、施設整備プログラムにおいて、今後大規模改修時期に入っていくため、現状においては年を追うごとに有形固定資産減価償却率は緩やかに上昇していくこととなる。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年度の財政力指数は</a:t>
          </a:r>
          <a:r>
            <a:rPr lang="en-US" altLang="ja-JP" sz="1000">
              <a:solidFill>
                <a:schemeClr val="dk1"/>
              </a:solidFill>
              <a:effectLst/>
              <a:latin typeface="+mn-lt"/>
              <a:ea typeface="+mn-ea"/>
              <a:cs typeface="+mn-cs"/>
            </a:rPr>
            <a:t>0.838</a:t>
          </a:r>
          <a:r>
            <a:rPr lang="ja-JP" altLang="ja-JP" sz="1000">
              <a:solidFill>
                <a:schemeClr val="dk1"/>
              </a:solidFill>
              <a:effectLst/>
              <a:latin typeface="+mn-lt"/>
              <a:ea typeface="+mn-ea"/>
              <a:cs typeface="+mn-cs"/>
            </a:rPr>
            <a:t>となり、前年度比</a:t>
          </a:r>
          <a:r>
            <a:rPr lang="en-US" altLang="ja-JP" sz="1000">
              <a:solidFill>
                <a:schemeClr val="dk1"/>
              </a:solidFill>
              <a:effectLst/>
              <a:latin typeface="+mn-lt"/>
              <a:ea typeface="+mn-ea"/>
              <a:cs typeface="+mn-cs"/>
            </a:rPr>
            <a:t>0.004</a:t>
          </a:r>
          <a:r>
            <a:rPr lang="ja-JP" altLang="ja-JP" sz="1000">
              <a:solidFill>
                <a:schemeClr val="dk1"/>
              </a:solidFill>
              <a:effectLst/>
              <a:latin typeface="+mn-lt"/>
              <a:ea typeface="+mn-ea"/>
              <a:cs typeface="+mn-cs"/>
            </a:rPr>
            <a:t>ポイント</a:t>
          </a:r>
          <a:r>
            <a:rPr lang="ja-JP" altLang="en-US" sz="1000">
              <a:solidFill>
                <a:schemeClr val="dk1"/>
              </a:solidFill>
              <a:effectLst/>
              <a:latin typeface="+mn-lt"/>
              <a:ea typeface="+mn-ea"/>
              <a:cs typeface="+mn-cs"/>
            </a:rPr>
            <a:t>下降</a:t>
          </a:r>
          <a:r>
            <a:rPr lang="ja-JP" altLang="ja-JP" sz="1000">
              <a:solidFill>
                <a:schemeClr val="dk1"/>
              </a:solidFill>
              <a:effectLst/>
              <a:latin typeface="+mn-lt"/>
              <a:ea typeface="+mn-ea"/>
              <a:cs typeface="+mn-cs"/>
            </a:rPr>
            <a:t>した。</a:t>
          </a:r>
          <a:r>
            <a:rPr lang="ja-JP" altLang="en-US" sz="1000">
              <a:solidFill>
                <a:schemeClr val="dk1"/>
              </a:solidFill>
              <a:effectLst/>
              <a:latin typeface="+mn-lt"/>
              <a:ea typeface="+mn-ea"/>
              <a:cs typeface="+mn-cs"/>
            </a:rPr>
            <a:t>また、</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カ年平均では</a:t>
          </a:r>
          <a:r>
            <a:rPr kumimoji="1" lang="en-US" altLang="ja-JP" sz="1000">
              <a:solidFill>
                <a:schemeClr val="dk1"/>
              </a:solidFill>
              <a:effectLst/>
              <a:latin typeface="+mn-lt"/>
              <a:ea typeface="+mn-ea"/>
              <a:cs typeface="+mn-cs"/>
            </a:rPr>
            <a:t>0.841</a:t>
          </a:r>
          <a:r>
            <a:rPr kumimoji="1" lang="ja-JP" altLang="ja-JP" sz="1000">
              <a:solidFill>
                <a:schemeClr val="dk1"/>
              </a:solidFill>
              <a:effectLst/>
              <a:latin typeface="+mn-lt"/>
              <a:ea typeface="+mn-ea"/>
              <a:cs typeface="+mn-cs"/>
            </a:rPr>
            <a:t>となり、前年度より</a:t>
          </a:r>
          <a:r>
            <a:rPr kumimoji="1" lang="en-US" altLang="ja-JP" sz="1000">
              <a:solidFill>
                <a:schemeClr val="dk1"/>
              </a:solidFill>
              <a:effectLst/>
              <a:latin typeface="+mn-lt"/>
              <a:ea typeface="+mn-ea"/>
              <a:cs typeface="+mn-cs"/>
            </a:rPr>
            <a:t>0.001</a:t>
          </a:r>
          <a:r>
            <a:rPr kumimoji="1" lang="ja-JP" altLang="ja-JP" sz="1000">
              <a:solidFill>
                <a:schemeClr val="dk1"/>
              </a:solidFill>
              <a:effectLst/>
              <a:latin typeface="+mn-lt"/>
              <a:ea typeface="+mn-ea"/>
              <a:cs typeface="+mn-cs"/>
            </a:rPr>
            <a:t>上昇している。</a:t>
          </a:r>
          <a:endParaRPr lang="ja-JP" altLang="ja-JP" sz="1000">
            <a:solidFill>
              <a:schemeClr val="dk1"/>
            </a:solidFill>
            <a:effectLst/>
            <a:latin typeface="+mn-lt"/>
            <a:ea typeface="+mn-ea"/>
            <a:cs typeface="+mn-cs"/>
          </a:endParaRPr>
        </a:p>
        <a:p>
          <a:pPr latinLnBrk="0"/>
          <a:r>
            <a:rPr lang="ja-JP" altLang="ja-JP" sz="1000">
              <a:solidFill>
                <a:schemeClr val="dk1"/>
              </a:solidFill>
              <a:effectLst/>
              <a:latin typeface="+mn-lt"/>
              <a:ea typeface="+mn-ea"/>
              <a:cs typeface="+mn-cs"/>
            </a:rPr>
            <a:t>　基準財政収入額は、</a:t>
          </a:r>
          <a:r>
            <a:rPr lang="en-US" altLang="ja-JP" sz="1000">
              <a:solidFill>
                <a:schemeClr val="dk1"/>
              </a:solidFill>
              <a:effectLst/>
              <a:latin typeface="+mn-lt"/>
              <a:ea typeface="+mn-ea"/>
              <a:cs typeface="+mn-cs"/>
            </a:rPr>
            <a:t>141</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6,889</a:t>
          </a:r>
          <a:r>
            <a:rPr lang="ja-JP" altLang="ja-JP" sz="1000">
              <a:solidFill>
                <a:schemeClr val="dk1"/>
              </a:solidFill>
              <a:effectLst/>
              <a:latin typeface="+mn-lt"/>
              <a:ea typeface="+mn-ea"/>
              <a:cs typeface="+mn-cs"/>
            </a:rPr>
            <a:t>万</a:t>
          </a:r>
          <a:r>
            <a:rPr lang="en-US" altLang="ja-JP" sz="1000">
              <a:solidFill>
                <a:schemeClr val="dk1"/>
              </a:solidFill>
              <a:effectLst/>
              <a:latin typeface="+mn-lt"/>
              <a:ea typeface="+mn-ea"/>
              <a:cs typeface="+mn-cs"/>
            </a:rPr>
            <a:t>9</a:t>
          </a:r>
          <a:r>
            <a:rPr lang="ja-JP" altLang="ja-JP" sz="1000">
              <a:solidFill>
                <a:schemeClr val="dk1"/>
              </a:solidFill>
              <a:effectLst/>
              <a:latin typeface="+mn-lt"/>
              <a:ea typeface="+mn-ea"/>
              <a:cs typeface="+mn-cs"/>
            </a:rPr>
            <a:t>千円で、地方消費税交付金、市町村たばこ税、配当割交付金の減などにより前年度比</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36</a:t>
          </a:r>
          <a:r>
            <a:rPr lang="ja-JP" altLang="ja-JP" sz="1000">
              <a:solidFill>
                <a:schemeClr val="dk1"/>
              </a:solidFill>
              <a:effectLst/>
              <a:latin typeface="+mn-lt"/>
              <a:ea typeface="+mn-ea"/>
              <a:cs typeface="+mn-cs"/>
            </a:rPr>
            <a:t>万</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千円の減少となった。</a:t>
          </a:r>
        </a:p>
        <a:p>
          <a:r>
            <a:rPr lang="ja-JP" altLang="ja-JP" sz="1000">
              <a:solidFill>
                <a:schemeClr val="dk1"/>
              </a:solidFill>
              <a:effectLst/>
              <a:latin typeface="+mn-lt"/>
              <a:ea typeface="+mn-ea"/>
              <a:cs typeface="+mn-cs"/>
            </a:rPr>
            <a:t>　基準財政需要額は、</a:t>
          </a:r>
          <a:r>
            <a:rPr lang="en-US" altLang="ja-JP" sz="1000">
              <a:solidFill>
                <a:schemeClr val="dk1"/>
              </a:solidFill>
              <a:effectLst/>
              <a:latin typeface="+mn-lt"/>
              <a:ea typeface="+mn-ea"/>
              <a:cs typeface="+mn-cs"/>
            </a:rPr>
            <a:t>168</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9,857</a:t>
          </a:r>
          <a:r>
            <a:rPr lang="ja-JP" altLang="ja-JP" sz="1000">
              <a:solidFill>
                <a:schemeClr val="dk1"/>
              </a:solidFill>
              <a:effectLst/>
              <a:latin typeface="+mn-lt"/>
              <a:ea typeface="+mn-ea"/>
              <a:cs typeface="+mn-cs"/>
            </a:rPr>
            <a:t>万</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千円で、包括算定経費、生活保護費、公害防止事業債償還費の減などにより</a:t>
          </a:r>
          <a:r>
            <a:rPr lang="en-US" altLang="ja-JP" sz="1000">
              <a:solidFill>
                <a:schemeClr val="dk1"/>
              </a:solidFill>
              <a:effectLst/>
              <a:latin typeface="+mn-lt"/>
              <a:ea typeface="+mn-ea"/>
              <a:cs typeface="+mn-cs"/>
            </a:rPr>
            <a:t>5,411</a:t>
          </a:r>
          <a:r>
            <a:rPr lang="ja-JP" altLang="ja-JP" sz="1000">
              <a:solidFill>
                <a:schemeClr val="dk1"/>
              </a:solidFill>
              <a:effectLst/>
              <a:latin typeface="+mn-lt"/>
              <a:ea typeface="+mn-ea"/>
              <a:cs typeface="+mn-cs"/>
            </a:rPr>
            <a:t>万</a:t>
          </a:r>
          <a:r>
            <a:rPr lang="en-US" altLang="ja-JP" sz="1000">
              <a:solidFill>
                <a:schemeClr val="dk1"/>
              </a:solidFill>
              <a:effectLst/>
              <a:latin typeface="+mn-lt"/>
              <a:ea typeface="+mn-ea"/>
              <a:cs typeface="+mn-cs"/>
            </a:rPr>
            <a:t>8</a:t>
          </a:r>
          <a:r>
            <a:rPr lang="ja-JP" altLang="ja-JP" sz="1000">
              <a:solidFill>
                <a:schemeClr val="dk1"/>
              </a:solidFill>
              <a:effectLst/>
              <a:latin typeface="+mn-lt"/>
              <a:ea typeface="+mn-ea"/>
              <a:cs typeface="+mn-cs"/>
            </a:rPr>
            <a:t>千円の減少となった。</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年度は、基準財政収入額の減少額が、基準財政需要額の減少額を上回ったことにより、単年度の財政力指数が下降した。</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ja-JP" sz="750">
              <a:solidFill>
                <a:schemeClr val="dk1"/>
              </a:solidFill>
              <a:effectLst/>
              <a:latin typeface="+mn-lt"/>
              <a:ea typeface="+mn-ea"/>
              <a:cs typeface="+mn-cs"/>
            </a:rPr>
            <a:t>　平成</a:t>
          </a:r>
          <a:r>
            <a:rPr lang="en-US" altLang="ja-JP" sz="750">
              <a:solidFill>
                <a:schemeClr val="dk1"/>
              </a:solidFill>
              <a:effectLst/>
              <a:latin typeface="+mn-lt"/>
              <a:ea typeface="+mn-ea"/>
              <a:cs typeface="+mn-cs"/>
            </a:rPr>
            <a:t>30</a:t>
          </a:r>
          <a:r>
            <a:rPr lang="ja-JP" altLang="ja-JP" sz="750">
              <a:solidFill>
                <a:schemeClr val="dk1"/>
              </a:solidFill>
              <a:effectLst/>
              <a:latin typeface="+mn-lt"/>
              <a:ea typeface="+mn-ea"/>
              <a:cs typeface="+mn-cs"/>
            </a:rPr>
            <a:t>年度の経常収支比率は</a:t>
          </a:r>
          <a:r>
            <a:rPr lang="en-US" altLang="ja-JP" sz="750">
              <a:solidFill>
                <a:schemeClr val="dk1"/>
              </a:solidFill>
              <a:effectLst/>
              <a:latin typeface="+mn-lt"/>
              <a:ea typeface="+mn-ea"/>
              <a:cs typeface="+mn-cs"/>
            </a:rPr>
            <a:t>94.5</a:t>
          </a:r>
          <a:r>
            <a:rPr lang="ja-JP" altLang="ja-JP" sz="750">
              <a:solidFill>
                <a:schemeClr val="dk1"/>
              </a:solidFill>
              <a:effectLst/>
              <a:latin typeface="+mn-lt"/>
              <a:ea typeface="+mn-ea"/>
              <a:cs typeface="+mn-cs"/>
            </a:rPr>
            <a:t>％で、前年度比</a:t>
          </a:r>
          <a:r>
            <a:rPr lang="en-US" altLang="ja-JP" sz="750">
              <a:solidFill>
                <a:schemeClr val="dk1"/>
              </a:solidFill>
              <a:effectLst/>
              <a:latin typeface="+mn-lt"/>
              <a:ea typeface="+mn-ea"/>
              <a:cs typeface="+mn-cs"/>
            </a:rPr>
            <a:t>1.3</a:t>
          </a:r>
          <a:r>
            <a:rPr lang="ja-JP" altLang="ja-JP" sz="750">
              <a:solidFill>
                <a:schemeClr val="dk1"/>
              </a:solidFill>
              <a:effectLst/>
              <a:latin typeface="+mn-lt"/>
              <a:ea typeface="+mn-ea"/>
              <a:cs typeface="+mn-cs"/>
            </a:rPr>
            <a:t>ポイント上昇した。</a:t>
          </a:r>
        </a:p>
        <a:p>
          <a:r>
            <a:rPr lang="ja-JP" altLang="ja-JP" sz="750">
              <a:solidFill>
                <a:schemeClr val="dk1"/>
              </a:solidFill>
              <a:effectLst/>
              <a:latin typeface="+mn-lt"/>
              <a:ea typeface="+mn-ea"/>
              <a:cs typeface="+mn-cs"/>
            </a:rPr>
            <a:t>　経常一般財源等に加える臨時財政対策債発行額は</a:t>
          </a:r>
          <a:r>
            <a:rPr lang="en-US" altLang="ja-JP" sz="750">
              <a:solidFill>
                <a:schemeClr val="dk1"/>
              </a:solidFill>
              <a:effectLst/>
              <a:latin typeface="+mn-lt"/>
              <a:ea typeface="+mn-ea"/>
              <a:cs typeface="+mn-cs"/>
            </a:rPr>
            <a:t>17</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3,800</a:t>
          </a:r>
          <a:r>
            <a:rPr lang="ja-JP" altLang="ja-JP" sz="750">
              <a:solidFill>
                <a:schemeClr val="dk1"/>
              </a:solidFill>
              <a:effectLst/>
              <a:latin typeface="+mn-lt"/>
              <a:ea typeface="+mn-ea"/>
              <a:cs typeface="+mn-cs"/>
            </a:rPr>
            <a:t>万円で、前年度比</a:t>
          </a:r>
          <a:r>
            <a:rPr lang="en-US" altLang="ja-JP" sz="750">
              <a:solidFill>
                <a:schemeClr val="dk1"/>
              </a:solidFill>
              <a:effectLst/>
              <a:latin typeface="+mn-lt"/>
              <a:ea typeface="+mn-ea"/>
              <a:cs typeface="+mn-cs"/>
            </a:rPr>
            <a:t>8,800</a:t>
          </a:r>
          <a:r>
            <a:rPr lang="ja-JP" altLang="ja-JP" sz="750">
              <a:solidFill>
                <a:schemeClr val="dk1"/>
              </a:solidFill>
              <a:effectLst/>
              <a:latin typeface="+mn-lt"/>
              <a:ea typeface="+mn-ea"/>
              <a:cs typeface="+mn-cs"/>
            </a:rPr>
            <a:t>万円増加し</a:t>
          </a:r>
          <a:r>
            <a:rPr lang="ja-JP" altLang="en-US" sz="750">
              <a:solidFill>
                <a:schemeClr val="dk1"/>
              </a:solidFill>
              <a:effectLst/>
              <a:latin typeface="+mn-lt"/>
              <a:ea typeface="+mn-ea"/>
              <a:cs typeface="+mn-cs"/>
            </a:rPr>
            <a:t>た</a:t>
          </a:r>
          <a:r>
            <a:rPr lang="ja-JP" altLang="ja-JP" sz="750">
              <a:solidFill>
                <a:schemeClr val="dk1"/>
              </a:solidFill>
              <a:effectLst/>
              <a:latin typeface="+mn-lt"/>
              <a:ea typeface="+mn-ea"/>
              <a:cs typeface="+mn-cs"/>
            </a:rPr>
            <a:t>。</a:t>
          </a:r>
          <a:endParaRPr lang="en-US" altLang="ja-JP" sz="750">
            <a:solidFill>
              <a:schemeClr val="dk1"/>
            </a:solidFill>
            <a:effectLst/>
            <a:latin typeface="+mn-lt"/>
            <a:ea typeface="+mn-ea"/>
            <a:cs typeface="+mn-cs"/>
          </a:endParaRPr>
        </a:p>
        <a:p>
          <a:r>
            <a:rPr kumimoji="1" lang="ja-JP" altLang="en-US" sz="750">
              <a:solidFill>
                <a:schemeClr val="dk1"/>
              </a:solidFill>
              <a:effectLst/>
              <a:latin typeface="+mn-lt"/>
              <a:ea typeface="+mn-ea"/>
              <a:cs typeface="+mn-cs"/>
            </a:rPr>
            <a:t>　</a:t>
          </a:r>
          <a:r>
            <a:rPr kumimoji="1" lang="ja-JP" altLang="ja-JP" sz="750">
              <a:solidFill>
                <a:schemeClr val="dk1"/>
              </a:solidFill>
              <a:effectLst/>
              <a:latin typeface="+mn-lt"/>
              <a:ea typeface="+mn-ea"/>
              <a:cs typeface="+mn-cs"/>
            </a:rPr>
            <a:t>経常一般財源等は、</a:t>
          </a:r>
          <a:r>
            <a:rPr kumimoji="1" lang="ja-JP" altLang="en-US" sz="750">
              <a:solidFill>
                <a:schemeClr val="dk1"/>
              </a:solidFill>
              <a:effectLst/>
              <a:latin typeface="+mn-lt"/>
              <a:ea typeface="+mn-ea"/>
              <a:cs typeface="+mn-cs"/>
            </a:rPr>
            <a:t>市税、地方譲与税、利子割交付金、自動車取得税交付金、地方特例交付金、地方交付税（普通交付税）</a:t>
          </a:r>
          <a:r>
            <a:rPr kumimoji="1" lang="ja-JP" altLang="ja-JP" sz="750">
              <a:solidFill>
                <a:schemeClr val="dk1"/>
              </a:solidFill>
              <a:effectLst/>
              <a:latin typeface="+mn-lt"/>
              <a:ea typeface="+mn-ea"/>
              <a:cs typeface="+mn-cs"/>
            </a:rPr>
            <a:t>が</a:t>
          </a:r>
          <a:r>
            <a:rPr kumimoji="1" lang="ja-JP" altLang="en-US" sz="750">
              <a:solidFill>
                <a:schemeClr val="dk1"/>
              </a:solidFill>
              <a:effectLst/>
              <a:latin typeface="+mn-lt"/>
              <a:ea typeface="+mn-ea"/>
              <a:cs typeface="+mn-cs"/>
            </a:rPr>
            <a:t>増</a:t>
          </a:r>
          <a:r>
            <a:rPr kumimoji="1" lang="ja-JP" altLang="ja-JP" sz="750">
              <a:solidFill>
                <a:schemeClr val="dk1"/>
              </a:solidFill>
              <a:effectLst/>
              <a:latin typeface="+mn-lt"/>
              <a:ea typeface="+mn-ea"/>
              <a:cs typeface="+mn-cs"/>
            </a:rPr>
            <a:t>となったものの、</a:t>
          </a:r>
          <a:r>
            <a:rPr kumimoji="1" lang="ja-JP" altLang="en-US" sz="750">
              <a:solidFill>
                <a:schemeClr val="dk1"/>
              </a:solidFill>
              <a:effectLst/>
              <a:latin typeface="+mn-lt"/>
              <a:ea typeface="+mn-ea"/>
              <a:cs typeface="+mn-cs"/>
            </a:rPr>
            <a:t>配当割交付金、株式等譲渡所得割交付金、地方消費税交付金</a:t>
          </a:r>
          <a:r>
            <a:rPr kumimoji="1" lang="ja-JP" altLang="ja-JP" sz="750">
              <a:solidFill>
                <a:schemeClr val="dk1"/>
              </a:solidFill>
              <a:effectLst/>
              <a:latin typeface="+mn-lt"/>
              <a:ea typeface="+mn-ea"/>
              <a:cs typeface="+mn-cs"/>
            </a:rPr>
            <a:t>などが</a:t>
          </a:r>
          <a:r>
            <a:rPr kumimoji="1" lang="ja-JP" altLang="en-US" sz="750">
              <a:solidFill>
                <a:schemeClr val="dk1"/>
              </a:solidFill>
              <a:effectLst/>
              <a:latin typeface="+mn-lt"/>
              <a:ea typeface="+mn-ea"/>
              <a:cs typeface="+mn-cs"/>
            </a:rPr>
            <a:t>減</a:t>
          </a:r>
          <a:r>
            <a:rPr kumimoji="1" lang="ja-JP" altLang="ja-JP" sz="750">
              <a:solidFill>
                <a:schemeClr val="dk1"/>
              </a:solidFill>
              <a:effectLst/>
              <a:latin typeface="+mn-lt"/>
              <a:ea typeface="+mn-ea"/>
              <a:cs typeface="+mn-cs"/>
            </a:rPr>
            <a:t>となったことにより、</a:t>
          </a:r>
          <a:r>
            <a:rPr lang="en-US" altLang="ja-JP" sz="750">
              <a:solidFill>
                <a:schemeClr val="dk1"/>
              </a:solidFill>
              <a:effectLst/>
              <a:latin typeface="+mn-lt"/>
              <a:ea typeface="+mn-ea"/>
              <a:cs typeface="+mn-cs"/>
            </a:rPr>
            <a:t>211</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9,649</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4</a:t>
          </a:r>
          <a:r>
            <a:rPr lang="ja-JP" altLang="ja-JP" sz="750">
              <a:solidFill>
                <a:schemeClr val="dk1"/>
              </a:solidFill>
              <a:effectLst/>
              <a:latin typeface="+mn-lt"/>
              <a:ea typeface="+mn-ea"/>
              <a:cs typeface="+mn-cs"/>
            </a:rPr>
            <a:t>千円で、前年度比</a:t>
          </a:r>
          <a:r>
            <a:rPr lang="en-US" altLang="ja-JP" sz="750">
              <a:solidFill>
                <a:schemeClr val="dk1"/>
              </a:solidFill>
              <a:effectLst/>
              <a:latin typeface="+mn-lt"/>
              <a:ea typeface="+mn-ea"/>
              <a:cs typeface="+mn-cs"/>
            </a:rPr>
            <a:t>4,572</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8</a:t>
          </a:r>
          <a:r>
            <a:rPr lang="ja-JP" altLang="ja-JP" sz="750">
              <a:solidFill>
                <a:schemeClr val="dk1"/>
              </a:solidFill>
              <a:effectLst/>
              <a:latin typeface="+mn-lt"/>
              <a:ea typeface="+mn-ea"/>
              <a:cs typeface="+mn-cs"/>
            </a:rPr>
            <a:t>千円（</a:t>
          </a:r>
          <a:r>
            <a:rPr lang="en-US" altLang="ja-JP" sz="750">
              <a:solidFill>
                <a:schemeClr val="dk1"/>
              </a:solidFill>
              <a:effectLst/>
              <a:latin typeface="+mn-lt"/>
              <a:ea typeface="+mn-ea"/>
              <a:cs typeface="+mn-cs"/>
            </a:rPr>
            <a:t>0.2</a:t>
          </a:r>
          <a:r>
            <a:rPr lang="ja-JP" altLang="ja-JP" sz="750">
              <a:solidFill>
                <a:schemeClr val="dk1"/>
              </a:solidFill>
              <a:effectLst/>
              <a:latin typeface="+mn-lt"/>
              <a:ea typeface="+mn-ea"/>
              <a:cs typeface="+mn-cs"/>
            </a:rPr>
            <a:t>％）の</a:t>
          </a:r>
          <a:r>
            <a:rPr lang="ja-JP" altLang="en-US" sz="750">
              <a:solidFill>
                <a:schemeClr val="dk1"/>
              </a:solidFill>
              <a:effectLst/>
              <a:latin typeface="+mn-lt"/>
              <a:ea typeface="+mn-ea"/>
              <a:cs typeface="+mn-cs"/>
            </a:rPr>
            <a:t>減少となった。</a:t>
          </a:r>
          <a:r>
            <a:rPr kumimoji="1" lang="ja-JP" altLang="ja-JP" sz="750">
              <a:solidFill>
                <a:schemeClr val="dk1"/>
              </a:solidFill>
              <a:effectLst/>
              <a:latin typeface="+mn-lt"/>
              <a:ea typeface="+mn-ea"/>
              <a:cs typeface="+mn-cs"/>
            </a:rPr>
            <a:t>また、</a:t>
          </a:r>
          <a:r>
            <a:rPr kumimoji="1" lang="ja-JP" altLang="en-US" sz="750">
              <a:solidFill>
                <a:schemeClr val="dk1"/>
              </a:solidFill>
              <a:effectLst/>
              <a:latin typeface="+mn-lt"/>
              <a:ea typeface="+mn-ea"/>
              <a:cs typeface="+mn-cs"/>
            </a:rPr>
            <a:t>経常一般財源等に加える</a:t>
          </a:r>
          <a:r>
            <a:rPr kumimoji="1" lang="ja-JP" altLang="ja-JP" sz="750">
              <a:solidFill>
                <a:schemeClr val="dk1"/>
              </a:solidFill>
              <a:effectLst/>
              <a:latin typeface="+mn-lt"/>
              <a:ea typeface="+mn-ea"/>
              <a:cs typeface="+mn-cs"/>
            </a:rPr>
            <a:t>臨時財政対策</a:t>
          </a:r>
          <a:r>
            <a:rPr kumimoji="1" lang="ja-JP" altLang="en-US" sz="750">
              <a:solidFill>
                <a:schemeClr val="dk1"/>
              </a:solidFill>
              <a:effectLst/>
              <a:latin typeface="+mn-lt"/>
              <a:ea typeface="+mn-ea"/>
              <a:cs typeface="+mn-cs"/>
            </a:rPr>
            <a:t>債</a:t>
          </a:r>
          <a:r>
            <a:rPr lang="ja-JP" altLang="ja-JP" sz="750">
              <a:solidFill>
                <a:schemeClr val="dk1"/>
              </a:solidFill>
              <a:effectLst/>
              <a:latin typeface="+mn-lt"/>
              <a:ea typeface="+mn-ea"/>
              <a:cs typeface="+mn-cs"/>
            </a:rPr>
            <a:t>発行額</a:t>
          </a:r>
          <a:r>
            <a:rPr kumimoji="1" lang="ja-JP" altLang="en-US" sz="750">
              <a:solidFill>
                <a:schemeClr val="dk1"/>
              </a:solidFill>
              <a:effectLst/>
              <a:latin typeface="+mn-lt"/>
              <a:ea typeface="+mn-ea"/>
              <a:cs typeface="+mn-cs"/>
            </a:rPr>
            <a:t>は</a:t>
          </a:r>
          <a:r>
            <a:rPr kumimoji="1" lang="ja-JP" altLang="ja-JP" sz="750">
              <a:solidFill>
                <a:schemeClr val="dk1"/>
              </a:solidFill>
              <a:effectLst/>
              <a:latin typeface="+mn-lt"/>
              <a:ea typeface="+mn-ea"/>
              <a:cs typeface="+mn-cs"/>
            </a:rPr>
            <a:t>、</a:t>
          </a:r>
          <a:r>
            <a:rPr lang="en-US" altLang="ja-JP" sz="750">
              <a:solidFill>
                <a:schemeClr val="dk1"/>
              </a:solidFill>
              <a:effectLst/>
              <a:latin typeface="+mn-lt"/>
              <a:ea typeface="+mn-ea"/>
              <a:cs typeface="+mn-cs"/>
            </a:rPr>
            <a:t>17</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3,800</a:t>
          </a:r>
          <a:r>
            <a:rPr lang="ja-JP" altLang="ja-JP" sz="750">
              <a:solidFill>
                <a:schemeClr val="dk1"/>
              </a:solidFill>
              <a:effectLst/>
              <a:latin typeface="+mn-lt"/>
              <a:ea typeface="+mn-ea"/>
              <a:cs typeface="+mn-cs"/>
            </a:rPr>
            <a:t>万円で、前年度比</a:t>
          </a:r>
          <a:r>
            <a:rPr lang="en-US" altLang="ja-JP" sz="750">
              <a:solidFill>
                <a:schemeClr val="dk1"/>
              </a:solidFill>
              <a:effectLst/>
              <a:latin typeface="+mn-lt"/>
              <a:ea typeface="+mn-ea"/>
              <a:cs typeface="+mn-cs"/>
            </a:rPr>
            <a:t>8,800</a:t>
          </a:r>
          <a:r>
            <a:rPr lang="ja-JP" altLang="ja-JP" sz="750">
              <a:solidFill>
                <a:schemeClr val="dk1"/>
              </a:solidFill>
              <a:effectLst/>
              <a:latin typeface="+mn-lt"/>
              <a:ea typeface="+mn-ea"/>
              <a:cs typeface="+mn-cs"/>
            </a:rPr>
            <a:t>万円増加</a:t>
          </a:r>
          <a:r>
            <a:rPr lang="ja-JP" altLang="en-US" sz="750">
              <a:solidFill>
                <a:schemeClr val="dk1"/>
              </a:solidFill>
              <a:effectLst/>
              <a:latin typeface="+mn-lt"/>
              <a:ea typeface="+mn-ea"/>
              <a:cs typeface="+mn-cs"/>
            </a:rPr>
            <a:t>した</a:t>
          </a:r>
          <a:r>
            <a:rPr lang="ja-JP" altLang="ja-JP" sz="750">
              <a:solidFill>
                <a:schemeClr val="dk1"/>
              </a:solidFill>
              <a:effectLst/>
              <a:latin typeface="+mn-lt"/>
              <a:ea typeface="+mn-ea"/>
              <a:cs typeface="+mn-cs"/>
            </a:rPr>
            <a:t>。</a:t>
          </a:r>
          <a:endParaRPr lang="ja-JP" altLang="ja-JP" sz="750">
            <a:effectLst/>
          </a:endParaRPr>
        </a:p>
        <a:p>
          <a:r>
            <a:rPr kumimoji="1" lang="ja-JP" altLang="ja-JP" sz="750">
              <a:solidFill>
                <a:schemeClr val="dk1"/>
              </a:solidFill>
              <a:effectLst/>
              <a:latin typeface="+mn-lt"/>
              <a:ea typeface="+mn-ea"/>
              <a:cs typeface="+mn-cs"/>
            </a:rPr>
            <a:t>　経常経費充当一般財源等は、</a:t>
          </a:r>
          <a:r>
            <a:rPr kumimoji="1" lang="ja-JP" altLang="en-US" sz="750">
              <a:solidFill>
                <a:schemeClr val="dk1"/>
              </a:solidFill>
              <a:effectLst/>
              <a:latin typeface="+mn-lt"/>
              <a:ea typeface="+mn-ea"/>
              <a:cs typeface="+mn-cs"/>
            </a:rPr>
            <a:t>人件費、公債費、補助費等、</a:t>
          </a:r>
          <a:r>
            <a:rPr kumimoji="1" lang="ja-JP" altLang="ja-JP" sz="750">
              <a:solidFill>
                <a:schemeClr val="dk1"/>
              </a:solidFill>
              <a:effectLst/>
              <a:latin typeface="+mn-lt"/>
              <a:ea typeface="+mn-ea"/>
              <a:cs typeface="+mn-cs"/>
            </a:rPr>
            <a:t>維持補修費が減となったものの、扶助費、物件費、</a:t>
          </a:r>
          <a:r>
            <a:rPr kumimoji="1" lang="ja-JP" altLang="en-US" sz="750">
              <a:solidFill>
                <a:schemeClr val="dk1"/>
              </a:solidFill>
              <a:effectLst/>
              <a:latin typeface="+mn-lt"/>
              <a:ea typeface="+mn-ea"/>
              <a:cs typeface="+mn-cs"/>
            </a:rPr>
            <a:t>繰出金</a:t>
          </a:r>
          <a:r>
            <a:rPr kumimoji="1" lang="ja-JP" altLang="ja-JP" sz="750">
              <a:solidFill>
                <a:schemeClr val="dk1"/>
              </a:solidFill>
              <a:effectLst/>
              <a:latin typeface="+mn-lt"/>
              <a:ea typeface="+mn-ea"/>
              <a:cs typeface="+mn-cs"/>
            </a:rPr>
            <a:t>が増となったことにより</a:t>
          </a:r>
          <a:r>
            <a:rPr kumimoji="1" lang="ja-JP" altLang="en-US" sz="750">
              <a:solidFill>
                <a:schemeClr val="dk1"/>
              </a:solidFill>
              <a:effectLst/>
              <a:latin typeface="+mn-lt"/>
              <a:ea typeface="+mn-ea"/>
              <a:cs typeface="+mn-cs"/>
            </a:rPr>
            <a:t>、</a:t>
          </a:r>
          <a:r>
            <a:rPr lang="ja-JP" altLang="ja-JP" sz="750">
              <a:solidFill>
                <a:schemeClr val="dk1"/>
              </a:solidFill>
              <a:effectLst/>
              <a:latin typeface="+mn-lt"/>
              <a:ea typeface="+mn-ea"/>
              <a:cs typeface="+mn-cs"/>
            </a:rPr>
            <a:t>総額は</a:t>
          </a:r>
          <a:r>
            <a:rPr lang="en-US" altLang="ja-JP" sz="750">
              <a:solidFill>
                <a:schemeClr val="dk1"/>
              </a:solidFill>
              <a:effectLst/>
              <a:latin typeface="+mn-lt"/>
              <a:ea typeface="+mn-ea"/>
              <a:cs typeface="+mn-cs"/>
            </a:rPr>
            <a:t>216</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7,586</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1</a:t>
          </a:r>
          <a:r>
            <a:rPr lang="ja-JP" altLang="ja-JP" sz="750">
              <a:solidFill>
                <a:schemeClr val="dk1"/>
              </a:solidFill>
              <a:effectLst/>
              <a:latin typeface="+mn-lt"/>
              <a:ea typeface="+mn-ea"/>
              <a:cs typeface="+mn-cs"/>
            </a:rPr>
            <a:t>千円</a:t>
          </a:r>
          <a:r>
            <a:rPr kumimoji="1" lang="ja-JP" altLang="ja-JP" sz="750">
              <a:solidFill>
                <a:schemeClr val="dk1"/>
              </a:solidFill>
              <a:effectLst/>
              <a:latin typeface="+mn-lt"/>
              <a:ea typeface="+mn-ea"/>
              <a:cs typeface="+mn-cs"/>
            </a:rPr>
            <a:t>、前年度</a:t>
          </a:r>
          <a:r>
            <a:rPr kumimoji="1" lang="ja-JP" altLang="en-US" sz="750">
              <a:solidFill>
                <a:schemeClr val="dk1"/>
              </a:solidFill>
              <a:effectLst/>
              <a:latin typeface="+mn-lt"/>
              <a:ea typeface="+mn-ea"/>
              <a:cs typeface="+mn-cs"/>
            </a:rPr>
            <a:t>比</a:t>
          </a:r>
          <a:r>
            <a:rPr lang="en-US" altLang="ja-JP" sz="750">
              <a:solidFill>
                <a:schemeClr val="dk1"/>
              </a:solidFill>
              <a:effectLst/>
              <a:latin typeface="+mn-lt"/>
              <a:ea typeface="+mn-ea"/>
              <a:cs typeface="+mn-cs"/>
            </a:rPr>
            <a:t>3</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2,891</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2</a:t>
          </a:r>
          <a:r>
            <a:rPr lang="ja-JP" altLang="ja-JP" sz="750">
              <a:solidFill>
                <a:schemeClr val="dk1"/>
              </a:solidFill>
              <a:effectLst/>
              <a:latin typeface="+mn-lt"/>
              <a:ea typeface="+mn-ea"/>
              <a:cs typeface="+mn-cs"/>
            </a:rPr>
            <a:t>千円（</a:t>
          </a:r>
          <a:r>
            <a:rPr lang="en-US" altLang="ja-JP" sz="750">
              <a:solidFill>
                <a:schemeClr val="dk1"/>
              </a:solidFill>
              <a:effectLst/>
              <a:latin typeface="+mn-lt"/>
              <a:ea typeface="+mn-ea"/>
              <a:cs typeface="+mn-cs"/>
            </a:rPr>
            <a:t>1.5</a:t>
          </a:r>
          <a:r>
            <a:rPr lang="ja-JP" altLang="ja-JP" sz="750">
              <a:solidFill>
                <a:schemeClr val="dk1"/>
              </a:solidFill>
              <a:effectLst/>
              <a:latin typeface="+mn-lt"/>
              <a:ea typeface="+mn-ea"/>
              <a:cs typeface="+mn-cs"/>
            </a:rPr>
            <a:t>％）増加した。</a:t>
          </a:r>
          <a:r>
            <a:rPr kumimoji="1" lang="ja-JP" altLang="ja-JP" sz="750">
              <a:solidFill>
                <a:schemeClr val="dk1"/>
              </a:solidFill>
              <a:effectLst/>
              <a:latin typeface="+mn-lt"/>
              <a:ea typeface="+mn-ea"/>
              <a:cs typeface="+mn-cs"/>
            </a:rPr>
            <a:t>。</a:t>
          </a:r>
          <a:endParaRPr lang="ja-JP" altLang="ja-JP" sz="750">
            <a:effectLst/>
          </a:endParaRPr>
        </a:p>
        <a:p>
          <a:r>
            <a:rPr kumimoji="1" lang="ja-JP" altLang="ja-JP" sz="750">
              <a:solidFill>
                <a:schemeClr val="dk1"/>
              </a:solidFill>
              <a:effectLst/>
              <a:latin typeface="+mn-lt"/>
              <a:ea typeface="+mn-ea"/>
              <a:cs typeface="+mn-cs"/>
            </a:rPr>
            <a:t>　今後も急速な高齢化に加え、</a:t>
          </a:r>
          <a:r>
            <a:rPr kumimoji="1" lang="ja-JP" altLang="en-US" sz="750">
              <a:solidFill>
                <a:schemeClr val="dk1"/>
              </a:solidFill>
              <a:effectLst/>
              <a:latin typeface="+mn-lt"/>
              <a:ea typeface="+mn-ea"/>
              <a:cs typeface="+mn-cs"/>
            </a:rPr>
            <a:t>幼児教育・保育の無償化による</a:t>
          </a:r>
          <a:r>
            <a:rPr kumimoji="1" lang="ja-JP" altLang="ja-JP" sz="750">
              <a:solidFill>
                <a:schemeClr val="dk1"/>
              </a:solidFill>
              <a:effectLst/>
              <a:latin typeface="+mn-lt"/>
              <a:ea typeface="+mn-ea"/>
              <a:cs typeface="+mn-cs"/>
            </a:rPr>
            <a:t>扶助費などの歳出の増が見込まれるため、事務事業の見直しや定員管理計画に基づく職員数の管理、特別会計における料金改定や経営改善努力などにより歳出抑制に努めていく。また、市税徴収率向上や受益者負担の適正化など歳入確保にも引き続き務めていく。</a:t>
          </a:r>
          <a:endParaRPr lang="ja-JP" altLang="ja-JP" sz="7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62</xdr:row>
      <xdr:rowOff>140970</xdr:rowOff>
    </xdr:to>
    <xdr:cxnSp macro="">
      <xdr:nvCxnSpPr>
        <xdr:cNvPr id="130" name="直線コネクタ 129"/>
        <xdr:cNvCxnSpPr/>
      </xdr:nvCxnSpPr>
      <xdr:spPr>
        <a:xfrm>
          <a:off x="4114800" y="1070813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62</xdr:row>
      <xdr:rowOff>107188</xdr:rowOff>
    </xdr:to>
    <xdr:cxnSp macro="">
      <xdr:nvCxnSpPr>
        <xdr:cNvPr id="133" name="直線コネクタ 132"/>
        <xdr:cNvCxnSpPr/>
      </xdr:nvCxnSpPr>
      <xdr:spPr>
        <a:xfrm flipV="1">
          <a:off x="3225800" y="1070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107188</xdr:rowOff>
    </xdr:to>
    <xdr:cxnSp macro="">
      <xdr:nvCxnSpPr>
        <xdr:cNvPr id="136" name="直線コネクタ 135"/>
        <xdr:cNvCxnSpPr/>
      </xdr:nvCxnSpPr>
      <xdr:spPr>
        <a:xfrm>
          <a:off x="2336800" y="1065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131318</xdr:rowOff>
    </xdr:to>
    <xdr:cxnSp macro="">
      <xdr:nvCxnSpPr>
        <xdr:cNvPr id="139" name="直線コネクタ 138"/>
        <xdr:cNvCxnSpPr/>
      </xdr:nvCxnSpPr>
      <xdr:spPr>
        <a:xfrm flipV="1">
          <a:off x="1447800" y="10659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9" name="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0"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7" name="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58" name="テキスト ボックス 157"/>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人口</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人当たり人件費・物件費等決算額は</a:t>
          </a:r>
          <a:r>
            <a:rPr kumimoji="1" lang="en-US" altLang="ja-JP" sz="800">
              <a:solidFill>
                <a:schemeClr val="dk1"/>
              </a:solidFill>
              <a:effectLst/>
              <a:latin typeface="+mn-lt"/>
              <a:ea typeface="+mn-ea"/>
              <a:cs typeface="+mn-cs"/>
            </a:rPr>
            <a:t>102,234</a:t>
          </a:r>
          <a:r>
            <a:rPr kumimoji="1" lang="ja-JP" altLang="ja-JP" sz="800">
              <a:solidFill>
                <a:schemeClr val="dk1"/>
              </a:solidFill>
              <a:effectLst/>
              <a:latin typeface="+mn-lt"/>
              <a:ea typeface="+mn-ea"/>
              <a:cs typeface="+mn-cs"/>
            </a:rPr>
            <a:t>円で、前年度より</a:t>
          </a:r>
          <a:r>
            <a:rPr kumimoji="1" lang="en-US" altLang="ja-JP" sz="800">
              <a:solidFill>
                <a:schemeClr val="dk1"/>
              </a:solidFill>
              <a:effectLst/>
              <a:latin typeface="+mn-lt"/>
              <a:ea typeface="+mn-ea"/>
              <a:cs typeface="+mn-cs"/>
            </a:rPr>
            <a:t>938</a:t>
          </a:r>
          <a:r>
            <a:rPr kumimoji="1" lang="ja-JP" altLang="ja-JP" sz="800">
              <a:solidFill>
                <a:schemeClr val="dk1"/>
              </a:solidFill>
              <a:effectLst/>
              <a:latin typeface="+mn-lt"/>
              <a:ea typeface="+mn-ea"/>
              <a:cs typeface="+mn-cs"/>
            </a:rPr>
            <a:t>円</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a:t>
          </a:r>
          <a:endParaRPr lang="ja-JP" altLang="ja-JP" sz="800">
            <a:effectLst/>
          </a:endParaRPr>
        </a:p>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年度は、人件費は</a:t>
          </a:r>
          <a:r>
            <a:rPr lang="ja-JP" altLang="ja-JP" sz="800" b="0" i="0" baseline="0">
              <a:solidFill>
                <a:schemeClr val="dk1"/>
              </a:solidFill>
              <a:effectLst/>
              <a:latin typeface="+mn-lt"/>
              <a:ea typeface="+mn-ea"/>
              <a:cs typeface="+mn-cs"/>
            </a:rPr>
            <a:t>、</a:t>
          </a:r>
          <a:r>
            <a:rPr lang="ja-JP" altLang="ja-JP" sz="800">
              <a:solidFill>
                <a:schemeClr val="dk1"/>
              </a:solidFill>
              <a:effectLst/>
              <a:latin typeface="+mn-lt"/>
              <a:ea typeface="+mn-ea"/>
              <a:cs typeface="+mn-cs"/>
            </a:rPr>
            <a:t>職員給が選挙実施件数などにより減少したものの、共済組合等負担金の増加や、学童保育所、子ども家庭支援センターの嘱託員報酬が増加したことなどにより</a:t>
          </a:r>
          <a:r>
            <a:rPr lang="en-US" altLang="ja-JP" sz="800">
              <a:solidFill>
                <a:schemeClr val="dk1"/>
              </a:solidFill>
              <a:effectLst/>
              <a:latin typeface="+mn-lt"/>
              <a:ea typeface="+mn-ea"/>
              <a:cs typeface="+mn-cs"/>
            </a:rPr>
            <a:t>0.1</a:t>
          </a:r>
          <a:r>
            <a:rPr lang="ja-JP" altLang="ja-JP" sz="800">
              <a:solidFill>
                <a:schemeClr val="dk1"/>
              </a:solidFill>
              <a:effectLst/>
              <a:latin typeface="+mn-lt"/>
              <a:ea typeface="+mn-ea"/>
              <a:cs typeface="+mn-cs"/>
            </a:rPr>
            <a:t>％の増加し、</a:t>
          </a:r>
          <a:r>
            <a:rPr kumimoji="1" lang="ja-JP" altLang="ja-JP" sz="800">
              <a:solidFill>
                <a:schemeClr val="dk1"/>
              </a:solidFill>
              <a:effectLst/>
              <a:latin typeface="+mn-lt"/>
              <a:ea typeface="+mn-ea"/>
              <a:cs typeface="+mn-cs"/>
            </a:rPr>
            <a:t>物件費は、</a:t>
          </a:r>
          <a:r>
            <a:rPr lang="ja-JP" altLang="ja-JP" sz="800">
              <a:solidFill>
                <a:schemeClr val="dk1"/>
              </a:solidFill>
              <a:effectLst/>
              <a:latin typeface="+mn-lt"/>
              <a:ea typeface="+mn-ea"/>
              <a:cs typeface="+mn-cs"/>
            </a:rPr>
            <a:t>人づくり・人材確保支援事業委託、財務会計システム開発業務委託などの減により</a:t>
          </a:r>
          <a:r>
            <a:rPr lang="en-US" altLang="ja-JP" sz="800">
              <a:solidFill>
                <a:schemeClr val="dk1"/>
              </a:solidFill>
              <a:effectLst/>
              <a:latin typeface="+mn-lt"/>
              <a:ea typeface="+mn-ea"/>
              <a:cs typeface="+mn-cs"/>
            </a:rPr>
            <a:t>1.4</a:t>
          </a:r>
          <a:r>
            <a:rPr lang="ja-JP" altLang="ja-JP" sz="800">
              <a:solidFill>
                <a:schemeClr val="dk1"/>
              </a:solidFill>
              <a:effectLst/>
              <a:latin typeface="+mn-lt"/>
              <a:ea typeface="+mn-ea"/>
              <a:cs typeface="+mn-cs"/>
            </a:rPr>
            <a:t>％の減少、維持補修費</a:t>
          </a:r>
          <a:r>
            <a:rPr lang="ja-JP" altLang="en-US" sz="800">
              <a:solidFill>
                <a:schemeClr val="dk1"/>
              </a:solidFill>
              <a:effectLst/>
              <a:latin typeface="+mn-lt"/>
              <a:ea typeface="+mn-ea"/>
              <a:cs typeface="+mn-cs"/>
            </a:rPr>
            <a:t>は、</a:t>
          </a:r>
          <a:r>
            <a:rPr lang="ja-JP" altLang="ja-JP" sz="800">
              <a:solidFill>
                <a:schemeClr val="dk1"/>
              </a:solidFill>
              <a:effectLst/>
              <a:latin typeface="+mn-lt"/>
              <a:ea typeface="+mn-ea"/>
              <a:cs typeface="+mn-cs"/>
            </a:rPr>
            <a:t>市道維持補修の減などにより</a:t>
          </a:r>
          <a:r>
            <a:rPr lang="en-US" altLang="ja-JP" sz="800">
              <a:solidFill>
                <a:schemeClr val="dk1"/>
              </a:solidFill>
              <a:effectLst/>
              <a:latin typeface="+mn-lt"/>
              <a:ea typeface="+mn-ea"/>
              <a:cs typeface="+mn-cs"/>
            </a:rPr>
            <a:t>20.6</a:t>
          </a:r>
          <a:r>
            <a:rPr lang="ja-JP" altLang="ja-JP" sz="800">
              <a:solidFill>
                <a:schemeClr val="dk1"/>
              </a:solidFill>
              <a:effectLst/>
              <a:latin typeface="+mn-lt"/>
              <a:ea typeface="+mn-ea"/>
              <a:cs typeface="+mn-cs"/>
            </a:rPr>
            <a:t>％減少した</a:t>
          </a:r>
          <a:r>
            <a:rPr kumimoji="1" lang="ja-JP"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今後は、老朽化している公共施設等については、公共施設整備プログラムを推進し、整備を進めていくものの、維持補修は欠かせないものと考えている。また、業務のアウトソーシング化による物件費の増加も想定されるが、物件費の抑制は重要な課題であり、アウトソーシング化に際しては、その他の経費の節減効果も含め、長期的な視点により事務の効率化を図ることが大事であると考えている。</a:t>
          </a:r>
          <a:endParaRPr lang="ja-JP" altLang="ja-JP" sz="8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169604</xdr:rowOff>
    </xdr:from>
    <xdr:to>
      <xdr:col>23</xdr:col>
      <xdr:colOff>133350</xdr:colOff>
      <xdr:row>83</xdr:row>
      <xdr:rowOff>8931</xdr:rowOff>
    </xdr:to>
    <xdr:cxnSp macro="">
      <xdr:nvCxnSpPr>
        <xdr:cNvPr id="195" name="直線コネクタ 194"/>
        <xdr:cNvCxnSpPr/>
      </xdr:nvCxnSpPr>
      <xdr:spPr>
        <a:xfrm flipV="1">
          <a:off x="4114800" y="14228504"/>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158998</xdr:rowOff>
    </xdr:from>
    <xdr:to>
      <xdr:col>19</xdr:col>
      <xdr:colOff>133350</xdr:colOff>
      <xdr:row>83</xdr:row>
      <xdr:rowOff>8931</xdr:rowOff>
    </xdr:to>
    <xdr:cxnSp macro="">
      <xdr:nvCxnSpPr>
        <xdr:cNvPr id="198" name="直線コネクタ 197"/>
        <xdr:cNvCxnSpPr/>
      </xdr:nvCxnSpPr>
      <xdr:spPr>
        <a:xfrm>
          <a:off x="3225800" y="14217898"/>
          <a:ext cx="889000" cy="2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131513</xdr:rowOff>
    </xdr:from>
    <xdr:to>
      <xdr:col>15</xdr:col>
      <xdr:colOff>82550</xdr:colOff>
      <xdr:row>82</xdr:row>
      <xdr:rowOff>158998</xdr:rowOff>
    </xdr:to>
    <xdr:cxnSp macro="">
      <xdr:nvCxnSpPr>
        <xdr:cNvPr id="201" name="直線コネクタ 200"/>
        <xdr:cNvCxnSpPr/>
      </xdr:nvCxnSpPr>
      <xdr:spPr>
        <a:xfrm>
          <a:off x="2336800" y="14190413"/>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106211</xdr:rowOff>
    </xdr:from>
    <xdr:to>
      <xdr:col>11</xdr:col>
      <xdr:colOff>31750</xdr:colOff>
      <xdr:row>82</xdr:row>
      <xdr:rowOff>131513</xdr:rowOff>
    </xdr:to>
    <xdr:cxnSp macro="">
      <xdr:nvCxnSpPr>
        <xdr:cNvPr id="204" name="直線コネクタ 203"/>
        <xdr:cNvCxnSpPr/>
      </xdr:nvCxnSpPr>
      <xdr:spPr>
        <a:xfrm>
          <a:off x="1447800" y="14165111"/>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xdr:rowOff>
    </xdr:from>
    <xdr:ext cx="762000" cy="259045"/>
    <xdr:sp macro="" textlink="">
      <xdr:nvSpPr>
        <xdr:cNvPr id="206" name="テキスト ボックス 205"/>
        <xdr:cNvSpPr txBox="1"/>
      </xdr:nvSpPr>
      <xdr:spPr>
        <a:xfrm>
          <a:off x="1955800" y="1440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118804</xdr:rowOff>
    </xdr:from>
    <xdr:to>
      <xdr:col>23</xdr:col>
      <xdr:colOff>184150</xdr:colOff>
      <xdr:row>83</xdr:row>
      <xdr:rowOff>48954</xdr:rowOff>
    </xdr:to>
    <xdr:sp macro="" textlink="">
      <xdr:nvSpPr>
        <xdr:cNvPr id="214" name="楕円 213"/>
        <xdr:cNvSpPr/>
      </xdr:nvSpPr>
      <xdr:spPr>
        <a:xfrm>
          <a:off x="4902200" y="14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135331</xdr:rowOff>
    </xdr:from>
    <xdr:ext cx="762000" cy="259045"/>
    <xdr:sp macro="" textlink="">
      <xdr:nvSpPr>
        <xdr:cNvPr id="215" name="人件費・物件費等の状況該当値テキスト"/>
        <xdr:cNvSpPr txBox="1"/>
      </xdr:nvSpPr>
      <xdr:spPr>
        <a:xfrm>
          <a:off x="5041900" y="140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129581</xdr:rowOff>
    </xdr:from>
    <xdr:to>
      <xdr:col>19</xdr:col>
      <xdr:colOff>184150</xdr:colOff>
      <xdr:row>83</xdr:row>
      <xdr:rowOff>59731</xdr:rowOff>
    </xdr:to>
    <xdr:sp macro="" textlink="">
      <xdr:nvSpPr>
        <xdr:cNvPr id="216" name="楕円 215"/>
        <xdr:cNvSpPr/>
      </xdr:nvSpPr>
      <xdr:spPr>
        <a:xfrm>
          <a:off x="4064000" y="141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69908</xdr:rowOff>
    </xdr:from>
    <xdr:ext cx="736600" cy="259045"/>
    <xdr:sp macro="" textlink="">
      <xdr:nvSpPr>
        <xdr:cNvPr id="217" name="テキスト ボックス 216"/>
        <xdr:cNvSpPr txBox="1"/>
      </xdr:nvSpPr>
      <xdr:spPr>
        <a:xfrm>
          <a:off x="3733800" y="1395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108198</xdr:rowOff>
    </xdr:from>
    <xdr:to>
      <xdr:col>15</xdr:col>
      <xdr:colOff>133350</xdr:colOff>
      <xdr:row>83</xdr:row>
      <xdr:rowOff>38348</xdr:rowOff>
    </xdr:to>
    <xdr:sp macro="" textlink="">
      <xdr:nvSpPr>
        <xdr:cNvPr id="218" name="楕円 217"/>
        <xdr:cNvSpPr/>
      </xdr:nvSpPr>
      <xdr:spPr>
        <a:xfrm>
          <a:off x="3175000" y="14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48525</xdr:rowOff>
    </xdr:from>
    <xdr:ext cx="762000" cy="259045"/>
    <xdr:sp macro="" textlink="">
      <xdr:nvSpPr>
        <xdr:cNvPr id="219" name="テキスト ボックス 218"/>
        <xdr:cNvSpPr txBox="1"/>
      </xdr:nvSpPr>
      <xdr:spPr>
        <a:xfrm>
          <a:off x="2844800" y="1393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80713</xdr:rowOff>
    </xdr:from>
    <xdr:to>
      <xdr:col>11</xdr:col>
      <xdr:colOff>82550</xdr:colOff>
      <xdr:row>83</xdr:row>
      <xdr:rowOff>10863</xdr:rowOff>
    </xdr:to>
    <xdr:sp macro="" textlink="">
      <xdr:nvSpPr>
        <xdr:cNvPr id="220" name="楕円 219"/>
        <xdr:cNvSpPr/>
      </xdr:nvSpPr>
      <xdr:spPr>
        <a:xfrm>
          <a:off x="2286000" y="141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21040</xdr:rowOff>
    </xdr:from>
    <xdr:ext cx="762000" cy="259045"/>
    <xdr:sp macro="" textlink="">
      <xdr:nvSpPr>
        <xdr:cNvPr id="221" name="テキスト ボックス 220"/>
        <xdr:cNvSpPr txBox="1"/>
      </xdr:nvSpPr>
      <xdr:spPr>
        <a:xfrm>
          <a:off x="1955800" y="139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55411</xdr:rowOff>
    </xdr:from>
    <xdr:to>
      <xdr:col>7</xdr:col>
      <xdr:colOff>31750</xdr:colOff>
      <xdr:row>82</xdr:row>
      <xdr:rowOff>157011</xdr:rowOff>
    </xdr:to>
    <xdr:sp macro="" textlink="">
      <xdr:nvSpPr>
        <xdr:cNvPr id="222" name="楕円 221"/>
        <xdr:cNvSpPr/>
      </xdr:nvSpPr>
      <xdr:spPr>
        <a:xfrm>
          <a:off x="1397000" y="141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167188</xdr:rowOff>
    </xdr:from>
    <xdr:ext cx="762000" cy="259045"/>
    <xdr:sp macro="" textlink="">
      <xdr:nvSpPr>
        <xdr:cNvPr id="223" name="テキスト ボックス 222"/>
        <xdr:cNvSpPr txBox="1"/>
      </xdr:nvSpPr>
      <xdr:spPr>
        <a:xfrm>
          <a:off x="1066800" y="1388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東久留米市は、ラスパイレス指数を算出する際に使用する学歴別の経験年数ごとに算出される平均給料額の区分において、人数の少ない区分が多く、一人の影響を受けやすい構造となっている。</a:t>
          </a:r>
          <a:endParaRPr lang="ja-JP" altLang="ja-JP" sz="1050">
            <a:effectLst/>
          </a:endParaRPr>
        </a:p>
        <a:p>
          <a:pPr rtl="0" eaLnBrk="1" fontAlgn="auto" latinLnBrk="0" hangingPunct="1"/>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年度については、給与表の改定などにより前年度より</a:t>
          </a:r>
          <a:r>
            <a:rPr lang="en-US" altLang="ja-JP" sz="900" b="0" i="0" baseline="0">
              <a:solidFill>
                <a:schemeClr val="dk1"/>
              </a:solidFill>
              <a:effectLst/>
              <a:latin typeface="+mn-lt"/>
              <a:ea typeface="+mn-ea"/>
              <a:cs typeface="+mn-cs"/>
            </a:rPr>
            <a:t>0.4</a:t>
          </a:r>
          <a:r>
            <a:rPr lang="ja-JP" altLang="ja-JP" sz="900" b="0" i="0" baseline="0">
              <a:solidFill>
                <a:schemeClr val="dk1"/>
              </a:solidFill>
              <a:effectLst/>
              <a:latin typeface="+mn-lt"/>
              <a:ea typeface="+mn-ea"/>
              <a:cs typeface="+mn-cs"/>
            </a:rPr>
            <a:t>ポイント降下した</a:t>
          </a:r>
          <a:r>
            <a:rPr lang="en-US" altLang="ja-JP" sz="900" b="0" i="0" baseline="0">
              <a:solidFill>
                <a:schemeClr val="dk1"/>
              </a:solidFill>
              <a:effectLst/>
              <a:latin typeface="+mn-lt"/>
              <a:ea typeface="+mn-ea"/>
              <a:cs typeface="+mn-cs"/>
            </a:rPr>
            <a:t>98.4</a:t>
          </a:r>
          <a:r>
            <a:rPr lang="ja-JP" altLang="ja-JP" sz="900" b="0" i="0" baseline="0">
              <a:solidFill>
                <a:schemeClr val="dk1"/>
              </a:solidFill>
              <a:effectLst/>
              <a:latin typeface="+mn-lt"/>
              <a:ea typeface="+mn-ea"/>
              <a:cs typeface="+mn-cs"/>
            </a:rPr>
            <a:t>ポイントとなったが、</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年度は人員構成の変化や給与制度の総合的見直しに伴う現給保障措置などにより</a:t>
          </a:r>
          <a:r>
            <a:rPr lang="en-US" altLang="ja-JP" sz="900" b="0" i="0" baseline="0">
              <a:solidFill>
                <a:schemeClr val="dk1"/>
              </a:solidFill>
              <a:effectLst/>
              <a:latin typeface="+mn-lt"/>
              <a:ea typeface="+mn-ea"/>
              <a:cs typeface="+mn-cs"/>
            </a:rPr>
            <a:t>1.1</a:t>
          </a:r>
          <a:r>
            <a:rPr lang="ja-JP" altLang="ja-JP" sz="900" b="0" i="0" baseline="0">
              <a:solidFill>
                <a:schemeClr val="dk1"/>
              </a:solidFill>
              <a:effectLst/>
              <a:latin typeface="+mn-lt"/>
              <a:ea typeface="+mn-ea"/>
              <a:cs typeface="+mn-cs"/>
            </a:rPr>
            <a:t>ポイント上昇した</a:t>
          </a:r>
          <a:r>
            <a:rPr lang="en-US" altLang="ja-JP" sz="900" b="0" i="0" baseline="0">
              <a:solidFill>
                <a:schemeClr val="dk1"/>
              </a:solidFill>
              <a:effectLst/>
              <a:latin typeface="+mn-lt"/>
              <a:ea typeface="+mn-ea"/>
              <a:cs typeface="+mn-cs"/>
            </a:rPr>
            <a:t>99.5</a:t>
          </a:r>
          <a:r>
            <a:rPr lang="ja-JP" altLang="ja-JP" sz="900" b="0" i="0" baseline="0">
              <a:solidFill>
                <a:schemeClr val="dk1"/>
              </a:solidFill>
              <a:effectLst/>
              <a:latin typeface="+mn-lt"/>
              <a:ea typeface="+mn-ea"/>
              <a:cs typeface="+mn-cs"/>
            </a:rPr>
            <a:t>ポイントであった。平成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年度は前年より</a:t>
          </a:r>
          <a:r>
            <a:rPr lang="en-US" altLang="ja-JP" sz="900" b="0" i="0" baseline="0">
              <a:solidFill>
                <a:schemeClr val="dk1"/>
              </a:solidFill>
              <a:effectLst/>
              <a:latin typeface="+mn-lt"/>
              <a:ea typeface="+mn-ea"/>
              <a:cs typeface="+mn-cs"/>
            </a:rPr>
            <a:t>2.2</a:t>
          </a:r>
          <a:r>
            <a:rPr lang="ja-JP" altLang="ja-JP" sz="900" b="0" i="0" baseline="0">
              <a:solidFill>
                <a:schemeClr val="dk1"/>
              </a:solidFill>
              <a:effectLst/>
              <a:latin typeface="+mn-lt"/>
              <a:ea typeface="+mn-ea"/>
              <a:cs typeface="+mn-cs"/>
            </a:rPr>
            <a:t>ポイント上昇しているが、これは学歴を問わず優秀な職員を昇格させていることが大きい。</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年度は、退職等により職員の構成が変動しており、前年度より</a:t>
          </a:r>
          <a:r>
            <a:rPr lang="en-US" altLang="ja-JP" sz="900" b="0" i="0" baseline="0">
              <a:solidFill>
                <a:schemeClr val="dk1"/>
              </a:solidFill>
              <a:effectLst/>
              <a:latin typeface="+mn-lt"/>
              <a:ea typeface="+mn-ea"/>
              <a:cs typeface="+mn-cs"/>
            </a:rPr>
            <a:t>0.9</a:t>
          </a:r>
          <a:r>
            <a:rPr lang="ja-JP" altLang="ja-JP" sz="900" b="0" i="0" baseline="0">
              <a:solidFill>
                <a:schemeClr val="dk1"/>
              </a:solidFill>
              <a:effectLst/>
              <a:latin typeface="+mn-lt"/>
              <a:ea typeface="+mn-ea"/>
              <a:cs typeface="+mn-cs"/>
            </a:rPr>
            <a:t>ポイント降下している。</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年度は、</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年度と同様に退職等による職員構成の変動が大きく影響しており、</a:t>
          </a:r>
          <a:r>
            <a:rPr lang="en-US" altLang="ja-JP" sz="900" b="0" i="0" baseline="0">
              <a:solidFill>
                <a:schemeClr val="dk1"/>
              </a:solidFill>
              <a:effectLst/>
              <a:latin typeface="+mn-lt"/>
              <a:ea typeface="+mn-ea"/>
              <a:cs typeface="+mn-cs"/>
            </a:rPr>
            <a:t>1.4</a:t>
          </a:r>
          <a:r>
            <a:rPr lang="ja-JP" altLang="ja-JP" sz="900" b="0" i="0" baseline="0">
              <a:solidFill>
                <a:schemeClr val="dk1"/>
              </a:solidFill>
              <a:effectLst/>
              <a:latin typeface="+mn-lt"/>
              <a:ea typeface="+mn-ea"/>
              <a:cs typeface="+mn-cs"/>
            </a:rPr>
            <a:t>ポイント降下した。</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88</xdr:row>
      <xdr:rowOff>160866</xdr:rowOff>
    </xdr:to>
    <xdr:cxnSp macro="">
      <xdr:nvCxnSpPr>
        <xdr:cNvPr id="257" name="直線コネクタ 256"/>
        <xdr:cNvCxnSpPr/>
      </xdr:nvCxnSpPr>
      <xdr:spPr>
        <a:xfrm flipV="1">
          <a:off x="16179800" y="15060789"/>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110066</xdr:rowOff>
    </xdr:to>
    <xdr:cxnSp macro="">
      <xdr:nvCxnSpPr>
        <xdr:cNvPr id="260" name="直線コネクタ 259"/>
        <xdr:cNvCxnSpPr/>
      </xdr:nvCxnSpPr>
      <xdr:spPr>
        <a:xfrm flipV="1">
          <a:off x="15290800" y="152484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89</xdr:row>
      <xdr:rowOff>110066</xdr:rowOff>
    </xdr:to>
    <xdr:cxnSp macro="">
      <xdr:nvCxnSpPr>
        <xdr:cNvPr id="263" name="直線コネクタ 262"/>
        <xdr:cNvCxnSpPr/>
      </xdr:nvCxnSpPr>
      <xdr:spPr>
        <a:xfrm>
          <a:off x="14401800" y="15074195"/>
          <a:ext cx="889000" cy="29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158045</xdr:rowOff>
    </xdr:to>
    <xdr:cxnSp macro="">
      <xdr:nvCxnSpPr>
        <xdr:cNvPr id="266" name="直線コネクタ 265"/>
        <xdr:cNvCxnSpPr/>
      </xdr:nvCxnSpPr>
      <xdr:spPr>
        <a:xfrm>
          <a:off x="13512800" y="149267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110366</xdr:rowOff>
    </xdr:from>
    <xdr:ext cx="762000" cy="259045"/>
    <xdr:sp macro="" textlink="">
      <xdr:nvSpPr>
        <xdr:cNvPr id="277" name="給与水準   （国との比較）該当値テキスト"/>
        <xdr:cNvSpPr txBox="1"/>
      </xdr:nvSpPr>
      <xdr:spPr>
        <a:xfrm>
          <a:off x="171069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80" name="楕円 279"/>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81" name="テキスト ボックス 280"/>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2" name="楕円 281"/>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3" name="テキスト ボックス 282"/>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85" name="テキスト ボックス 284"/>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人口千人当たり職員数は</a:t>
          </a:r>
          <a:r>
            <a:rPr kumimoji="1" lang="en-US" altLang="ja-JP" sz="1100" b="0" i="0" baseline="0">
              <a:solidFill>
                <a:schemeClr val="dk1"/>
              </a:solidFill>
              <a:effectLst/>
              <a:latin typeface="+mn-lt"/>
              <a:ea typeface="+mn-ea"/>
              <a:cs typeface="+mn-cs"/>
            </a:rPr>
            <a:t>4.63</a:t>
          </a:r>
          <a:r>
            <a:rPr kumimoji="1" lang="ja-JP" altLang="ja-JP" sz="1100" b="0" i="0" baseline="0">
              <a:solidFill>
                <a:schemeClr val="dk1"/>
              </a:solidFill>
              <a:effectLst/>
              <a:latin typeface="+mn-lt"/>
              <a:ea typeface="+mn-ea"/>
              <a:cs typeface="+mn-cs"/>
            </a:rPr>
            <a:t>人で、前年度より</a:t>
          </a:r>
          <a:r>
            <a:rPr kumimoji="1" lang="en-US" altLang="ja-JP" sz="1100" b="0" i="0" baseline="0">
              <a:solidFill>
                <a:schemeClr val="dk1"/>
              </a:solidFill>
              <a:effectLst/>
              <a:latin typeface="+mn-lt"/>
              <a:ea typeface="+mn-ea"/>
              <a:cs typeface="+mn-cs"/>
            </a:rPr>
            <a:t>0.09</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年度までの第</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期定員管理計画に基づく定員管理に努めた結果、減少傾向を辿った。</a:t>
          </a:r>
          <a:r>
            <a:rPr kumimoji="1" lang="ja-JP" altLang="en-US" sz="1100" b="0" i="0" baseline="0">
              <a:solidFill>
                <a:schemeClr val="dk1"/>
              </a:solidFill>
              <a:effectLst/>
              <a:latin typeface="+mn-lt"/>
              <a:ea typeface="+mn-ea"/>
              <a:cs typeface="+mn-cs"/>
            </a:rPr>
            <a:t>以降は、</a:t>
          </a:r>
          <a:r>
            <a:rPr lang="ja-JP" altLang="en-US" sz="1100" b="0" i="0" u="none" strike="noStrike" baseline="0" smtClean="0">
              <a:solidFill>
                <a:schemeClr val="dk1"/>
              </a:solidFill>
              <a:latin typeface="+mn-lt"/>
              <a:ea typeface="+mn-ea"/>
              <a:cs typeface="+mn-cs"/>
            </a:rPr>
            <a:t> 東久留米市財政健全経営計画 </a:t>
          </a:r>
          <a:r>
            <a:rPr kumimoji="1" lang="ja-JP" altLang="en-US" sz="1100" b="0" i="0" baseline="0">
              <a:solidFill>
                <a:schemeClr val="dk1"/>
              </a:solidFill>
              <a:effectLst/>
              <a:latin typeface="+mn-lt"/>
              <a:ea typeface="+mn-ea"/>
              <a:cs typeface="+mn-cs"/>
            </a:rPr>
            <a:t>実行プランにて定員管理の適正化を図っているが、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年度の職員数は、</a:t>
          </a:r>
          <a:r>
            <a:rPr kumimoji="1" lang="ja-JP" altLang="en-US" sz="1100" b="0" i="0" baseline="0">
              <a:solidFill>
                <a:schemeClr val="dk1"/>
              </a:solidFill>
              <a:effectLst/>
              <a:latin typeface="+mn-lt"/>
              <a:ea typeface="+mn-ea"/>
              <a:cs typeface="+mn-cs"/>
            </a:rPr>
            <a:t>プラン上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名減の見込みであったものの、普通退職者数や再任用フルタイム終了者数に比べ、新規採用者が少なかったことなど</a:t>
          </a:r>
          <a:r>
            <a:rPr kumimoji="1" lang="ja-JP" altLang="ja-JP" sz="1100" b="0" i="0" baseline="0">
              <a:solidFill>
                <a:schemeClr val="dk1"/>
              </a:solidFill>
              <a:effectLst/>
              <a:latin typeface="+mn-lt"/>
              <a:ea typeface="+mn-ea"/>
              <a:cs typeface="+mn-cs"/>
            </a:rPr>
            <a:t>の理由から前年度より</a:t>
          </a:r>
          <a:r>
            <a:rPr kumimoji="1" lang="en-US" altLang="ja-JP" sz="1100" b="0" i="0" baseline="0">
              <a:solidFill>
                <a:schemeClr val="dk1"/>
              </a:solidFill>
              <a:effectLst/>
              <a:latin typeface="+mn-lt"/>
              <a:ea typeface="+mn-ea"/>
              <a:cs typeface="+mn-cs"/>
            </a:rPr>
            <a:t>11</a:t>
          </a:r>
          <a:r>
            <a:rPr kumimoji="1" lang="ja-JP" altLang="en-US" sz="1100" b="0" i="0" baseline="0">
              <a:solidFill>
                <a:schemeClr val="dk1"/>
              </a:solidFill>
              <a:effectLst/>
              <a:latin typeface="+mn-lt"/>
              <a:ea typeface="+mn-ea"/>
              <a:cs typeface="+mn-cs"/>
            </a:rPr>
            <a:t>名減少</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ことが主な減要因となっている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行政サービスの内容と業務量に応じた適正な職員配置と計画的な定員管理により、効率的で効果的な行財政運営の推進に資する。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61066</xdr:rowOff>
    </xdr:from>
    <xdr:to>
      <xdr:col>81</xdr:col>
      <xdr:colOff>44450</xdr:colOff>
      <xdr:row>61</xdr:row>
      <xdr:rowOff>79163</xdr:rowOff>
    </xdr:to>
    <xdr:cxnSp macro="">
      <xdr:nvCxnSpPr>
        <xdr:cNvPr id="320" name="直線コネクタ 319"/>
        <xdr:cNvCxnSpPr/>
      </xdr:nvCxnSpPr>
      <xdr:spPr>
        <a:xfrm flipV="1">
          <a:off x="16179800" y="1051951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77153</xdr:rowOff>
    </xdr:from>
    <xdr:to>
      <xdr:col>77</xdr:col>
      <xdr:colOff>44450</xdr:colOff>
      <xdr:row>61</xdr:row>
      <xdr:rowOff>79163</xdr:rowOff>
    </xdr:to>
    <xdr:cxnSp macro="">
      <xdr:nvCxnSpPr>
        <xdr:cNvPr id="323" name="直線コネクタ 322"/>
        <xdr:cNvCxnSpPr/>
      </xdr:nvCxnSpPr>
      <xdr:spPr>
        <a:xfrm>
          <a:off x="15290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77153</xdr:rowOff>
    </xdr:to>
    <xdr:cxnSp macro="">
      <xdr:nvCxnSpPr>
        <xdr:cNvPr id="326" name="直線コネクタ 325"/>
        <xdr:cNvCxnSpPr/>
      </xdr:nvCxnSpPr>
      <xdr:spPr>
        <a:xfrm>
          <a:off x="14401800" y="105295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79163</xdr:rowOff>
    </xdr:to>
    <xdr:cxnSp macro="">
      <xdr:nvCxnSpPr>
        <xdr:cNvPr id="329" name="直線コネクタ 328"/>
        <xdr:cNvCxnSpPr/>
      </xdr:nvCxnSpPr>
      <xdr:spPr>
        <a:xfrm flipV="1">
          <a:off x="13512800" y="1052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39" name="楕円 338"/>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26793</xdr:rowOff>
    </xdr:from>
    <xdr:ext cx="762000" cy="259045"/>
    <xdr:sp macro="" textlink="">
      <xdr:nvSpPr>
        <xdr:cNvPr id="340" name="定員管理の状況該当値テキスト"/>
        <xdr:cNvSpPr txBox="1"/>
      </xdr:nvSpPr>
      <xdr:spPr>
        <a:xfrm>
          <a:off x="17106900" y="10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28363</xdr:rowOff>
    </xdr:from>
    <xdr:to>
      <xdr:col>77</xdr:col>
      <xdr:colOff>95250</xdr:colOff>
      <xdr:row>61</xdr:row>
      <xdr:rowOff>129963</xdr:rowOff>
    </xdr:to>
    <xdr:sp macro="" textlink="">
      <xdr:nvSpPr>
        <xdr:cNvPr id="341" name="楕円 340"/>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42" name="テキスト ボックス 341"/>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26353</xdr:rowOff>
    </xdr:from>
    <xdr:to>
      <xdr:col>73</xdr:col>
      <xdr:colOff>44450</xdr:colOff>
      <xdr:row>61</xdr:row>
      <xdr:rowOff>127953</xdr:rowOff>
    </xdr:to>
    <xdr:sp macro="" textlink="">
      <xdr:nvSpPr>
        <xdr:cNvPr id="343" name="楕円 342"/>
        <xdr:cNvSpPr/>
      </xdr:nvSpPr>
      <xdr:spPr>
        <a:xfrm>
          <a:off x="15240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138130</xdr:rowOff>
    </xdr:from>
    <xdr:ext cx="762000" cy="259045"/>
    <xdr:sp macro="" textlink="">
      <xdr:nvSpPr>
        <xdr:cNvPr id="344" name="テキスト ボックス 343"/>
        <xdr:cNvSpPr txBox="1"/>
      </xdr:nvSpPr>
      <xdr:spPr>
        <a:xfrm>
          <a:off x="14909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5" name="楕円 344"/>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6" name="テキスト ボックス 345"/>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7" name="楕円 346"/>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48" name="テキスト ボックス 347"/>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実質公債費比率は</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％で、前年度より</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ポイント下降した。</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年度と昨年度まで</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箇年平均の対象であった平成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年度を比較し、</a:t>
          </a:r>
          <a:r>
            <a:rPr lang="ja-JP" altLang="en-US" sz="900">
              <a:solidFill>
                <a:schemeClr val="dk1"/>
              </a:solidFill>
              <a:effectLst/>
              <a:latin typeface="+mn-lt"/>
              <a:ea typeface="+mn-ea"/>
              <a:cs typeface="+mn-cs"/>
            </a:rPr>
            <a:t>標準財政規模について、普通交付税額が約</a:t>
          </a:r>
          <a:r>
            <a:rPr lang="en-US" altLang="ja-JP" sz="900">
              <a:solidFill>
                <a:schemeClr val="dk1"/>
              </a:solidFill>
              <a:effectLst/>
              <a:latin typeface="+mn-lt"/>
              <a:ea typeface="+mn-ea"/>
              <a:cs typeface="+mn-cs"/>
            </a:rPr>
            <a:t>0.6</a:t>
          </a:r>
          <a:r>
            <a:rPr lang="ja-JP" altLang="en-US" sz="900">
              <a:solidFill>
                <a:schemeClr val="dk1"/>
              </a:solidFill>
              <a:effectLst/>
              <a:latin typeface="+mn-lt"/>
              <a:ea typeface="+mn-ea"/>
              <a:cs typeface="+mn-cs"/>
            </a:rPr>
            <a:t>億円減少となる一方で、臨時財政対策債発行可能額及び標準税収入額等が約</a:t>
          </a:r>
          <a:r>
            <a:rPr lang="en-US" altLang="ja-JP" sz="900">
              <a:solidFill>
                <a:schemeClr val="dk1"/>
              </a:solidFill>
              <a:effectLst/>
              <a:latin typeface="+mn-lt"/>
              <a:ea typeface="+mn-ea"/>
              <a:cs typeface="+mn-cs"/>
            </a:rPr>
            <a:t>5</a:t>
          </a:r>
          <a:r>
            <a:rPr lang="ja-JP" altLang="en-US" sz="900">
              <a:solidFill>
                <a:schemeClr val="dk1"/>
              </a:solidFill>
              <a:effectLst/>
              <a:latin typeface="+mn-lt"/>
              <a:ea typeface="+mn-ea"/>
              <a:cs typeface="+mn-cs"/>
            </a:rPr>
            <a:t>億円増加したこと等により約</a:t>
          </a:r>
          <a:r>
            <a:rPr lang="en-US" altLang="ja-JP" sz="900">
              <a:solidFill>
                <a:schemeClr val="dk1"/>
              </a:solidFill>
              <a:effectLst/>
              <a:latin typeface="+mn-lt"/>
              <a:ea typeface="+mn-ea"/>
              <a:cs typeface="+mn-cs"/>
            </a:rPr>
            <a:t>4.4</a:t>
          </a:r>
          <a:r>
            <a:rPr lang="ja-JP" altLang="en-US" sz="900">
              <a:solidFill>
                <a:schemeClr val="dk1"/>
              </a:solidFill>
              <a:effectLst/>
              <a:latin typeface="+mn-lt"/>
              <a:ea typeface="+mn-ea"/>
              <a:cs typeface="+mn-cs"/>
            </a:rPr>
            <a:t>億円増加、基準財政需要額に算入された額が約</a:t>
          </a:r>
          <a:r>
            <a:rPr lang="en-US" altLang="ja-JP" sz="900">
              <a:solidFill>
                <a:schemeClr val="dk1"/>
              </a:solidFill>
              <a:effectLst/>
              <a:latin typeface="+mn-lt"/>
              <a:ea typeface="+mn-ea"/>
              <a:cs typeface="+mn-cs"/>
            </a:rPr>
            <a:t>0.7</a:t>
          </a:r>
          <a:r>
            <a:rPr lang="ja-JP" altLang="en-US" sz="900">
              <a:solidFill>
                <a:schemeClr val="dk1"/>
              </a:solidFill>
              <a:effectLst/>
              <a:latin typeface="+mn-lt"/>
              <a:ea typeface="+mn-ea"/>
              <a:cs typeface="+mn-cs"/>
            </a:rPr>
            <a:t>億円増加したことに伴い、分母が約</a:t>
          </a:r>
          <a:r>
            <a:rPr lang="en-US" altLang="ja-JP" sz="900">
              <a:solidFill>
                <a:schemeClr val="dk1"/>
              </a:solidFill>
              <a:effectLst/>
              <a:latin typeface="+mn-lt"/>
              <a:ea typeface="+mn-ea"/>
              <a:cs typeface="+mn-cs"/>
            </a:rPr>
            <a:t>3.7</a:t>
          </a:r>
          <a:r>
            <a:rPr lang="ja-JP" altLang="en-US" sz="900">
              <a:solidFill>
                <a:schemeClr val="dk1"/>
              </a:solidFill>
              <a:effectLst/>
              <a:latin typeface="+mn-lt"/>
              <a:ea typeface="+mn-ea"/>
              <a:cs typeface="+mn-cs"/>
            </a:rPr>
            <a:t>億円増加した。</a:t>
          </a:r>
        </a:p>
        <a:p>
          <a:r>
            <a:rPr lang="ja-JP" altLang="en-US" sz="900">
              <a:solidFill>
                <a:schemeClr val="dk1"/>
              </a:solidFill>
              <a:effectLst/>
              <a:latin typeface="+mn-lt"/>
              <a:ea typeface="+mn-ea"/>
              <a:cs typeface="+mn-cs"/>
            </a:rPr>
            <a:t>　また元利償還金、公営企業及び一部事務組合等の地方債償還に充てたと認められる額が約</a:t>
          </a:r>
          <a:r>
            <a:rPr lang="en-US" altLang="ja-JP" sz="900">
              <a:solidFill>
                <a:schemeClr val="dk1"/>
              </a:solidFill>
              <a:effectLst/>
              <a:latin typeface="+mn-lt"/>
              <a:ea typeface="+mn-ea"/>
              <a:cs typeface="+mn-cs"/>
            </a:rPr>
            <a:t>3.9</a:t>
          </a:r>
          <a:r>
            <a:rPr lang="ja-JP" altLang="en-US" sz="900">
              <a:solidFill>
                <a:schemeClr val="dk1"/>
              </a:solidFill>
              <a:effectLst/>
              <a:latin typeface="+mn-lt"/>
              <a:ea typeface="+mn-ea"/>
              <a:cs typeface="+mn-cs"/>
            </a:rPr>
            <a:t>億円減少し、地方債償還額に充当した都市計画税が約</a:t>
          </a:r>
          <a:r>
            <a:rPr lang="en-US" altLang="ja-JP" sz="900">
              <a:solidFill>
                <a:schemeClr val="dk1"/>
              </a:solidFill>
              <a:effectLst/>
              <a:latin typeface="+mn-lt"/>
              <a:ea typeface="+mn-ea"/>
              <a:cs typeface="+mn-cs"/>
            </a:rPr>
            <a:t>3.5</a:t>
          </a:r>
          <a:r>
            <a:rPr lang="ja-JP" altLang="en-US" sz="900">
              <a:solidFill>
                <a:schemeClr val="dk1"/>
              </a:solidFill>
              <a:effectLst/>
              <a:latin typeface="+mn-lt"/>
              <a:ea typeface="+mn-ea"/>
              <a:cs typeface="+mn-cs"/>
            </a:rPr>
            <a:t>億円減少、基準財政需要額に算入された額が約</a:t>
          </a:r>
          <a:r>
            <a:rPr lang="en-US" altLang="ja-JP" sz="900">
              <a:solidFill>
                <a:schemeClr val="dk1"/>
              </a:solidFill>
              <a:effectLst/>
              <a:latin typeface="+mn-lt"/>
              <a:ea typeface="+mn-ea"/>
              <a:cs typeface="+mn-cs"/>
            </a:rPr>
            <a:t>0.7</a:t>
          </a:r>
          <a:r>
            <a:rPr lang="ja-JP" altLang="en-US" sz="900">
              <a:solidFill>
                <a:schemeClr val="dk1"/>
              </a:solidFill>
              <a:effectLst/>
              <a:latin typeface="+mn-lt"/>
              <a:ea typeface="+mn-ea"/>
              <a:cs typeface="+mn-cs"/>
            </a:rPr>
            <a:t>億円増加していることから、分子全体としては</a:t>
          </a:r>
          <a:r>
            <a:rPr lang="en-US" altLang="ja-JP" sz="900">
              <a:solidFill>
                <a:schemeClr val="dk1"/>
              </a:solidFill>
              <a:effectLst/>
              <a:latin typeface="+mn-lt"/>
              <a:ea typeface="+mn-ea"/>
              <a:cs typeface="+mn-cs"/>
            </a:rPr>
            <a:t>1.1</a:t>
          </a:r>
          <a:r>
            <a:rPr lang="ja-JP" altLang="en-US" sz="900">
              <a:solidFill>
                <a:schemeClr val="dk1"/>
              </a:solidFill>
              <a:effectLst/>
              <a:latin typeface="+mn-lt"/>
              <a:ea typeface="+mn-ea"/>
              <a:cs typeface="+mn-cs"/>
            </a:rPr>
            <a:t>億円減少したこと比率下降の要因である。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99906</xdr:rowOff>
    </xdr:to>
    <xdr:cxnSp macro="">
      <xdr:nvCxnSpPr>
        <xdr:cNvPr id="381" name="直線コネクタ 380"/>
        <xdr:cNvCxnSpPr/>
      </xdr:nvCxnSpPr>
      <xdr:spPr>
        <a:xfrm flipV="1">
          <a:off x="16179800" y="65989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4" name="直線コネクタ 383"/>
        <xdr:cNvCxnSpPr/>
      </xdr:nvCxnSpPr>
      <xdr:spPr>
        <a:xfrm flipV="1">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24977</xdr:rowOff>
    </xdr:to>
    <xdr:cxnSp macro="">
      <xdr:nvCxnSpPr>
        <xdr:cNvPr id="387" name="直線コネクタ 386"/>
        <xdr:cNvCxnSpPr/>
      </xdr:nvCxnSpPr>
      <xdr:spPr>
        <a:xfrm flipV="1">
          <a:off x="14401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105410</xdr:rowOff>
    </xdr:to>
    <xdr:cxnSp macro="">
      <xdr:nvCxnSpPr>
        <xdr:cNvPr id="390" name="直線コネクタ 389"/>
        <xdr:cNvCxnSpPr/>
      </xdr:nvCxnSpPr>
      <xdr:spPr>
        <a:xfrm flipV="1">
          <a:off x="13512800" y="67115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0" name="楕円 399"/>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1"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4" name="楕円 403"/>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5" name="テキスト ボックス 404"/>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6" name="楕円 405"/>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7" name="テキスト ボックス 406"/>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将来負担比率は、前年度と同様の</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比率なし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２９年度と比較いたしまして、一般会計の債務の減少、下水道事業会計及び一部事務組合における地方債償還に充てるための繰出金見込額の減少等により、分子となります将来負担額が約５億７千６百万円減少したものの、充当可能基金が約９億４千万円減と基金取崩しの影響が大きく、充当可能財源等が約１９億５千万円減と減少幅も大きいことから、数値としては増加した。</a:t>
          </a:r>
        </a:p>
        <a:p>
          <a:r>
            <a:rPr lang="ja-JP" altLang="en-US" sz="1000">
              <a:solidFill>
                <a:schemeClr val="dk1"/>
              </a:solidFill>
              <a:effectLst/>
              <a:latin typeface="+mn-lt"/>
              <a:ea typeface="+mn-ea"/>
              <a:cs typeface="+mn-cs"/>
            </a:rPr>
            <a:t>　結果としては、</a:t>
          </a:r>
          <a:r>
            <a:rPr lang="ja-JP" altLang="ja-JP" sz="1000">
              <a:solidFill>
                <a:schemeClr val="dk1"/>
              </a:solidFill>
              <a:effectLst/>
              <a:latin typeface="+mn-lt"/>
              <a:ea typeface="+mn-ea"/>
              <a:cs typeface="+mn-cs"/>
            </a:rPr>
            <a:t>将来負担額より充当可能財源等が多くなり、算定比率は</a:t>
          </a:r>
          <a:r>
            <a:rPr lang="ja-JP" altLang="ja-JP" sz="1000" b="0">
              <a:solidFill>
                <a:schemeClr val="dk1"/>
              </a:solidFill>
              <a:effectLst/>
              <a:latin typeface="+mn-lt"/>
              <a:ea typeface="+mn-ea"/>
              <a:cs typeface="+mn-cs"/>
            </a:rPr>
            <a:t>「比率なし」となった。</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21308</xdr:rowOff>
    </xdr:from>
    <xdr:to>
      <xdr:col>68</xdr:col>
      <xdr:colOff>152400</xdr:colOff>
      <xdr:row>14</xdr:row>
      <xdr:rowOff>159385</xdr:rowOff>
    </xdr:to>
    <xdr:cxnSp macro="">
      <xdr:nvCxnSpPr>
        <xdr:cNvPr id="443" name="直線コネクタ 442"/>
        <xdr:cNvCxnSpPr/>
      </xdr:nvCxnSpPr>
      <xdr:spPr>
        <a:xfrm flipV="1">
          <a:off x="13512800" y="2421608"/>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4"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6" name="フローチャート: 判断 445"/>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7" name="テキスト ボックス 446"/>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8" name="フローチャート: 判断 447"/>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9" name="テキスト ボックス 448"/>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50" name="フローチャート: 判断 449"/>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130898</xdr:rowOff>
    </xdr:from>
    <xdr:ext cx="762000" cy="259045"/>
    <xdr:sp macro="" textlink="">
      <xdr:nvSpPr>
        <xdr:cNvPr id="451" name="テキスト ボックス 450"/>
        <xdr:cNvSpPr txBox="1"/>
      </xdr:nvSpPr>
      <xdr:spPr>
        <a:xfrm>
          <a:off x="14020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2" name="フローチャート: 判断 451"/>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3" name="テキスト ボックス 452"/>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141958</xdr:rowOff>
    </xdr:from>
    <xdr:to>
      <xdr:col>68</xdr:col>
      <xdr:colOff>203200</xdr:colOff>
      <xdr:row>14</xdr:row>
      <xdr:rowOff>72108</xdr:rowOff>
    </xdr:to>
    <xdr:sp macro="" textlink="">
      <xdr:nvSpPr>
        <xdr:cNvPr id="459" name="楕円 458"/>
        <xdr:cNvSpPr/>
      </xdr:nvSpPr>
      <xdr:spPr>
        <a:xfrm>
          <a:off x="14351000" y="23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82285</xdr:rowOff>
    </xdr:from>
    <xdr:ext cx="762000" cy="259045"/>
    <xdr:sp macro="" textlink="">
      <xdr:nvSpPr>
        <xdr:cNvPr id="460" name="テキスト ボックス 459"/>
        <xdr:cNvSpPr txBox="1"/>
      </xdr:nvSpPr>
      <xdr:spPr>
        <a:xfrm>
          <a:off x="14020800" y="213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108585</xdr:rowOff>
    </xdr:from>
    <xdr:to>
      <xdr:col>64</xdr:col>
      <xdr:colOff>152400</xdr:colOff>
      <xdr:row>15</xdr:row>
      <xdr:rowOff>38735</xdr:rowOff>
    </xdr:to>
    <xdr:sp macro="" textlink="">
      <xdr:nvSpPr>
        <xdr:cNvPr id="461" name="楕円 460"/>
        <xdr:cNvSpPr/>
      </xdr:nvSpPr>
      <xdr:spPr>
        <a:xfrm>
          <a:off x="13462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48912</xdr:rowOff>
    </xdr:from>
    <xdr:ext cx="762000" cy="259045"/>
    <xdr:sp macro="" textlink="">
      <xdr:nvSpPr>
        <xdr:cNvPr id="462" name="テキスト ボックス 461"/>
        <xdr:cNvSpPr txBox="1"/>
      </xdr:nvSpPr>
      <xdr:spPr>
        <a:xfrm>
          <a:off x="13131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ポイント下降した。</a:t>
          </a:r>
          <a:endParaRPr lang="ja-JP" altLang="ja-JP" sz="1400">
            <a:effectLst/>
          </a:endParaRPr>
        </a:p>
        <a:p>
          <a:r>
            <a:rPr kumimoji="1" lang="ja-JP" altLang="ja-JP" sz="1100">
              <a:solidFill>
                <a:schemeClr val="dk1"/>
              </a:solidFill>
              <a:effectLst/>
              <a:latin typeface="+mn-lt"/>
              <a:ea typeface="+mn-ea"/>
              <a:cs typeface="+mn-cs"/>
            </a:rPr>
            <a:t>　経常経費充当一般財源等は</a:t>
          </a:r>
          <a:r>
            <a:rPr kumimoji="1" lang="en-US" altLang="ja-JP" sz="1100">
              <a:solidFill>
                <a:schemeClr val="dk1"/>
              </a:solidFill>
              <a:effectLst/>
              <a:latin typeface="+mn-lt"/>
              <a:ea typeface="+mn-ea"/>
              <a:cs typeface="+mn-cs"/>
            </a:rPr>
            <a:t>4,693,375</a:t>
          </a:r>
          <a:r>
            <a:rPr kumimoji="1" lang="ja-JP" altLang="ja-JP" sz="1100">
              <a:solidFill>
                <a:schemeClr val="dk1"/>
              </a:solidFill>
              <a:effectLst/>
              <a:latin typeface="+mn-lt"/>
              <a:ea typeface="+mn-ea"/>
              <a:cs typeface="+mn-cs"/>
            </a:rPr>
            <a:t>千円で、前年度より</a:t>
          </a:r>
          <a:r>
            <a:rPr kumimoji="1" lang="en-US" altLang="ja-JP" sz="1100">
              <a:solidFill>
                <a:schemeClr val="dk1"/>
              </a:solidFill>
              <a:effectLst/>
              <a:latin typeface="+mn-lt"/>
              <a:ea typeface="+mn-ea"/>
              <a:cs typeface="+mn-cs"/>
            </a:rPr>
            <a:t>45,628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議員報酬の減などが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年度に会計年度任用職員の任用が始まるとことにより、決算額が増加することが予想されるが、</a:t>
          </a:r>
          <a:r>
            <a:rPr kumimoji="1" lang="ja-JP" altLang="ja-JP" sz="1100">
              <a:solidFill>
                <a:schemeClr val="dk1"/>
              </a:solidFill>
              <a:effectLst/>
              <a:latin typeface="+mn-lt"/>
              <a:ea typeface="+mn-ea"/>
              <a:cs typeface="+mn-cs"/>
            </a:rPr>
            <a:t>職員定数の管理に努めるとともに、行財政改革への取組を通じて人件費の削減に努めていく。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85090</xdr:rowOff>
    </xdr:to>
    <xdr:cxnSp macro="">
      <xdr:nvCxnSpPr>
        <xdr:cNvPr id="66" name="直線コネクタ 65"/>
        <xdr:cNvCxnSpPr/>
      </xdr:nvCxnSpPr>
      <xdr:spPr>
        <a:xfrm flipV="1">
          <a:off x="3987800" y="607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123190</xdr:rowOff>
    </xdr:to>
    <xdr:cxnSp macro="">
      <xdr:nvCxnSpPr>
        <xdr:cNvPr id="69" name="直線コネクタ 68"/>
        <xdr:cNvCxnSpPr/>
      </xdr:nvCxnSpPr>
      <xdr:spPr>
        <a:xfrm flipV="1">
          <a:off x="3098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123190</xdr:rowOff>
    </xdr:to>
    <xdr:cxnSp macro="">
      <xdr:nvCxnSpPr>
        <xdr:cNvPr id="72" name="直線コネクタ 71"/>
        <xdr:cNvCxnSpPr/>
      </xdr:nvCxnSpPr>
      <xdr:spPr>
        <a:xfrm>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146050</xdr:rowOff>
    </xdr:to>
    <xdr:cxnSp macro="">
      <xdr:nvCxnSpPr>
        <xdr:cNvPr id="75" name="直線コネクタ 74"/>
        <xdr:cNvCxnSpPr/>
      </xdr:nvCxnSpPr>
      <xdr:spPr>
        <a:xfrm flipV="1">
          <a:off x="1320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17.0</a:t>
          </a:r>
          <a:r>
            <a:rPr kumimoji="1" lang="ja-JP" altLang="ja-JP" sz="900">
              <a:solidFill>
                <a:schemeClr val="dk1"/>
              </a:solidFill>
              <a:effectLst/>
              <a:latin typeface="+mn-lt"/>
              <a:ea typeface="+mn-ea"/>
              <a:cs typeface="+mn-cs"/>
            </a:rPr>
            <a:t>％で、</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上昇し</a:t>
          </a:r>
          <a:r>
            <a:rPr kumimoji="1" lang="ja-JP" altLang="ja-JP" sz="900">
              <a:solidFill>
                <a:schemeClr val="dk1"/>
              </a:solidFill>
              <a:effectLst/>
              <a:latin typeface="+mn-lt"/>
              <a:ea typeface="+mn-ea"/>
              <a:cs typeface="+mn-cs"/>
            </a:rPr>
            <a:t>た。</a:t>
          </a:r>
          <a:endParaRPr lang="ja-JP" altLang="ja-JP" sz="900">
            <a:effectLst/>
          </a:endParaRPr>
        </a:p>
        <a:p>
          <a:r>
            <a:rPr kumimoji="1" lang="ja-JP" altLang="ja-JP" sz="900">
              <a:solidFill>
                <a:schemeClr val="dk1"/>
              </a:solidFill>
              <a:effectLst/>
              <a:latin typeface="+mn-lt"/>
              <a:ea typeface="+mn-ea"/>
              <a:cs typeface="+mn-cs"/>
            </a:rPr>
            <a:t>　経常経費充当一般財源は</a:t>
          </a:r>
          <a:r>
            <a:rPr kumimoji="1" lang="en-US" altLang="ja-JP" sz="900">
              <a:solidFill>
                <a:schemeClr val="dk1"/>
              </a:solidFill>
              <a:effectLst/>
              <a:latin typeface="+mn-lt"/>
              <a:ea typeface="+mn-ea"/>
              <a:cs typeface="+mn-cs"/>
            </a:rPr>
            <a:t>3,905,168</a:t>
          </a:r>
          <a:r>
            <a:rPr kumimoji="1" lang="ja-JP" altLang="ja-JP" sz="900">
              <a:solidFill>
                <a:schemeClr val="dk1"/>
              </a:solidFill>
              <a:effectLst/>
              <a:latin typeface="+mn-lt"/>
              <a:ea typeface="+mn-ea"/>
              <a:cs typeface="+mn-cs"/>
            </a:rPr>
            <a:t>千円で、前年度より</a:t>
          </a:r>
          <a:r>
            <a:rPr kumimoji="1" lang="en-US" altLang="ja-JP" sz="900">
              <a:solidFill>
                <a:schemeClr val="dk1"/>
              </a:solidFill>
              <a:effectLst/>
              <a:latin typeface="+mn-lt"/>
              <a:ea typeface="+mn-ea"/>
              <a:cs typeface="+mn-cs"/>
            </a:rPr>
            <a:t>121,786</a:t>
          </a:r>
          <a:r>
            <a:rPr kumimoji="1" lang="ja-JP" altLang="ja-JP" sz="900">
              <a:solidFill>
                <a:schemeClr val="dk1"/>
              </a:solidFill>
              <a:effectLst/>
              <a:latin typeface="+mn-lt"/>
              <a:ea typeface="+mn-ea"/>
              <a:cs typeface="+mn-cs"/>
            </a:rPr>
            <a:t>千円増加している。</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ごみ・資源物収集運搬委託が増加したことなど</a:t>
          </a:r>
          <a:r>
            <a:rPr kumimoji="1" lang="ja-JP" altLang="ja-JP" sz="900">
              <a:solidFill>
                <a:schemeClr val="dk1"/>
              </a:solidFill>
              <a:effectLst/>
              <a:latin typeface="+mn-lt"/>
              <a:ea typeface="+mn-ea"/>
              <a:cs typeface="+mn-cs"/>
            </a:rPr>
            <a:t>が主な要因である。</a:t>
          </a:r>
          <a:endParaRPr lang="ja-JP" altLang="ja-JP" sz="900">
            <a:effectLst/>
          </a:endParaRPr>
        </a:p>
        <a:p>
          <a:r>
            <a:rPr kumimoji="1" lang="ja-JP" altLang="ja-JP" sz="900">
              <a:solidFill>
                <a:schemeClr val="dk1"/>
              </a:solidFill>
              <a:effectLst/>
              <a:latin typeface="+mn-lt"/>
              <a:ea typeface="+mn-ea"/>
              <a:cs typeface="+mn-cs"/>
            </a:rPr>
            <a:t>　将来的には、業務委託の拡大や消費税率の引き上げなどにより、物件費の経常収支比率は上昇することが予想されるが、光熱水費の節減や委託業務の仕様の見直し、長期継続契約の検討、必要最低限の消耗品購入にとどめる（不用額捻出努力）など、歳出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12700</xdr:rowOff>
    </xdr:to>
    <xdr:cxnSp macro="">
      <xdr:nvCxnSpPr>
        <xdr:cNvPr id="127" name="直線コネクタ 126"/>
        <xdr:cNvCxnSpPr/>
      </xdr:nvCxnSpPr>
      <xdr:spPr>
        <a:xfrm>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153670</xdr:rowOff>
    </xdr:to>
    <xdr:cxnSp macro="">
      <xdr:nvCxnSpPr>
        <xdr:cNvPr id="130" name="直線コネクタ 129"/>
        <xdr:cNvCxnSpPr/>
      </xdr:nvCxnSpPr>
      <xdr:spPr>
        <a:xfrm flipV="1">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153670</xdr:rowOff>
    </xdr:to>
    <xdr:cxnSp macro="">
      <xdr:nvCxnSpPr>
        <xdr:cNvPr id="133" name="直線コネクタ 132"/>
        <xdr:cNvCxnSpPr/>
      </xdr:nvCxnSpPr>
      <xdr:spPr>
        <a:xfrm>
          <a:off x="13893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85090</xdr:rowOff>
    </xdr:to>
    <xdr:cxnSp macro="">
      <xdr:nvCxnSpPr>
        <xdr:cNvPr id="136" name="直線コネクタ 135"/>
        <xdr:cNvCxnSpPr/>
      </xdr:nvCxnSpPr>
      <xdr:spPr>
        <a:xfrm>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8" name="テキスト ボックス 137"/>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2" name="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120667</xdr:rowOff>
    </xdr:from>
    <xdr:ext cx="762000" cy="259045"/>
    <xdr:sp macro="" textlink="">
      <xdr:nvSpPr>
        <xdr:cNvPr id="153" name="テキスト ボックス 152"/>
        <xdr:cNvSpPr txBox="1"/>
      </xdr:nvSpPr>
      <xdr:spPr>
        <a:xfrm>
          <a:off x="13512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4" name="楕円 153"/>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5" name="テキスト ボックス 154"/>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18.8</a:t>
          </a:r>
          <a:r>
            <a:rPr kumimoji="1" lang="ja-JP" altLang="ja-JP" sz="1050">
              <a:solidFill>
                <a:schemeClr val="dk1"/>
              </a:solidFill>
              <a:effectLst/>
              <a:latin typeface="+mn-lt"/>
              <a:ea typeface="+mn-ea"/>
              <a:cs typeface="+mn-cs"/>
            </a:rPr>
            <a:t>％で、</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ポイント上昇した。</a:t>
          </a:r>
          <a:endParaRPr lang="ja-JP" altLang="ja-JP" sz="1200">
            <a:effectLst/>
          </a:endParaRPr>
        </a:p>
        <a:p>
          <a:r>
            <a:rPr kumimoji="1" lang="ja-JP" altLang="ja-JP" sz="1050">
              <a:solidFill>
                <a:schemeClr val="dk1"/>
              </a:solidFill>
              <a:effectLst/>
              <a:latin typeface="+mn-lt"/>
              <a:ea typeface="+mn-ea"/>
              <a:cs typeface="+mn-cs"/>
            </a:rPr>
            <a:t>　経常経費充当一般財源は</a:t>
          </a:r>
          <a:r>
            <a:rPr kumimoji="1" lang="en-US" altLang="ja-JP" sz="1050">
              <a:solidFill>
                <a:schemeClr val="dk1"/>
              </a:solidFill>
              <a:effectLst/>
              <a:latin typeface="+mn-lt"/>
              <a:ea typeface="+mn-ea"/>
              <a:cs typeface="+mn-cs"/>
            </a:rPr>
            <a:t>4,311,002</a:t>
          </a:r>
          <a:r>
            <a:rPr kumimoji="1" lang="ja-JP" altLang="ja-JP" sz="1050">
              <a:solidFill>
                <a:schemeClr val="dk1"/>
              </a:solidFill>
              <a:effectLst/>
              <a:latin typeface="+mn-lt"/>
              <a:ea typeface="+mn-ea"/>
              <a:cs typeface="+mn-cs"/>
            </a:rPr>
            <a:t>千円で、前年度より</a:t>
          </a:r>
          <a:r>
            <a:rPr kumimoji="1" lang="en-US" altLang="ja-JP" sz="1050">
              <a:solidFill>
                <a:schemeClr val="dk1"/>
              </a:solidFill>
              <a:effectLst/>
              <a:latin typeface="+mn-lt"/>
              <a:ea typeface="+mn-ea"/>
              <a:cs typeface="+mn-cs"/>
            </a:rPr>
            <a:t>368,591</a:t>
          </a:r>
          <a:r>
            <a:rPr kumimoji="1" lang="ja-JP" altLang="ja-JP" sz="1050">
              <a:solidFill>
                <a:schemeClr val="dk1"/>
              </a:solidFill>
              <a:effectLst/>
              <a:latin typeface="+mn-lt"/>
              <a:ea typeface="+mn-ea"/>
              <a:cs typeface="+mn-cs"/>
            </a:rPr>
            <a:t>千円増加している。</a:t>
          </a:r>
          <a:endParaRPr lang="ja-JP" altLang="ja-JP" sz="1200">
            <a:effectLst/>
          </a:endParaRPr>
        </a:p>
        <a:p>
          <a:r>
            <a:rPr kumimoji="1" lang="ja-JP" altLang="ja-JP" sz="1050">
              <a:solidFill>
                <a:schemeClr val="dk1"/>
              </a:solidFill>
              <a:effectLst/>
              <a:latin typeface="+mn-lt"/>
              <a:ea typeface="+mn-ea"/>
              <a:cs typeface="+mn-cs"/>
            </a:rPr>
            <a:t>　保育運営費</a:t>
          </a:r>
          <a:r>
            <a:rPr lang="ja-JP" altLang="ja-JP" sz="1050">
              <a:solidFill>
                <a:schemeClr val="dk1"/>
              </a:solidFill>
              <a:effectLst/>
              <a:latin typeface="+mn-lt"/>
              <a:ea typeface="+mn-ea"/>
              <a:cs typeface="+mn-cs"/>
            </a:rPr>
            <a:t>、法内扶助費</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生活保護法</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、障害福祉サービス費が増加したことなどが主な要因である。</a:t>
          </a:r>
          <a:endParaRPr lang="ja-JP" altLang="ja-JP" sz="1200">
            <a:effectLst/>
          </a:endParaRPr>
        </a:p>
        <a:p>
          <a:pPr eaLnBrk="1" fontAlgn="auto" latinLnBrk="0" hangingPunct="1"/>
          <a:r>
            <a:rPr lang="ja-JP" altLang="ja-JP" sz="1050">
              <a:solidFill>
                <a:schemeClr val="dk1"/>
              </a:solidFill>
              <a:effectLst/>
              <a:latin typeface="+mn-lt"/>
              <a:ea typeface="+mn-ea"/>
              <a:cs typeface="+mn-cs"/>
            </a:rPr>
            <a:t>　今後も高齢化や医療費の伸びなどにより、</a:t>
          </a:r>
          <a:r>
            <a:rPr kumimoji="1" lang="ja-JP" altLang="ja-JP" sz="1050">
              <a:solidFill>
                <a:schemeClr val="dk1"/>
              </a:solidFill>
              <a:effectLst/>
              <a:latin typeface="+mn-lt"/>
              <a:ea typeface="+mn-ea"/>
              <a:cs typeface="+mn-cs"/>
            </a:rPr>
            <a:t>扶助費の増加傾向は続くと考えられるが、市の裁量度の高い任意的事業については伸びを抑制していく。</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148772</xdr:rowOff>
    </xdr:to>
    <xdr:cxnSp macro="">
      <xdr:nvCxnSpPr>
        <xdr:cNvPr id="190" name="直線コネクタ 189"/>
        <xdr:cNvCxnSpPr/>
      </xdr:nvCxnSpPr>
      <xdr:spPr>
        <a:xfrm>
          <a:off x="3987800" y="99187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146050</xdr:rowOff>
    </xdr:to>
    <xdr:cxnSp macro="">
      <xdr:nvCxnSpPr>
        <xdr:cNvPr id="193" name="直線コネクタ 192"/>
        <xdr:cNvCxnSpPr/>
      </xdr:nvCxnSpPr>
      <xdr:spPr>
        <a:xfrm>
          <a:off x="3098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102507</xdr:rowOff>
    </xdr:to>
    <xdr:cxnSp macro="">
      <xdr:nvCxnSpPr>
        <xdr:cNvPr id="196" name="直線コネクタ 195"/>
        <xdr:cNvCxnSpPr/>
      </xdr:nvCxnSpPr>
      <xdr:spPr>
        <a:xfrm flipV="1">
          <a:off x="2209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102507</xdr:rowOff>
    </xdr:to>
    <xdr:cxnSp macro="">
      <xdr:nvCxnSpPr>
        <xdr:cNvPr id="199" name="直線コネクタ 198"/>
        <xdr:cNvCxnSpPr/>
      </xdr:nvCxnSpPr>
      <xdr:spPr>
        <a:xfrm>
          <a:off x="1320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1" name="テキスト ボックス 200"/>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9" name="楕円 208"/>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10"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3" name="楕円 212"/>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4" name="テキスト ボックス 213"/>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年度は</a:t>
          </a:r>
          <a:r>
            <a:rPr kumimoji="1" lang="en-US" altLang="ja-JP" sz="800">
              <a:solidFill>
                <a:schemeClr val="dk1"/>
              </a:solidFill>
              <a:effectLst/>
              <a:latin typeface="+mn-lt"/>
              <a:ea typeface="+mn-ea"/>
              <a:cs typeface="+mn-cs"/>
            </a:rPr>
            <a:t>15.2</a:t>
          </a:r>
          <a:r>
            <a:rPr kumimoji="1" lang="ja-JP" altLang="ja-JP" sz="800">
              <a:solidFill>
                <a:schemeClr val="dk1"/>
              </a:solidFill>
              <a:effectLst/>
              <a:latin typeface="+mn-lt"/>
              <a:ea typeface="+mn-ea"/>
              <a:cs typeface="+mn-cs"/>
            </a:rPr>
            <a:t>％で、</a:t>
          </a:r>
          <a:r>
            <a:rPr kumimoji="1" lang="ja-JP" altLang="en-US" sz="800">
              <a:solidFill>
                <a:schemeClr val="dk1"/>
              </a:solidFill>
              <a:effectLst/>
              <a:latin typeface="+mn-lt"/>
              <a:ea typeface="+mn-ea"/>
              <a:cs typeface="+mn-cs"/>
            </a:rPr>
            <a:t>増減なしとなった。</a:t>
          </a:r>
          <a:endParaRPr lang="ja-JP" altLang="ja-JP" sz="800">
            <a:effectLst/>
          </a:endParaRPr>
        </a:p>
        <a:p>
          <a:r>
            <a:rPr kumimoji="1" lang="ja-JP" altLang="ja-JP" sz="800">
              <a:solidFill>
                <a:schemeClr val="dk1"/>
              </a:solidFill>
              <a:effectLst/>
              <a:latin typeface="+mn-lt"/>
              <a:ea typeface="+mn-ea"/>
              <a:cs typeface="+mn-cs"/>
            </a:rPr>
            <a:t>　経常経費充当一般財源は</a:t>
          </a:r>
          <a:r>
            <a:rPr kumimoji="1" lang="en-US" altLang="ja-JP" sz="800">
              <a:solidFill>
                <a:schemeClr val="dk1"/>
              </a:solidFill>
              <a:effectLst/>
              <a:latin typeface="+mn-lt"/>
              <a:ea typeface="+mn-ea"/>
              <a:cs typeface="+mn-cs"/>
            </a:rPr>
            <a:t>3,494,818</a:t>
          </a:r>
          <a:r>
            <a:rPr kumimoji="1" lang="ja-JP" altLang="ja-JP" sz="800">
              <a:solidFill>
                <a:schemeClr val="dk1"/>
              </a:solidFill>
              <a:effectLst/>
              <a:latin typeface="+mn-lt"/>
              <a:ea typeface="+mn-ea"/>
              <a:cs typeface="+mn-cs"/>
            </a:rPr>
            <a:t>千円で、前年度より</a:t>
          </a:r>
          <a:r>
            <a:rPr kumimoji="1" lang="en-US" altLang="ja-JP" sz="800">
              <a:solidFill>
                <a:schemeClr val="dk1"/>
              </a:solidFill>
              <a:effectLst/>
              <a:latin typeface="+mn-lt"/>
              <a:ea typeface="+mn-ea"/>
              <a:cs typeface="+mn-cs"/>
            </a:rPr>
            <a:t>14,926</a:t>
          </a:r>
          <a:r>
            <a:rPr kumimoji="1" lang="ja-JP" altLang="ja-JP" sz="800">
              <a:solidFill>
                <a:schemeClr val="dk1"/>
              </a:solidFill>
              <a:effectLst/>
              <a:latin typeface="+mn-lt"/>
              <a:ea typeface="+mn-ea"/>
              <a:cs typeface="+mn-cs"/>
            </a:rPr>
            <a:t>千円増加（維持補修費が</a:t>
          </a:r>
          <a:r>
            <a:rPr kumimoji="1" lang="en-US" altLang="ja-JP" sz="800">
              <a:solidFill>
                <a:schemeClr val="dk1"/>
              </a:solidFill>
              <a:effectLst/>
              <a:latin typeface="+mn-lt"/>
              <a:ea typeface="+mn-ea"/>
              <a:cs typeface="+mn-cs"/>
            </a:rPr>
            <a:t>29,852</a:t>
          </a:r>
          <a:r>
            <a:rPr kumimoji="1" lang="ja-JP" altLang="ja-JP" sz="800">
              <a:solidFill>
                <a:schemeClr val="dk1"/>
              </a:solidFill>
              <a:effectLst/>
              <a:latin typeface="+mn-lt"/>
              <a:ea typeface="+mn-ea"/>
              <a:cs typeface="+mn-cs"/>
            </a:rPr>
            <a:t>千円減少、投資及び出資金・貸付金が</a:t>
          </a:r>
          <a:r>
            <a:rPr kumimoji="1" lang="en-US" altLang="ja-JP" sz="800">
              <a:solidFill>
                <a:schemeClr val="dk1"/>
              </a:solidFill>
              <a:effectLst/>
              <a:latin typeface="+mn-lt"/>
              <a:ea typeface="+mn-ea"/>
              <a:cs typeface="+mn-cs"/>
            </a:rPr>
            <a:t>83</a:t>
          </a:r>
          <a:r>
            <a:rPr kumimoji="1" lang="ja-JP" altLang="ja-JP" sz="800">
              <a:solidFill>
                <a:schemeClr val="dk1"/>
              </a:solidFill>
              <a:effectLst/>
              <a:latin typeface="+mn-lt"/>
              <a:ea typeface="+mn-ea"/>
              <a:cs typeface="+mn-cs"/>
            </a:rPr>
            <a:t>千円</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、繰出金が</a:t>
          </a:r>
          <a:r>
            <a:rPr kumimoji="1" lang="en-US" altLang="ja-JP" sz="800">
              <a:solidFill>
                <a:schemeClr val="dk1"/>
              </a:solidFill>
              <a:effectLst/>
              <a:latin typeface="+mn-lt"/>
              <a:ea typeface="+mn-ea"/>
              <a:cs typeface="+mn-cs"/>
            </a:rPr>
            <a:t>44,861</a:t>
          </a:r>
          <a:r>
            <a:rPr kumimoji="1" lang="ja-JP" altLang="ja-JP" sz="800">
              <a:solidFill>
                <a:schemeClr val="dk1"/>
              </a:solidFill>
              <a:effectLst/>
              <a:latin typeface="+mn-lt"/>
              <a:ea typeface="+mn-ea"/>
              <a:cs typeface="+mn-cs"/>
            </a:rPr>
            <a:t>千円増加）している。</a:t>
          </a:r>
          <a:endParaRPr lang="ja-JP" altLang="ja-JP" sz="800">
            <a:effectLst/>
          </a:endParaRPr>
        </a:p>
        <a:p>
          <a:r>
            <a:rPr kumimoji="1" lang="ja-JP" altLang="ja-JP" sz="800">
              <a:solidFill>
                <a:schemeClr val="dk1"/>
              </a:solidFill>
              <a:effectLst/>
              <a:latin typeface="+mn-lt"/>
              <a:ea typeface="+mn-ea"/>
              <a:cs typeface="+mn-cs"/>
            </a:rPr>
            <a:t>　維持補修費は、施設等の老朽化に伴う補修が前年度に比べて</a:t>
          </a:r>
          <a:r>
            <a:rPr kumimoji="1" lang="en-US" altLang="ja-JP" sz="800">
              <a:solidFill>
                <a:schemeClr val="dk1"/>
              </a:solidFill>
              <a:effectLst/>
              <a:latin typeface="+mn-lt"/>
              <a:ea typeface="+mn-ea"/>
              <a:cs typeface="+mn-cs"/>
            </a:rPr>
            <a:t>21.0</a:t>
          </a:r>
          <a:r>
            <a:rPr kumimoji="1" lang="ja-JP" altLang="ja-JP" sz="800">
              <a:solidFill>
                <a:schemeClr val="dk1"/>
              </a:solidFill>
              <a:effectLst/>
              <a:latin typeface="+mn-lt"/>
              <a:ea typeface="+mn-ea"/>
              <a:cs typeface="+mn-cs"/>
            </a:rPr>
            <a:t>％減少している。今後は、施設等の長寿命化を図るためにも維持補修は不可欠であるが、より効果的な手法や規模について検討し、将来の負担軽減に努めていく。</a:t>
          </a:r>
          <a:endParaRPr lang="ja-JP" altLang="ja-JP" sz="800">
            <a:effectLst/>
          </a:endParaRPr>
        </a:p>
        <a:p>
          <a:r>
            <a:rPr kumimoji="1" lang="ja-JP" altLang="ja-JP" sz="800">
              <a:solidFill>
                <a:schemeClr val="dk1"/>
              </a:solidFill>
              <a:effectLst/>
              <a:latin typeface="+mn-lt"/>
              <a:ea typeface="+mn-ea"/>
              <a:cs typeface="+mn-cs"/>
            </a:rPr>
            <a:t>　繰出金は、</a:t>
          </a:r>
          <a:r>
            <a:rPr lang="ja-JP" altLang="ja-JP" sz="800">
              <a:solidFill>
                <a:schemeClr val="dk1"/>
              </a:solidFill>
              <a:effectLst/>
              <a:latin typeface="+mn-lt"/>
              <a:ea typeface="+mn-ea"/>
              <a:cs typeface="+mn-cs"/>
            </a:rPr>
            <a:t>介護保険特別会計繰出金、後期高齢者医療特別会計繰出金へ</a:t>
          </a:r>
          <a:r>
            <a:rPr kumimoji="1" lang="ja-JP" altLang="ja-JP" sz="800">
              <a:solidFill>
                <a:schemeClr val="dk1"/>
              </a:solidFill>
              <a:effectLst/>
              <a:latin typeface="+mn-lt"/>
              <a:ea typeface="+mn-ea"/>
              <a:cs typeface="+mn-cs"/>
            </a:rPr>
            <a:t>の繰出金が増加していることが主な要因である。今後は、独立採算が原則である各事業会計において事業の見直しや受益者負担の適正化などに取り組み、繰出金の減少に努めていく。</a:t>
          </a:r>
          <a:endParaRPr lang="ja-JP" altLang="ja-JP" sz="8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85090</xdr:rowOff>
    </xdr:to>
    <xdr:cxnSp macro="">
      <xdr:nvCxnSpPr>
        <xdr:cNvPr id="251" name="直線コネクタ 250"/>
        <xdr:cNvCxnSpPr/>
      </xdr:nvCxnSpPr>
      <xdr:spPr>
        <a:xfrm>
          <a:off x="15671800" y="9857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123190</xdr:rowOff>
    </xdr:to>
    <xdr:cxnSp macro="">
      <xdr:nvCxnSpPr>
        <xdr:cNvPr id="254" name="直線コネクタ 253"/>
        <xdr:cNvCxnSpPr/>
      </xdr:nvCxnSpPr>
      <xdr:spPr>
        <a:xfrm flipV="1">
          <a:off x="14782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123190</xdr:rowOff>
    </xdr:to>
    <xdr:cxnSp macro="">
      <xdr:nvCxnSpPr>
        <xdr:cNvPr id="257" name="直線コネクタ 256"/>
        <xdr:cNvCxnSpPr/>
      </xdr:nvCxnSpPr>
      <xdr:spPr>
        <a:xfrm>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77470</xdr:rowOff>
    </xdr:to>
    <xdr:cxnSp macro="">
      <xdr:nvCxnSpPr>
        <xdr:cNvPr id="260" name="直線コネクタ 259"/>
        <xdr:cNvCxnSpPr/>
      </xdr:nvCxnSpPr>
      <xdr:spPr>
        <a:xfrm flipV="1">
          <a:off x="13004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0" name="楕円 269"/>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1"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2" name="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6" name="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8" name="楕円 277"/>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9" name="テキスト ボックス 278"/>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12.2</a:t>
          </a:r>
          <a:r>
            <a:rPr kumimoji="1" lang="ja-JP" altLang="ja-JP" sz="1050">
              <a:solidFill>
                <a:schemeClr val="dk1"/>
              </a:solidFill>
              <a:effectLst/>
              <a:latin typeface="+mn-lt"/>
              <a:ea typeface="+mn-ea"/>
              <a:cs typeface="+mn-cs"/>
            </a:rPr>
            <a:t>％で、前年度より</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ポイント下降した。</a:t>
          </a:r>
          <a:endParaRPr lang="ja-JP" altLang="ja-JP" sz="1200">
            <a:effectLst/>
          </a:endParaRPr>
        </a:p>
        <a:p>
          <a:r>
            <a:rPr kumimoji="1" lang="ja-JP" altLang="ja-JP" sz="1050">
              <a:solidFill>
                <a:schemeClr val="dk1"/>
              </a:solidFill>
              <a:effectLst/>
              <a:latin typeface="+mn-lt"/>
              <a:ea typeface="+mn-ea"/>
              <a:cs typeface="+mn-cs"/>
            </a:rPr>
            <a:t>　経常経費充当一般財源等は</a:t>
          </a:r>
          <a:r>
            <a:rPr kumimoji="1" lang="en-US" altLang="ja-JP" sz="1050">
              <a:solidFill>
                <a:schemeClr val="dk1"/>
              </a:solidFill>
              <a:effectLst/>
              <a:latin typeface="+mn-lt"/>
              <a:ea typeface="+mn-ea"/>
              <a:cs typeface="+mn-cs"/>
            </a:rPr>
            <a:t>2,786,963</a:t>
          </a:r>
          <a:r>
            <a:rPr kumimoji="1" lang="ja-JP" altLang="ja-JP" sz="1050">
              <a:solidFill>
                <a:schemeClr val="dk1"/>
              </a:solidFill>
              <a:effectLst/>
              <a:latin typeface="+mn-lt"/>
              <a:ea typeface="+mn-ea"/>
              <a:cs typeface="+mn-cs"/>
            </a:rPr>
            <a:t>千円で、前年度より</a:t>
          </a:r>
          <a:r>
            <a:rPr kumimoji="1" lang="en-US" altLang="ja-JP" sz="1050">
              <a:solidFill>
                <a:schemeClr val="dk1"/>
              </a:solidFill>
              <a:effectLst/>
              <a:latin typeface="+mn-lt"/>
              <a:ea typeface="+mn-ea"/>
              <a:cs typeface="+mn-cs"/>
            </a:rPr>
            <a:t>93,371</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柳泉園組合負担金をはじめとする一部事務組合等に対する負担金</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前年度より減少した</a:t>
          </a:r>
          <a:r>
            <a:rPr lang="ja-JP" altLang="en-US" sz="1050">
              <a:solidFill>
                <a:schemeClr val="dk1"/>
              </a:solidFill>
              <a:effectLst/>
              <a:latin typeface="+mn-lt"/>
              <a:ea typeface="+mn-ea"/>
              <a:cs typeface="+mn-cs"/>
            </a:rPr>
            <a:t>ことが</a:t>
          </a:r>
          <a:r>
            <a:rPr kumimoji="1" lang="ja-JP" altLang="ja-JP" sz="1050">
              <a:solidFill>
                <a:schemeClr val="dk1"/>
              </a:solidFill>
              <a:effectLst/>
              <a:latin typeface="+mn-lt"/>
              <a:ea typeface="+mn-ea"/>
              <a:cs typeface="+mn-cs"/>
            </a:rPr>
            <a:t>経常一般財源等の</a:t>
          </a:r>
          <a:r>
            <a:rPr kumimoji="1" lang="ja-JP" altLang="en-US" sz="1050">
              <a:solidFill>
                <a:schemeClr val="dk1"/>
              </a:solidFill>
              <a:effectLst/>
              <a:latin typeface="+mn-lt"/>
              <a:ea typeface="+mn-ea"/>
              <a:cs typeface="+mn-cs"/>
            </a:rPr>
            <a:t>減少した</a:t>
          </a:r>
          <a:r>
            <a:rPr kumimoji="1" lang="ja-JP" altLang="ja-JP" sz="1050">
              <a:solidFill>
                <a:schemeClr val="dk1"/>
              </a:solidFill>
              <a:effectLst/>
              <a:latin typeface="+mn-lt"/>
              <a:ea typeface="+mn-ea"/>
              <a:cs typeface="+mn-cs"/>
            </a:rPr>
            <a:t>主な要因である。</a:t>
          </a:r>
          <a:endParaRPr lang="ja-JP" altLang="ja-JP" sz="1200">
            <a:effectLst/>
          </a:endParaRPr>
        </a:p>
        <a:p>
          <a:r>
            <a:rPr kumimoji="1" lang="ja-JP" altLang="ja-JP" sz="1050">
              <a:solidFill>
                <a:schemeClr val="dk1"/>
              </a:solidFill>
              <a:effectLst/>
              <a:latin typeface="+mn-lt"/>
              <a:ea typeface="+mn-ea"/>
              <a:cs typeface="+mn-cs"/>
            </a:rPr>
            <a:t>　今後は、市の補助制度について目的、公益性、事業効果、成果実績等から必要性の再検討を行い、適正化に努めていく。</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83457</xdr:rowOff>
    </xdr:from>
    <xdr:to>
      <xdr:col>82</xdr:col>
      <xdr:colOff>107950</xdr:colOff>
      <xdr:row>38</xdr:row>
      <xdr:rowOff>127000</xdr:rowOff>
    </xdr:to>
    <xdr:cxnSp macro="">
      <xdr:nvCxnSpPr>
        <xdr:cNvPr id="314" name="直線コネクタ 313"/>
        <xdr:cNvCxnSpPr/>
      </xdr:nvCxnSpPr>
      <xdr:spPr>
        <a:xfrm flipV="1">
          <a:off x="15671800" y="659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148772</xdr:rowOff>
    </xdr:to>
    <xdr:cxnSp macro="">
      <xdr:nvCxnSpPr>
        <xdr:cNvPr id="317" name="直線コネクタ 316"/>
        <xdr:cNvCxnSpPr/>
      </xdr:nvCxnSpPr>
      <xdr:spPr>
        <a:xfrm flipV="1">
          <a:off x="14782800" y="6642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105228</xdr:rowOff>
    </xdr:from>
    <xdr:to>
      <xdr:col>73</xdr:col>
      <xdr:colOff>180975</xdr:colOff>
      <xdr:row>38</xdr:row>
      <xdr:rowOff>148772</xdr:rowOff>
    </xdr:to>
    <xdr:cxnSp macro="">
      <xdr:nvCxnSpPr>
        <xdr:cNvPr id="320" name="直線コネクタ 319"/>
        <xdr:cNvCxnSpPr/>
      </xdr:nvCxnSpPr>
      <xdr:spPr>
        <a:xfrm>
          <a:off x="13893800" y="662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105228</xdr:rowOff>
    </xdr:from>
    <xdr:to>
      <xdr:col>69</xdr:col>
      <xdr:colOff>92075</xdr:colOff>
      <xdr:row>39</xdr:row>
      <xdr:rowOff>107950</xdr:rowOff>
    </xdr:to>
    <xdr:cxnSp macro="">
      <xdr:nvCxnSpPr>
        <xdr:cNvPr id="323" name="直線コネクタ 322"/>
        <xdr:cNvCxnSpPr/>
      </xdr:nvCxnSpPr>
      <xdr:spPr>
        <a:xfrm flipV="1">
          <a:off x="13004800" y="6620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5" name="テキスト ボックス 324"/>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32657</xdr:rowOff>
    </xdr:from>
    <xdr:to>
      <xdr:col>82</xdr:col>
      <xdr:colOff>158750</xdr:colOff>
      <xdr:row>38</xdr:row>
      <xdr:rowOff>134257</xdr:rowOff>
    </xdr:to>
    <xdr:sp macro="" textlink="">
      <xdr:nvSpPr>
        <xdr:cNvPr id="333" name="楕円 332"/>
        <xdr:cNvSpPr/>
      </xdr:nvSpPr>
      <xdr:spPr>
        <a:xfrm>
          <a:off x="16459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4734</xdr:rowOff>
    </xdr:from>
    <xdr:ext cx="762000" cy="259045"/>
    <xdr:sp macro="" textlink="">
      <xdr:nvSpPr>
        <xdr:cNvPr id="334" name="補助費等該当値テキスト"/>
        <xdr:cNvSpPr txBox="1"/>
      </xdr:nvSpPr>
      <xdr:spPr>
        <a:xfrm>
          <a:off x="16598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5" name="楕円 334"/>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6" name="テキスト ボックス 335"/>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97972</xdr:rowOff>
    </xdr:from>
    <xdr:to>
      <xdr:col>74</xdr:col>
      <xdr:colOff>31750</xdr:colOff>
      <xdr:row>39</xdr:row>
      <xdr:rowOff>28122</xdr:rowOff>
    </xdr:to>
    <xdr:sp macro="" textlink="">
      <xdr:nvSpPr>
        <xdr:cNvPr id="337" name="楕円 336"/>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12899</xdr:rowOff>
    </xdr:from>
    <xdr:ext cx="762000" cy="259045"/>
    <xdr:sp macro="" textlink="">
      <xdr:nvSpPr>
        <xdr:cNvPr id="338" name="テキスト ボックス 337"/>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54428</xdr:rowOff>
    </xdr:from>
    <xdr:to>
      <xdr:col>69</xdr:col>
      <xdr:colOff>142875</xdr:colOff>
      <xdr:row>38</xdr:row>
      <xdr:rowOff>156028</xdr:rowOff>
    </xdr:to>
    <xdr:sp macro="" textlink="">
      <xdr:nvSpPr>
        <xdr:cNvPr id="339" name="楕円 338"/>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140805</xdr:rowOff>
    </xdr:from>
    <xdr:ext cx="762000" cy="259045"/>
    <xdr:sp macro="" textlink="">
      <xdr:nvSpPr>
        <xdr:cNvPr id="340" name="テキスト ボックス 339"/>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41" name="楕円 340"/>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2" name="テキスト ボックス 341"/>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10.8</a:t>
          </a:r>
          <a:r>
            <a:rPr kumimoji="1" lang="ja-JP" altLang="ja-JP" sz="900">
              <a:solidFill>
                <a:schemeClr val="dk1"/>
              </a:solidFill>
              <a:effectLst/>
              <a:latin typeface="+mn-lt"/>
              <a:ea typeface="+mn-ea"/>
              <a:cs typeface="+mn-cs"/>
            </a:rPr>
            <a:t>％で、前年度より</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ポイント下降した。</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経常経費充当一般財源等は</a:t>
          </a:r>
          <a:r>
            <a:rPr kumimoji="1" lang="en-US" altLang="ja-JP" sz="900">
              <a:solidFill>
                <a:schemeClr val="dk1"/>
              </a:solidFill>
              <a:effectLst/>
              <a:latin typeface="+mn-lt"/>
              <a:ea typeface="+mn-ea"/>
              <a:cs typeface="+mn-cs"/>
            </a:rPr>
            <a:t>2,484,535</a:t>
          </a:r>
          <a:r>
            <a:rPr kumimoji="1" lang="ja-JP" altLang="ja-JP" sz="900">
              <a:solidFill>
                <a:schemeClr val="dk1"/>
              </a:solidFill>
              <a:effectLst/>
              <a:latin typeface="+mn-lt"/>
              <a:ea typeface="+mn-ea"/>
              <a:cs typeface="+mn-cs"/>
            </a:rPr>
            <a:t>千円で、前年度より</a:t>
          </a:r>
          <a:r>
            <a:rPr kumimoji="1" lang="en-US" altLang="ja-JP" sz="900">
              <a:solidFill>
                <a:schemeClr val="dk1"/>
              </a:solidFill>
              <a:effectLst/>
              <a:latin typeface="+mn-lt"/>
              <a:ea typeface="+mn-ea"/>
              <a:cs typeface="+mn-cs"/>
            </a:rPr>
            <a:t>37,392</a:t>
          </a:r>
          <a:r>
            <a:rPr kumimoji="1" lang="ja-JP" altLang="ja-JP" sz="900">
              <a:solidFill>
                <a:schemeClr val="dk1"/>
              </a:solidFill>
              <a:effectLst/>
              <a:latin typeface="+mn-lt"/>
              <a:ea typeface="+mn-ea"/>
              <a:cs typeface="+mn-cs"/>
            </a:rPr>
            <a:t>千円</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している。</a:t>
          </a:r>
          <a:endParaRPr lang="ja-JP" altLang="ja-JP" sz="1050">
            <a:effectLst/>
          </a:endParaRPr>
        </a:p>
        <a:p>
          <a:r>
            <a:rPr lang="ja-JP" altLang="ja-JP" sz="900">
              <a:solidFill>
                <a:schemeClr val="dk1"/>
              </a:solidFill>
              <a:effectLst/>
              <a:latin typeface="+mn-lt"/>
              <a:ea typeface="+mn-ea"/>
              <a:cs typeface="+mn-cs"/>
            </a:rPr>
            <a:t>　利率の見直しにより利率が減少したことや前年度に民間資金の一部が償還終了したことなどにより償還利子が減となったことが主な要因である。</a:t>
          </a:r>
          <a:endParaRPr lang="ja-JP" altLang="ja-JP" sz="1050">
            <a:effectLst/>
          </a:endParaRPr>
        </a:p>
        <a:p>
          <a:r>
            <a:rPr kumimoji="1" lang="ja-JP" altLang="ja-JP" sz="900">
              <a:solidFill>
                <a:schemeClr val="dk1"/>
              </a:solidFill>
              <a:effectLst/>
              <a:latin typeface="+mn-lt"/>
              <a:ea typeface="+mn-ea"/>
              <a:cs typeface="+mn-cs"/>
            </a:rPr>
            <a:t>　今後は、後年度負担増に十分配慮しつつ、公共施設の適切な改修による長寿命化や、世代間における負担の公平性にも考慮しながら、魅力あるまちづくりのために、財政規律を守りながら地方債の有効活用に努めていく。</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107950</xdr:rowOff>
    </xdr:to>
    <xdr:cxnSp macro="">
      <xdr:nvCxnSpPr>
        <xdr:cNvPr id="375" name="直線コネクタ 374"/>
        <xdr:cNvCxnSpPr/>
      </xdr:nvCxnSpPr>
      <xdr:spPr>
        <a:xfrm flipV="1">
          <a:off x="3987800" y="1295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115570</xdr:rowOff>
    </xdr:to>
    <xdr:cxnSp macro="">
      <xdr:nvCxnSpPr>
        <xdr:cNvPr id="378" name="直線コネクタ 377"/>
        <xdr:cNvCxnSpPr/>
      </xdr:nvCxnSpPr>
      <xdr:spPr>
        <a:xfrm flipV="1">
          <a:off x="3098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146050</xdr:rowOff>
    </xdr:to>
    <xdr:cxnSp macro="">
      <xdr:nvCxnSpPr>
        <xdr:cNvPr id="381" name="直線コネクタ 380"/>
        <xdr:cNvCxnSpPr/>
      </xdr:nvCxnSpPr>
      <xdr:spPr>
        <a:xfrm flipV="1">
          <a:off x="2209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73661</xdr:rowOff>
    </xdr:to>
    <xdr:cxnSp macro="">
      <xdr:nvCxnSpPr>
        <xdr:cNvPr id="384" name="直線コネクタ 383"/>
        <xdr:cNvCxnSpPr/>
      </xdr:nvCxnSpPr>
      <xdr:spPr>
        <a:xfrm flipV="1">
          <a:off x="1320800" y="13004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4" name="楕円 393"/>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5"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6" name="楕円 395"/>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7" name="テキスト ボックス 39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8" name="楕円 397"/>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9" name="テキスト ボックス 398"/>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400" name="楕円 399"/>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1" name="テキスト ボックス 400"/>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2" name="楕円 401"/>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3" name="テキスト ボックス 402"/>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ポイント上昇した。人件費、</a:t>
          </a:r>
          <a:r>
            <a:rPr lang="ja-JP" altLang="en-US" sz="1100">
              <a:solidFill>
                <a:schemeClr val="dk1"/>
              </a:solidFill>
              <a:effectLst/>
              <a:latin typeface="+mn-lt"/>
              <a:ea typeface="+mn-ea"/>
              <a:cs typeface="+mn-cs"/>
            </a:rPr>
            <a:t>公債費、物件費、</a:t>
          </a:r>
          <a:r>
            <a:rPr lang="ja-JP" altLang="ja-JP" sz="1100">
              <a:solidFill>
                <a:schemeClr val="dk1"/>
              </a:solidFill>
              <a:effectLst/>
              <a:latin typeface="+mn-lt"/>
              <a:ea typeface="+mn-ea"/>
              <a:cs typeface="+mn-cs"/>
            </a:rPr>
            <a:t>補助費等、維持補修費等でそれぞれ減少しているものの、扶助費が増加したことや、繰出金のおいて介護保険特別会計繰出金、後期高齢者医療特別会計繰出金へ</a:t>
          </a:r>
          <a:r>
            <a:rPr kumimoji="1" lang="ja-JP" altLang="ja-JP" sz="1100">
              <a:solidFill>
                <a:schemeClr val="dk1"/>
              </a:solidFill>
              <a:effectLst/>
              <a:latin typeface="+mn-lt"/>
              <a:ea typeface="+mn-ea"/>
              <a:cs typeface="+mn-cs"/>
            </a:rPr>
            <a:t>の繰出金が増加していることが主な要因である。</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不断の</a:t>
          </a:r>
          <a:r>
            <a:rPr lang="ja-JP" altLang="ja-JP" sz="1100" baseline="0">
              <a:solidFill>
                <a:schemeClr val="dk1"/>
              </a:solidFill>
              <a:effectLst/>
              <a:latin typeface="+mn-lt"/>
              <a:ea typeface="+mn-ea"/>
              <a:cs typeface="+mn-cs"/>
            </a:rPr>
            <a:t>行財政改革の取組を通じ、</a:t>
          </a:r>
          <a:r>
            <a:rPr lang="ja-JP" altLang="ja-JP" sz="1100">
              <a:solidFill>
                <a:schemeClr val="dk1"/>
              </a:solidFill>
              <a:effectLst/>
              <a:latin typeface="+mn-lt"/>
              <a:ea typeface="+mn-ea"/>
              <a:cs typeface="+mn-cs"/>
            </a:rPr>
            <a:t>歳入において経常一般財源を増加させ、歳出において人件費のほか事務事業の見直しを行い、事業執行に係る経常経費の削減に努めていく。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109855</xdr:rowOff>
    </xdr:to>
    <xdr:cxnSp macro="">
      <xdr:nvCxnSpPr>
        <xdr:cNvPr id="432" name="直線コネクタ 431"/>
        <xdr:cNvCxnSpPr/>
      </xdr:nvCxnSpPr>
      <xdr:spPr>
        <a:xfrm>
          <a:off x="15671800" y="133972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52705</xdr:rowOff>
    </xdr:to>
    <xdr:cxnSp macro="">
      <xdr:nvCxnSpPr>
        <xdr:cNvPr id="435" name="直線コネクタ 434"/>
        <xdr:cNvCxnSpPr/>
      </xdr:nvCxnSpPr>
      <xdr:spPr>
        <a:xfrm flipV="1">
          <a:off x="14782800" y="13397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109855</xdr:rowOff>
    </xdr:from>
    <xdr:to>
      <xdr:col>73</xdr:col>
      <xdr:colOff>180975</xdr:colOff>
      <xdr:row>78</xdr:row>
      <xdr:rowOff>52705</xdr:rowOff>
    </xdr:to>
    <xdr:cxnSp macro="">
      <xdr:nvCxnSpPr>
        <xdr:cNvPr id="438" name="直線コネクタ 437"/>
        <xdr:cNvCxnSpPr/>
      </xdr:nvCxnSpPr>
      <xdr:spPr>
        <a:xfrm>
          <a:off x="13893800" y="133115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109855</xdr:rowOff>
    </xdr:from>
    <xdr:to>
      <xdr:col>69</xdr:col>
      <xdr:colOff>92075</xdr:colOff>
      <xdr:row>77</xdr:row>
      <xdr:rowOff>155575</xdr:rowOff>
    </xdr:to>
    <xdr:cxnSp macro="">
      <xdr:nvCxnSpPr>
        <xdr:cNvPr id="441" name="直線コネクタ 440"/>
        <xdr:cNvCxnSpPr/>
      </xdr:nvCxnSpPr>
      <xdr:spPr>
        <a:xfrm flipV="1">
          <a:off x="13004800" y="13311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59055</xdr:rowOff>
    </xdr:from>
    <xdr:to>
      <xdr:col>82</xdr:col>
      <xdr:colOff>158750</xdr:colOff>
      <xdr:row>78</xdr:row>
      <xdr:rowOff>160655</xdr:rowOff>
    </xdr:to>
    <xdr:sp macro="" textlink="">
      <xdr:nvSpPr>
        <xdr:cNvPr id="451" name="楕円 450"/>
        <xdr:cNvSpPr/>
      </xdr:nvSpPr>
      <xdr:spPr>
        <a:xfrm>
          <a:off x="16459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31132</xdr:rowOff>
    </xdr:from>
    <xdr:ext cx="762000" cy="259045"/>
    <xdr:sp macro="" textlink="">
      <xdr:nvSpPr>
        <xdr:cNvPr id="452" name="公債費以外該当値テキスト"/>
        <xdr:cNvSpPr txBox="1"/>
      </xdr:nvSpPr>
      <xdr:spPr>
        <a:xfrm>
          <a:off x="165989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53" name="楕円 45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54" name="テキスト ボックス 45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xdr:rowOff>
    </xdr:from>
    <xdr:to>
      <xdr:col>74</xdr:col>
      <xdr:colOff>31750</xdr:colOff>
      <xdr:row>78</xdr:row>
      <xdr:rowOff>103505</xdr:rowOff>
    </xdr:to>
    <xdr:sp macro="" textlink="">
      <xdr:nvSpPr>
        <xdr:cNvPr id="455" name="楕円 454"/>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88282</xdr:rowOff>
    </xdr:from>
    <xdr:ext cx="762000" cy="259045"/>
    <xdr:sp macro="" textlink="">
      <xdr:nvSpPr>
        <xdr:cNvPr id="456" name="テキスト ボックス 455"/>
        <xdr:cNvSpPr txBox="1"/>
      </xdr:nvSpPr>
      <xdr:spPr>
        <a:xfrm>
          <a:off x="14401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59055</xdr:rowOff>
    </xdr:from>
    <xdr:to>
      <xdr:col>69</xdr:col>
      <xdr:colOff>142875</xdr:colOff>
      <xdr:row>77</xdr:row>
      <xdr:rowOff>160655</xdr:rowOff>
    </xdr:to>
    <xdr:sp macro="" textlink="">
      <xdr:nvSpPr>
        <xdr:cNvPr id="457" name="楕円 456"/>
        <xdr:cNvSpPr/>
      </xdr:nvSpPr>
      <xdr:spPr>
        <a:xfrm>
          <a:off x="13843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145432</xdr:rowOff>
    </xdr:from>
    <xdr:ext cx="762000" cy="259045"/>
    <xdr:sp macro="" textlink="">
      <xdr:nvSpPr>
        <xdr:cNvPr id="458" name="テキスト ボックス 457"/>
        <xdr:cNvSpPr txBox="1"/>
      </xdr:nvSpPr>
      <xdr:spPr>
        <a:xfrm>
          <a:off x="13512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104775</xdr:rowOff>
    </xdr:from>
    <xdr:to>
      <xdr:col>65</xdr:col>
      <xdr:colOff>53975</xdr:colOff>
      <xdr:row>78</xdr:row>
      <xdr:rowOff>34925</xdr:rowOff>
    </xdr:to>
    <xdr:sp macro="" textlink="">
      <xdr:nvSpPr>
        <xdr:cNvPr id="459" name="楕円 458"/>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19702</xdr:rowOff>
    </xdr:from>
    <xdr:ext cx="762000" cy="259045"/>
    <xdr:sp macro="" textlink="">
      <xdr:nvSpPr>
        <xdr:cNvPr id="460" name="テキスト ボックス 45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145234</xdr:rowOff>
    </xdr:from>
    <xdr:to>
      <xdr:col>29</xdr:col>
      <xdr:colOff>127000</xdr:colOff>
      <xdr:row>17</xdr:row>
      <xdr:rowOff>160256</xdr:rowOff>
    </xdr:to>
    <xdr:cxnSp macro="">
      <xdr:nvCxnSpPr>
        <xdr:cNvPr id="52" name="直線コネクタ 51"/>
        <xdr:cNvCxnSpPr/>
      </xdr:nvCxnSpPr>
      <xdr:spPr bwMode="auto">
        <a:xfrm flipV="1">
          <a:off x="5003800" y="3107509"/>
          <a:ext cx="647700" cy="1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160256</xdr:rowOff>
    </xdr:from>
    <xdr:to>
      <xdr:col>26</xdr:col>
      <xdr:colOff>50800</xdr:colOff>
      <xdr:row>18</xdr:row>
      <xdr:rowOff>8596</xdr:rowOff>
    </xdr:to>
    <xdr:cxnSp macro="">
      <xdr:nvCxnSpPr>
        <xdr:cNvPr id="55" name="直線コネクタ 54"/>
        <xdr:cNvCxnSpPr/>
      </xdr:nvCxnSpPr>
      <xdr:spPr bwMode="auto">
        <a:xfrm flipV="1">
          <a:off x="4305300" y="3122531"/>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169041</xdr:rowOff>
    </xdr:from>
    <xdr:to>
      <xdr:col>22</xdr:col>
      <xdr:colOff>114300</xdr:colOff>
      <xdr:row>18</xdr:row>
      <xdr:rowOff>8596</xdr:rowOff>
    </xdr:to>
    <xdr:cxnSp macro="">
      <xdr:nvCxnSpPr>
        <xdr:cNvPr id="58" name="直線コネクタ 57"/>
        <xdr:cNvCxnSpPr/>
      </xdr:nvCxnSpPr>
      <xdr:spPr bwMode="auto">
        <a:xfrm>
          <a:off x="3606800" y="3131316"/>
          <a:ext cx="6985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169041</xdr:rowOff>
    </xdr:from>
    <xdr:to>
      <xdr:col>18</xdr:col>
      <xdr:colOff>177800</xdr:colOff>
      <xdr:row>18</xdr:row>
      <xdr:rowOff>21920</xdr:rowOff>
    </xdr:to>
    <xdr:cxnSp macro="">
      <xdr:nvCxnSpPr>
        <xdr:cNvPr id="61" name="直線コネクタ 60"/>
        <xdr:cNvCxnSpPr/>
      </xdr:nvCxnSpPr>
      <xdr:spPr bwMode="auto">
        <a:xfrm flipV="1">
          <a:off x="2908300" y="3131316"/>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94434</xdr:rowOff>
    </xdr:from>
    <xdr:to>
      <xdr:col>29</xdr:col>
      <xdr:colOff>177800</xdr:colOff>
      <xdr:row>18</xdr:row>
      <xdr:rowOff>24584</xdr:rowOff>
    </xdr:to>
    <xdr:sp macro="" textlink="">
      <xdr:nvSpPr>
        <xdr:cNvPr id="71" name="楕円 70"/>
        <xdr:cNvSpPr/>
      </xdr:nvSpPr>
      <xdr:spPr bwMode="auto">
        <a:xfrm>
          <a:off x="5600700" y="305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66511</xdr:rowOff>
    </xdr:from>
    <xdr:ext cx="762000" cy="259045"/>
    <xdr:sp macro="" textlink="">
      <xdr:nvSpPr>
        <xdr:cNvPr id="72" name="人口1人当たり決算額の推移該当値テキスト130"/>
        <xdr:cNvSpPr txBox="1"/>
      </xdr:nvSpPr>
      <xdr:spPr>
        <a:xfrm>
          <a:off x="5740400" y="30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109456</xdr:rowOff>
    </xdr:from>
    <xdr:to>
      <xdr:col>26</xdr:col>
      <xdr:colOff>101600</xdr:colOff>
      <xdr:row>18</xdr:row>
      <xdr:rowOff>39606</xdr:rowOff>
    </xdr:to>
    <xdr:sp macro="" textlink="">
      <xdr:nvSpPr>
        <xdr:cNvPr id="73" name="楕円 72"/>
        <xdr:cNvSpPr/>
      </xdr:nvSpPr>
      <xdr:spPr bwMode="auto">
        <a:xfrm>
          <a:off x="4953000" y="307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24383</xdr:rowOff>
    </xdr:from>
    <xdr:ext cx="736600" cy="259045"/>
    <xdr:sp macro="" textlink="">
      <xdr:nvSpPr>
        <xdr:cNvPr id="74" name="テキスト ボックス 73"/>
        <xdr:cNvSpPr txBox="1"/>
      </xdr:nvSpPr>
      <xdr:spPr>
        <a:xfrm>
          <a:off x="4622800" y="315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129246</xdr:rowOff>
    </xdr:from>
    <xdr:to>
      <xdr:col>22</xdr:col>
      <xdr:colOff>165100</xdr:colOff>
      <xdr:row>18</xdr:row>
      <xdr:rowOff>59396</xdr:rowOff>
    </xdr:to>
    <xdr:sp macro="" textlink="">
      <xdr:nvSpPr>
        <xdr:cNvPr id="75" name="楕円 74"/>
        <xdr:cNvSpPr/>
      </xdr:nvSpPr>
      <xdr:spPr bwMode="auto">
        <a:xfrm>
          <a:off x="4254500" y="309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44173</xdr:rowOff>
    </xdr:from>
    <xdr:ext cx="762000" cy="259045"/>
    <xdr:sp macro="" textlink="">
      <xdr:nvSpPr>
        <xdr:cNvPr id="76" name="テキスト ボックス 75"/>
        <xdr:cNvSpPr txBox="1"/>
      </xdr:nvSpPr>
      <xdr:spPr>
        <a:xfrm>
          <a:off x="3924300" y="317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118241</xdr:rowOff>
    </xdr:from>
    <xdr:to>
      <xdr:col>19</xdr:col>
      <xdr:colOff>38100</xdr:colOff>
      <xdr:row>18</xdr:row>
      <xdr:rowOff>48391</xdr:rowOff>
    </xdr:to>
    <xdr:sp macro="" textlink="">
      <xdr:nvSpPr>
        <xdr:cNvPr id="77" name="楕円 76"/>
        <xdr:cNvSpPr/>
      </xdr:nvSpPr>
      <xdr:spPr bwMode="auto">
        <a:xfrm>
          <a:off x="3556000" y="308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33168</xdr:rowOff>
    </xdr:from>
    <xdr:ext cx="762000" cy="259045"/>
    <xdr:sp macro="" textlink="">
      <xdr:nvSpPr>
        <xdr:cNvPr id="78" name="テキスト ボックス 77"/>
        <xdr:cNvSpPr txBox="1"/>
      </xdr:nvSpPr>
      <xdr:spPr>
        <a:xfrm>
          <a:off x="3225800" y="316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142570</xdr:rowOff>
    </xdr:from>
    <xdr:to>
      <xdr:col>15</xdr:col>
      <xdr:colOff>101600</xdr:colOff>
      <xdr:row>18</xdr:row>
      <xdr:rowOff>72720</xdr:rowOff>
    </xdr:to>
    <xdr:sp macro="" textlink="">
      <xdr:nvSpPr>
        <xdr:cNvPr id="79" name="楕円 78"/>
        <xdr:cNvSpPr/>
      </xdr:nvSpPr>
      <xdr:spPr bwMode="auto">
        <a:xfrm>
          <a:off x="2857500" y="310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57497</xdr:rowOff>
    </xdr:from>
    <xdr:ext cx="762000" cy="259045"/>
    <xdr:sp macro="" textlink="">
      <xdr:nvSpPr>
        <xdr:cNvPr id="80" name="テキスト ボックス 79"/>
        <xdr:cNvSpPr txBox="1"/>
      </xdr:nvSpPr>
      <xdr:spPr>
        <a:xfrm>
          <a:off x="2527300" y="31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16663</xdr:rowOff>
    </xdr:from>
    <xdr:to>
      <xdr:col>29</xdr:col>
      <xdr:colOff>127000</xdr:colOff>
      <xdr:row>37</xdr:row>
      <xdr:rowOff>29007</xdr:rowOff>
    </xdr:to>
    <xdr:cxnSp macro="">
      <xdr:nvCxnSpPr>
        <xdr:cNvPr id="113" name="直線コネクタ 112"/>
        <xdr:cNvCxnSpPr/>
      </xdr:nvCxnSpPr>
      <xdr:spPr bwMode="auto">
        <a:xfrm flipV="1">
          <a:off x="5003800" y="7141363"/>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29007</xdr:rowOff>
    </xdr:from>
    <xdr:to>
      <xdr:col>26</xdr:col>
      <xdr:colOff>50800</xdr:colOff>
      <xdr:row>37</xdr:row>
      <xdr:rowOff>52629</xdr:rowOff>
    </xdr:to>
    <xdr:cxnSp macro="">
      <xdr:nvCxnSpPr>
        <xdr:cNvPr id="116" name="直線コネクタ 115"/>
        <xdr:cNvCxnSpPr/>
      </xdr:nvCxnSpPr>
      <xdr:spPr bwMode="auto">
        <a:xfrm flipV="1">
          <a:off x="4305300" y="7153707"/>
          <a:ext cx="698500" cy="2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152146</xdr:rowOff>
    </xdr:from>
    <xdr:to>
      <xdr:col>22</xdr:col>
      <xdr:colOff>114300</xdr:colOff>
      <xdr:row>37</xdr:row>
      <xdr:rowOff>52629</xdr:rowOff>
    </xdr:to>
    <xdr:cxnSp macro="">
      <xdr:nvCxnSpPr>
        <xdr:cNvPr id="119" name="直線コネクタ 118"/>
        <xdr:cNvCxnSpPr/>
      </xdr:nvCxnSpPr>
      <xdr:spPr bwMode="auto">
        <a:xfrm>
          <a:off x="3606800" y="7105396"/>
          <a:ext cx="698500" cy="7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148107</xdr:rowOff>
    </xdr:from>
    <xdr:to>
      <xdr:col>18</xdr:col>
      <xdr:colOff>177800</xdr:colOff>
      <xdr:row>36</xdr:row>
      <xdr:rowOff>152146</xdr:rowOff>
    </xdr:to>
    <xdr:cxnSp macro="">
      <xdr:nvCxnSpPr>
        <xdr:cNvPr id="122" name="直線コネクタ 121"/>
        <xdr:cNvCxnSpPr/>
      </xdr:nvCxnSpPr>
      <xdr:spPr bwMode="auto">
        <a:xfrm>
          <a:off x="2908300" y="7101357"/>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137313</xdr:rowOff>
    </xdr:from>
    <xdr:to>
      <xdr:col>29</xdr:col>
      <xdr:colOff>177800</xdr:colOff>
      <xdr:row>37</xdr:row>
      <xdr:rowOff>67463</xdr:rowOff>
    </xdr:to>
    <xdr:sp macro="" textlink="">
      <xdr:nvSpPr>
        <xdr:cNvPr id="132" name="楕円 131"/>
        <xdr:cNvSpPr/>
      </xdr:nvSpPr>
      <xdr:spPr bwMode="auto">
        <a:xfrm>
          <a:off x="5600700" y="709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109390</xdr:rowOff>
    </xdr:from>
    <xdr:ext cx="762000" cy="259045"/>
    <xdr:sp macro="" textlink="">
      <xdr:nvSpPr>
        <xdr:cNvPr id="133" name="人口1人当たり決算額の推移該当値テキスト445"/>
        <xdr:cNvSpPr txBox="1"/>
      </xdr:nvSpPr>
      <xdr:spPr>
        <a:xfrm>
          <a:off x="5740400" y="706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149657</xdr:rowOff>
    </xdr:from>
    <xdr:to>
      <xdr:col>26</xdr:col>
      <xdr:colOff>101600</xdr:colOff>
      <xdr:row>37</xdr:row>
      <xdr:rowOff>79807</xdr:rowOff>
    </xdr:to>
    <xdr:sp macro="" textlink="">
      <xdr:nvSpPr>
        <xdr:cNvPr id="134" name="楕円 133"/>
        <xdr:cNvSpPr/>
      </xdr:nvSpPr>
      <xdr:spPr bwMode="auto">
        <a:xfrm>
          <a:off x="4953000" y="710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64584</xdr:rowOff>
    </xdr:from>
    <xdr:ext cx="736600" cy="259045"/>
    <xdr:sp macro="" textlink="">
      <xdr:nvSpPr>
        <xdr:cNvPr id="135" name="テキスト ボックス 134"/>
        <xdr:cNvSpPr txBox="1"/>
      </xdr:nvSpPr>
      <xdr:spPr>
        <a:xfrm>
          <a:off x="4622800" y="718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1829</xdr:rowOff>
    </xdr:from>
    <xdr:to>
      <xdr:col>22</xdr:col>
      <xdr:colOff>165100</xdr:colOff>
      <xdr:row>37</xdr:row>
      <xdr:rowOff>103429</xdr:rowOff>
    </xdr:to>
    <xdr:sp macro="" textlink="">
      <xdr:nvSpPr>
        <xdr:cNvPr id="136" name="楕円 135"/>
        <xdr:cNvSpPr/>
      </xdr:nvSpPr>
      <xdr:spPr bwMode="auto">
        <a:xfrm>
          <a:off x="4254500" y="71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88206</xdr:rowOff>
    </xdr:from>
    <xdr:ext cx="762000" cy="259045"/>
    <xdr:sp macro="" textlink="">
      <xdr:nvSpPr>
        <xdr:cNvPr id="137" name="テキスト ボックス 136"/>
        <xdr:cNvSpPr txBox="1"/>
      </xdr:nvSpPr>
      <xdr:spPr>
        <a:xfrm>
          <a:off x="3924300" y="7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101346</xdr:rowOff>
    </xdr:from>
    <xdr:to>
      <xdr:col>19</xdr:col>
      <xdr:colOff>38100</xdr:colOff>
      <xdr:row>37</xdr:row>
      <xdr:rowOff>31496</xdr:rowOff>
    </xdr:to>
    <xdr:sp macro="" textlink="">
      <xdr:nvSpPr>
        <xdr:cNvPr id="138" name="楕円 137"/>
        <xdr:cNvSpPr/>
      </xdr:nvSpPr>
      <xdr:spPr bwMode="auto">
        <a:xfrm>
          <a:off x="3556000" y="705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16273</xdr:rowOff>
    </xdr:from>
    <xdr:ext cx="762000" cy="259045"/>
    <xdr:sp macro="" textlink="">
      <xdr:nvSpPr>
        <xdr:cNvPr id="139" name="テキスト ボックス 138"/>
        <xdr:cNvSpPr txBox="1"/>
      </xdr:nvSpPr>
      <xdr:spPr>
        <a:xfrm>
          <a:off x="3225800" y="714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97307</xdr:rowOff>
    </xdr:from>
    <xdr:to>
      <xdr:col>15</xdr:col>
      <xdr:colOff>101600</xdr:colOff>
      <xdr:row>37</xdr:row>
      <xdr:rowOff>27457</xdr:rowOff>
    </xdr:to>
    <xdr:sp macro="" textlink="">
      <xdr:nvSpPr>
        <xdr:cNvPr id="140" name="楕円 139"/>
        <xdr:cNvSpPr/>
      </xdr:nvSpPr>
      <xdr:spPr bwMode="auto">
        <a:xfrm>
          <a:off x="2857500" y="705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12234</xdr:rowOff>
    </xdr:from>
    <xdr:ext cx="762000" cy="259045"/>
    <xdr:sp macro="" textlink="">
      <xdr:nvSpPr>
        <xdr:cNvPr id="141" name="テキスト ボックス 140"/>
        <xdr:cNvSpPr txBox="1"/>
      </xdr:nvSpPr>
      <xdr:spPr>
        <a:xfrm>
          <a:off x="2527300" y="713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86012</xdr:rowOff>
    </xdr:from>
    <xdr:to>
      <xdr:col>24</xdr:col>
      <xdr:colOff>63500</xdr:colOff>
      <xdr:row>36</xdr:row>
      <xdr:rowOff>86044</xdr:rowOff>
    </xdr:to>
    <xdr:cxnSp macro="">
      <xdr:nvCxnSpPr>
        <xdr:cNvPr id="63" name="直線コネクタ 62"/>
        <xdr:cNvCxnSpPr/>
      </xdr:nvCxnSpPr>
      <xdr:spPr>
        <a:xfrm>
          <a:off x="3797300" y="625821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86012</xdr:rowOff>
    </xdr:from>
    <xdr:to>
      <xdr:col>19</xdr:col>
      <xdr:colOff>177800</xdr:colOff>
      <xdr:row>36</xdr:row>
      <xdr:rowOff>98813</xdr:rowOff>
    </xdr:to>
    <xdr:cxnSp macro="">
      <xdr:nvCxnSpPr>
        <xdr:cNvPr id="66" name="直線コネクタ 65"/>
        <xdr:cNvCxnSpPr/>
      </xdr:nvCxnSpPr>
      <xdr:spPr>
        <a:xfrm flipV="1">
          <a:off x="2908300" y="625821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65960</xdr:rowOff>
    </xdr:from>
    <xdr:to>
      <xdr:col>15</xdr:col>
      <xdr:colOff>50800</xdr:colOff>
      <xdr:row>36</xdr:row>
      <xdr:rowOff>98813</xdr:rowOff>
    </xdr:to>
    <xdr:cxnSp macro="">
      <xdr:nvCxnSpPr>
        <xdr:cNvPr id="69" name="直線コネクタ 68"/>
        <xdr:cNvCxnSpPr/>
      </xdr:nvCxnSpPr>
      <xdr:spPr>
        <a:xfrm>
          <a:off x="2019300" y="6238160"/>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65960</xdr:rowOff>
    </xdr:from>
    <xdr:to>
      <xdr:col>10</xdr:col>
      <xdr:colOff>114300</xdr:colOff>
      <xdr:row>36</xdr:row>
      <xdr:rowOff>96527</xdr:rowOff>
    </xdr:to>
    <xdr:cxnSp macro="">
      <xdr:nvCxnSpPr>
        <xdr:cNvPr id="72" name="直線コネクタ 71"/>
        <xdr:cNvCxnSpPr/>
      </xdr:nvCxnSpPr>
      <xdr:spPr>
        <a:xfrm flipV="1">
          <a:off x="1130300" y="623816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35244</xdr:rowOff>
    </xdr:from>
    <xdr:to>
      <xdr:col>24</xdr:col>
      <xdr:colOff>114300</xdr:colOff>
      <xdr:row>36</xdr:row>
      <xdr:rowOff>136844</xdr:rowOff>
    </xdr:to>
    <xdr:sp macro="" textlink="">
      <xdr:nvSpPr>
        <xdr:cNvPr id="82" name="楕円 81"/>
        <xdr:cNvSpPr/>
      </xdr:nvSpPr>
      <xdr:spPr>
        <a:xfrm>
          <a:off x="4584700" y="62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13671</xdr:rowOff>
    </xdr:from>
    <xdr:ext cx="534377" cy="259045"/>
    <xdr:sp macro="" textlink="">
      <xdr:nvSpPr>
        <xdr:cNvPr id="83" name="人件費該当値テキスト"/>
        <xdr:cNvSpPr txBox="1"/>
      </xdr:nvSpPr>
      <xdr:spPr>
        <a:xfrm>
          <a:off x="4686300" y="61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35212</xdr:rowOff>
    </xdr:from>
    <xdr:to>
      <xdr:col>20</xdr:col>
      <xdr:colOff>38100</xdr:colOff>
      <xdr:row>36</xdr:row>
      <xdr:rowOff>136812</xdr:rowOff>
    </xdr:to>
    <xdr:sp macro="" textlink="">
      <xdr:nvSpPr>
        <xdr:cNvPr id="84" name="楕円 83"/>
        <xdr:cNvSpPr/>
      </xdr:nvSpPr>
      <xdr:spPr>
        <a:xfrm>
          <a:off x="3746500" y="62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127939</xdr:rowOff>
    </xdr:from>
    <xdr:ext cx="534377" cy="259045"/>
    <xdr:sp macro="" textlink="">
      <xdr:nvSpPr>
        <xdr:cNvPr id="85" name="テキスト ボックス 84"/>
        <xdr:cNvSpPr txBox="1"/>
      </xdr:nvSpPr>
      <xdr:spPr>
        <a:xfrm>
          <a:off x="3530111" y="63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48013</xdr:rowOff>
    </xdr:from>
    <xdr:to>
      <xdr:col>15</xdr:col>
      <xdr:colOff>101600</xdr:colOff>
      <xdr:row>36</xdr:row>
      <xdr:rowOff>149613</xdr:rowOff>
    </xdr:to>
    <xdr:sp macro="" textlink="">
      <xdr:nvSpPr>
        <xdr:cNvPr id="86" name="楕円 85"/>
        <xdr:cNvSpPr/>
      </xdr:nvSpPr>
      <xdr:spPr>
        <a:xfrm>
          <a:off x="28575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140740</xdr:rowOff>
    </xdr:from>
    <xdr:ext cx="534377" cy="259045"/>
    <xdr:sp macro="" textlink="">
      <xdr:nvSpPr>
        <xdr:cNvPr id="87" name="テキスト ボックス 86"/>
        <xdr:cNvSpPr txBox="1"/>
      </xdr:nvSpPr>
      <xdr:spPr>
        <a:xfrm>
          <a:off x="2641111" y="63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15160</xdr:rowOff>
    </xdr:from>
    <xdr:to>
      <xdr:col>10</xdr:col>
      <xdr:colOff>165100</xdr:colOff>
      <xdr:row>36</xdr:row>
      <xdr:rowOff>116760</xdr:rowOff>
    </xdr:to>
    <xdr:sp macro="" textlink="">
      <xdr:nvSpPr>
        <xdr:cNvPr id="88" name="楕円 87"/>
        <xdr:cNvSpPr/>
      </xdr:nvSpPr>
      <xdr:spPr>
        <a:xfrm>
          <a:off x="1968500" y="6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107887</xdr:rowOff>
    </xdr:from>
    <xdr:ext cx="534377" cy="259045"/>
    <xdr:sp macro="" textlink="">
      <xdr:nvSpPr>
        <xdr:cNvPr id="89" name="テキスト ボックス 88"/>
        <xdr:cNvSpPr txBox="1"/>
      </xdr:nvSpPr>
      <xdr:spPr>
        <a:xfrm>
          <a:off x="1752111" y="62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45727</xdr:rowOff>
    </xdr:from>
    <xdr:to>
      <xdr:col>6</xdr:col>
      <xdr:colOff>38100</xdr:colOff>
      <xdr:row>36</xdr:row>
      <xdr:rowOff>147327</xdr:rowOff>
    </xdr:to>
    <xdr:sp macro="" textlink="">
      <xdr:nvSpPr>
        <xdr:cNvPr id="90" name="楕円 89"/>
        <xdr:cNvSpPr/>
      </xdr:nvSpPr>
      <xdr:spPr>
        <a:xfrm>
          <a:off x="1079500" y="62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138454</xdr:rowOff>
    </xdr:from>
    <xdr:ext cx="534377" cy="259045"/>
    <xdr:sp macro="" textlink="">
      <xdr:nvSpPr>
        <xdr:cNvPr id="91" name="テキスト ボックス 90"/>
        <xdr:cNvSpPr txBox="1"/>
      </xdr:nvSpPr>
      <xdr:spPr>
        <a:xfrm>
          <a:off x="863111" y="63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28029</xdr:rowOff>
    </xdr:from>
    <xdr:to>
      <xdr:col>24</xdr:col>
      <xdr:colOff>63500</xdr:colOff>
      <xdr:row>57</xdr:row>
      <xdr:rowOff>38760</xdr:rowOff>
    </xdr:to>
    <xdr:cxnSp macro="">
      <xdr:nvCxnSpPr>
        <xdr:cNvPr id="121" name="直線コネクタ 120"/>
        <xdr:cNvCxnSpPr/>
      </xdr:nvCxnSpPr>
      <xdr:spPr>
        <a:xfrm>
          <a:off x="3797300" y="9800679"/>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28029</xdr:rowOff>
    </xdr:from>
    <xdr:to>
      <xdr:col>19</xdr:col>
      <xdr:colOff>177800</xdr:colOff>
      <xdr:row>57</xdr:row>
      <xdr:rowOff>45428</xdr:rowOff>
    </xdr:to>
    <xdr:cxnSp macro="">
      <xdr:nvCxnSpPr>
        <xdr:cNvPr id="124" name="直線コネクタ 123"/>
        <xdr:cNvCxnSpPr/>
      </xdr:nvCxnSpPr>
      <xdr:spPr>
        <a:xfrm flipV="1">
          <a:off x="2908300" y="9800679"/>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45428</xdr:rowOff>
    </xdr:from>
    <xdr:to>
      <xdr:col>15</xdr:col>
      <xdr:colOff>50800</xdr:colOff>
      <xdr:row>57</xdr:row>
      <xdr:rowOff>85852</xdr:rowOff>
    </xdr:to>
    <xdr:cxnSp macro="">
      <xdr:nvCxnSpPr>
        <xdr:cNvPr id="127" name="直線コネクタ 126"/>
        <xdr:cNvCxnSpPr/>
      </xdr:nvCxnSpPr>
      <xdr:spPr>
        <a:xfrm flipV="1">
          <a:off x="2019300" y="9818078"/>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85852</xdr:rowOff>
    </xdr:from>
    <xdr:to>
      <xdr:col>10</xdr:col>
      <xdr:colOff>114300</xdr:colOff>
      <xdr:row>57</xdr:row>
      <xdr:rowOff>107683</xdr:rowOff>
    </xdr:to>
    <xdr:cxnSp macro="">
      <xdr:nvCxnSpPr>
        <xdr:cNvPr id="130" name="直線コネクタ 129"/>
        <xdr:cNvCxnSpPr/>
      </xdr:nvCxnSpPr>
      <xdr:spPr>
        <a:xfrm flipV="1">
          <a:off x="1130300" y="9858502"/>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139958</xdr:rowOff>
    </xdr:from>
    <xdr:ext cx="534377" cy="259045"/>
    <xdr:sp macro="" textlink="">
      <xdr:nvSpPr>
        <xdr:cNvPr id="132" name="テキスト ボックス 131"/>
        <xdr:cNvSpPr txBox="1"/>
      </xdr:nvSpPr>
      <xdr:spPr>
        <a:xfrm>
          <a:off x="1752111" y="95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159410</xdr:rowOff>
    </xdr:from>
    <xdr:to>
      <xdr:col>24</xdr:col>
      <xdr:colOff>114300</xdr:colOff>
      <xdr:row>57</xdr:row>
      <xdr:rowOff>89560</xdr:rowOff>
    </xdr:to>
    <xdr:sp macro="" textlink="">
      <xdr:nvSpPr>
        <xdr:cNvPr id="140" name="楕円 139"/>
        <xdr:cNvSpPr/>
      </xdr:nvSpPr>
      <xdr:spPr>
        <a:xfrm>
          <a:off x="4584700" y="97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10837</xdr:rowOff>
    </xdr:from>
    <xdr:ext cx="534377" cy="259045"/>
    <xdr:sp macro="" textlink="">
      <xdr:nvSpPr>
        <xdr:cNvPr id="141" name="物件費該当値テキスト"/>
        <xdr:cNvSpPr txBox="1"/>
      </xdr:nvSpPr>
      <xdr:spPr>
        <a:xfrm>
          <a:off x="4686300" y="96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148679</xdr:rowOff>
    </xdr:from>
    <xdr:to>
      <xdr:col>20</xdr:col>
      <xdr:colOff>38100</xdr:colOff>
      <xdr:row>57</xdr:row>
      <xdr:rowOff>78829</xdr:rowOff>
    </xdr:to>
    <xdr:sp macro="" textlink="">
      <xdr:nvSpPr>
        <xdr:cNvPr id="142" name="楕円 141"/>
        <xdr:cNvSpPr/>
      </xdr:nvSpPr>
      <xdr:spPr>
        <a:xfrm>
          <a:off x="3746500" y="97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95356</xdr:rowOff>
    </xdr:from>
    <xdr:ext cx="534377" cy="259045"/>
    <xdr:sp macro="" textlink="">
      <xdr:nvSpPr>
        <xdr:cNvPr id="143" name="テキスト ボックス 142"/>
        <xdr:cNvSpPr txBox="1"/>
      </xdr:nvSpPr>
      <xdr:spPr>
        <a:xfrm>
          <a:off x="3530111" y="95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166078</xdr:rowOff>
    </xdr:from>
    <xdr:to>
      <xdr:col>15</xdr:col>
      <xdr:colOff>101600</xdr:colOff>
      <xdr:row>57</xdr:row>
      <xdr:rowOff>96228</xdr:rowOff>
    </xdr:to>
    <xdr:sp macro="" textlink="">
      <xdr:nvSpPr>
        <xdr:cNvPr id="144" name="楕円 143"/>
        <xdr:cNvSpPr/>
      </xdr:nvSpPr>
      <xdr:spPr>
        <a:xfrm>
          <a:off x="2857500" y="97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112755</xdr:rowOff>
    </xdr:from>
    <xdr:ext cx="534377" cy="259045"/>
    <xdr:sp macro="" textlink="">
      <xdr:nvSpPr>
        <xdr:cNvPr id="145" name="テキスト ボックス 144"/>
        <xdr:cNvSpPr txBox="1"/>
      </xdr:nvSpPr>
      <xdr:spPr>
        <a:xfrm>
          <a:off x="2641111" y="95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35052</xdr:rowOff>
    </xdr:from>
    <xdr:to>
      <xdr:col>10</xdr:col>
      <xdr:colOff>165100</xdr:colOff>
      <xdr:row>57</xdr:row>
      <xdr:rowOff>136652</xdr:rowOff>
    </xdr:to>
    <xdr:sp macro="" textlink="">
      <xdr:nvSpPr>
        <xdr:cNvPr id="146" name="楕円 145"/>
        <xdr:cNvSpPr/>
      </xdr:nvSpPr>
      <xdr:spPr>
        <a:xfrm>
          <a:off x="1968500" y="98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127779</xdr:rowOff>
    </xdr:from>
    <xdr:ext cx="534377" cy="259045"/>
    <xdr:sp macro="" textlink="">
      <xdr:nvSpPr>
        <xdr:cNvPr id="147" name="テキスト ボックス 146"/>
        <xdr:cNvSpPr txBox="1"/>
      </xdr:nvSpPr>
      <xdr:spPr>
        <a:xfrm>
          <a:off x="1752111" y="99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56883</xdr:rowOff>
    </xdr:from>
    <xdr:to>
      <xdr:col>6</xdr:col>
      <xdr:colOff>38100</xdr:colOff>
      <xdr:row>57</xdr:row>
      <xdr:rowOff>158483</xdr:rowOff>
    </xdr:to>
    <xdr:sp macro="" textlink="">
      <xdr:nvSpPr>
        <xdr:cNvPr id="148" name="楕円 147"/>
        <xdr:cNvSpPr/>
      </xdr:nvSpPr>
      <xdr:spPr>
        <a:xfrm>
          <a:off x="1079500" y="98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3560</xdr:rowOff>
    </xdr:from>
    <xdr:ext cx="534377" cy="259045"/>
    <xdr:sp macro="" textlink="">
      <xdr:nvSpPr>
        <xdr:cNvPr id="149" name="テキスト ボックス 148"/>
        <xdr:cNvSpPr txBox="1"/>
      </xdr:nvSpPr>
      <xdr:spPr>
        <a:xfrm>
          <a:off x="863111" y="96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17537</xdr:rowOff>
    </xdr:from>
    <xdr:to>
      <xdr:col>24</xdr:col>
      <xdr:colOff>63500</xdr:colOff>
      <xdr:row>78</xdr:row>
      <xdr:rowOff>42683</xdr:rowOff>
    </xdr:to>
    <xdr:cxnSp macro="">
      <xdr:nvCxnSpPr>
        <xdr:cNvPr id="176" name="直線コネクタ 175"/>
        <xdr:cNvCxnSpPr/>
      </xdr:nvCxnSpPr>
      <xdr:spPr>
        <a:xfrm>
          <a:off x="3797300" y="1339063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11593</xdr:rowOff>
    </xdr:from>
    <xdr:to>
      <xdr:col>19</xdr:col>
      <xdr:colOff>177800</xdr:colOff>
      <xdr:row>78</xdr:row>
      <xdr:rowOff>17537</xdr:rowOff>
    </xdr:to>
    <xdr:cxnSp macro="">
      <xdr:nvCxnSpPr>
        <xdr:cNvPr id="179" name="直線コネクタ 178"/>
        <xdr:cNvCxnSpPr/>
      </xdr:nvCxnSpPr>
      <xdr:spPr>
        <a:xfrm>
          <a:off x="2908300" y="1338469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169692</xdr:rowOff>
    </xdr:from>
    <xdr:to>
      <xdr:col>15</xdr:col>
      <xdr:colOff>50800</xdr:colOff>
      <xdr:row>78</xdr:row>
      <xdr:rowOff>11593</xdr:rowOff>
    </xdr:to>
    <xdr:cxnSp macro="">
      <xdr:nvCxnSpPr>
        <xdr:cNvPr id="182" name="直線コネクタ 181"/>
        <xdr:cNvCxnSpPr/>
      </xdr:nvCxnSpPr>
      <xdr:spPr>
        <a:xfrm>
          <a:off x="2019300" y="13371342"/>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157987</xdr:rowOff>
    </xdr:from>
    <xdr:to>
      <xdr:col>10</xdr:col>
      <xdr:colOff>114300</xdr:colOff>
      <xdr:row>77</xdr:row>
      <xdr:rowOff>169692</xdr:rowOff>
    </xdr:to>
    <xdr:cxnSp macro="">
      <xdr:nvCxnSpPr>
        <xdr:cNvPr id="185" name="直線コネクタ 184"/>
        <xdr:cNvCxnSpPr/>
      </xdr:nvCxnSpPr>
      <xdr:spPr>
        <a:xfrm>
          <a:off x="1130300" y="13359637"/>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163333</xdr:rowOff>
    </xdr:from>
    <xdr:to>
      <xdr:col>24</xdr:col>
      <xdr:colOff>114300</xdr:colOff>
      <xdr:row>78</xdr:row>
      <xdr:rowOff>93483</xdr:rowOff>
    </xdr:to>
    <xdr:sp macro="" textlink="">
      <xdr:nvSpPr>
        <xdr:cNvPr id="195" name="楕円 194"/>
        <xdr:cNvSpPr/>
      </xdr:nvSpPr>
      <xdr:spPr>
        <a:xfrm>
          <a:off x="45847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78260</xdr:rowOff>
    </xdr:from>
    <xdr:ext cx="469744" cy="259045"/>
    <xdr:sp macro="" textlink="">
      <xdr:nvSpPr>
        <xdr:cNvPr id="196" name="維持補修費該当値テキスト"/>
        <xdr:cNvSpPr txBox="1"/>
      </xdr:nvSpPr>
      <xdr:spPr>
        <a:xfrm>
          <a:off x="4686300" y="1327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138187</xdr:rowOff>
    </xdr:from>
    <xdr:to>
      <xdr:col>20</xdr:col>
      <xdr:colOff>38100</xdr:colOff>
      <xdr:row>78</xdr:row>
      <xdr:rowOff>68337</xdr:rowOff>
    </xdr:to>
    <xdr:sp macro="" textlink="">
      <xdr:nvSpPr>
        <xdr:cNvPr id="197" name="楕円 196"/>
        <xdr:cNvSpPr/>
      </xdr:nvSpPr>
      <xdr:spPr>
        <a:xfrm>
          <a:off x="3746500" y="133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59464</xdr:rowOff>
    </xdr:from>
    <xdr:ext cx="469744" cy="259045"/>
    <xdr:sp macro="" textlink="">
      <xdr:nvSpPr>
        <xdr:cNvPr id="198" name="テキスト ボックス 197"/>
        <xdr:cNvSpPr txBox="1"/>
      </xdr:nvSpPr>
      <xdr:spPr>
        <a:xfrm>
          <a:off x="3562428" y="134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132243</xdr:rowOff>
    </xdr:from>
    <xdr:to>
      <xdr:col>15</xdr:col>
      <xdr:colOff>101600</xdr:colOff>
      <xdr:row>78</xdr:row>
      <xdr:rowOff>62393</xdr:rowOff>
    </xdr:to>
    <xdr:sp macro="" textlink="">
      <xdr:nvSpPr>
        <xdr:cNvPr id="199" name="楕円 198"/>
        <xdr:cNvSpPr/>
      </xdr:nvSpPr>
      <xdr:spPr>
        <a:xfrm>
          <a:off x="28575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53520</xdr:rowOff>
    </xdr:from>
    <xdr:ext cx="469744" cy="259045"/>
    <xdr:sp macro="" textlink="">
      <xdr:nvSpPr>
        <xdr:cNvPr id="200" name="テキスト ボックス 199"/>
        <xdr:cNvSpPr txBox="1"/>
      </xdr:nvSpPr>
      <xdr:spPr>
        <a:xfrm>
          <a:off x="2673428" y="134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118892</xdr:rowOff>
    </xdr:from>
    <xdr:to>
      <xdr:col>10</xdr:col>
      <xdr:colOff>165100</xdr:colOff>
      <xdr:row>78</xdr:row>
      <xdr:rowOff>49042</xdr:rowOff>
    </xdr:to>
    <xdr:sp macro="" textlink="">
      <xdr:nvSpPr>
        <xdr:cNvPr id="201" name="楕円 200"/>
        <xdr:cNvSpPr/>
      </xdr:nvSpPr>
      <xdr:spPr>
        <a:xfrm>
          <a:off x="1968500" y="133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40169</xdr:rowOff>
    </xdr:from>
    <xdr:ext cx="469744" cy="259045"/>
    <xdr:sp macro="" textlink="">
      <xdr:nvSpPr>
        <xdr:cNvPr id="202" name="テキスト ボックス 201"/>
        <xdr:cNvSpPr txBox="1"/>
      </xdr:nvSpPr>
      <xdr:spPr>
        <a:xfrm>
          <a:off x="1784428" y="134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107187</xdr:rowOff>
    </xdr:from>
    <xdr:to>
      <xdr:col>6</xdr:col>
      <xdr:colOff>38100</xdr:colOff>
      <xdr:row>78</xdr:row>
      <xdr:rowOff>37337</xdr:rowOff>
    </xdr:to>
    <xdr:sp macro="" textlink="">
      <xdr:nvSpPr>
        <xdr:cNvPr id="203" name="楕円 202"/>
        <xdr:cNvSpPr/>
      </xdr:nvSpPr>
      <xdr:spPr>
        <a:xfrm>
          <a:off x="1079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28464</xdr:rowOff>
    </xdr:from>
    <xdr:ext cx="469744" cy="259045"/>
    <xdr:sp macro="" textlink="">
      <xdr:nvSpPr>
        <xdr:cNvPr id="204" name="テキスト ボックス 203"/>
        <xdr:cNvSpPr txBox="1"/>
      </xdr:nvSpPr>
      <xdr:spPr>
        <a:xfrm>
          <a:off x="895428" y="134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29184</xdr:rowOff>
    </xdr:from>
    <xdr:to>
      <xdr:col>24</xdr:col>
      <xdr:colOff>63500</xdr:colOff>
      <xdr:row>95</xdr:row>
      <xdr:rowOff>33832</xdr:rowOff>
    </xdr:to>
    <xdr:cxnSp macro="">
      <xdr:nvCxnSpPr>
        <xdr:cNvPr id="234" name="直線コネクタ 233"/>
        <xdr:cNvCxnSpPr/>
      </xdr:nvCxnSpPr>
      <xdr:spPr>
        <a:xfrm flipV="1">
          <a:off x="3797300" y="16316934"/>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33832</xdr:rowOff>
    </xdr:from>
    <xdr:to>
      <xdr:col>19</xdr:col>
      <xdr:colOff>177800</xdr:colOff>
      <xdr:row>95</xdr:row>
      <xdr:rowOff>88709</xdr:rowOff>
    </xdr:to>
    <xdr:cxnSp macro="">
      <xdr:nvCxnSpPr>
        <xdr:cNvPr id="237" name="直線コネクタ 236"/>
        <xdr:cNvCxnSpPr/>
      </xdr:nvCxnSpPr>
      <xdr:spPr>
        <a:xfrm flipV="1">
          <a:off x="2908300" y="16321582"/>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88709</xdr:rowOff>
    </xdr:from>
    <xdr:to>
      <xdr:col>15</xdr:col>
      <xdr:colOff>50800</xdr:colOff>
      <xdr:row>95</xdr:row>
      <xdr:rowOff>146062</xdr:rowOff>
    </xdr:to>
    <xdr:cxnSp macro="">
      <xdr:nvCxnSpPr>
        <xdr:cNvPr id="240" name="直線コネクタ 239"/>
        <xdr:cNvCxnSpPr/>
      </xdr:nvCxnSpPr>
      <xdr:spPr>
        <a:xfrm flipV="1">
          <a:off x="2019300" y="16376459"/>
          <a:ext cx="889000" cy="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146062</xdr:rowOff>
    </xdr:from>
    <xdr:to>
      <xdr:col>10</xdr:col>
      <xdr:colOff>114300</xdr:colOff>
      <xdr:row>96</xdr:row>
      <xdr:rowOff>47334</xdr:rowOff>
    </xdr:to>
    <xdr:cxnSp macro="">
      <xdr:nvCxnSpPr>
        <xdr:cNvPr id="243" name="直線コネクタ 242"/>
        <xdr:cNvCxnSpPr/>
      </xdr:nvCxnSpPr>
      <xdr:spPr>
        <a:xfrm flipV="1">
          <a:off x="1130300" y="16433812"/>
          <a:ext cx="889000" cy="7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5" name="テキスト ボックス 244"/>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149834</xdr:rowOff>
    </xdr:from>
    <xdr:to>
      <xdr:col>24</xdr:col>
      <xdr:colOff>114300</xdr:colOff>
      <xdr:row>95</xdr:row>
      <xdr:rowOff>79984</xdr:rowOff>
    </xdr:to>
    <xdr:sp macro="" textlink="">
      <xdr:nvSpPr>
        <xdr:cNvPr id="253" name="楕円 252"/>
        <xdr:cNvSpPr/>
      </xdr:nvSpPr>
      <xdr:spPr>
        <a:xfrm>
          <a:off x="4584700" y="162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1261</xdr:rowOff>
    </xdr:from>
    <xdr:ext cx="599010" cy="259045"/>
    <xdr:sp macro="" textlink="">
      <xdr:nvSpPr>
        <xdr:cNvPr id="254" name="扶助費該当値テキスト"/>
        <xdr:cNvSpPr txBox="1"/>
      </xdr:nvSpPr>
      <xdr:spPr>
        <a:xfrm>
          <a:off x="4686300" y="1611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154482</xdr:rowOff>
    </xdr:from>
    <xdr:to>
      <xdr:col>20</xdr:col>
      <xdr:colOff>38100</xdr:colOff>
      <xdr:row>95</xdr:row>
      <xdr:rowOff>84632</xdr:rowOff>
    </xdr:to>
    <xdr:sp macro="" textlink="">
      <xdr:nvSpPr>
        <xdr:cNvPr id="255" name="楕円 254"/>
        <xdr:cNvSpPr/>
      </xdr:nvSpPr>
      <xdr:spPr>
        <a:xfrm>
          <a:off x="3746500" y="162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101159</xdr:rowOff>
    </xdr:from>
    <xdr:ext cx="599010" cy="259045"/>
    <xdr:sp macro="" textlink="">
      <xdr:nvSpPr>
        <xdr:cNvPr id="256" name="テキスト ボックス 255"/>
        <xdr:cNvSpPr txBox="1"/>
      </xdr:nvSpPr>
      <xdr:spPr>
        <a:xfrm>
          <a:off x="3497795" y="160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37909</xdr:rowOff>
    </xdr:from>
    <xdr:to>
      <xdr:col>15</xdr:col>
      <xdr:colOff>101600</xdr:colOff>
      <xdr:row>95</xdr:row>
      <xdr:rowOff>139509</xdr:rowOff>
    </xdr:to>
    <xdr:sp macro="" textlink="">
      <xdr:nvSpPr>
        <xdr:cNvPr id="257" name="楕円 256"/>
        <xdr:cNvSpPr/>
      </xdr:nvSpPr>
      <xdr:spPr>
        <a:xfrm>
          <a:off x="2857500" y="16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156036</xdr:rowOff>
    </xdr:from>
    <xdr:ext cx="599010" cy="259045"/>
    <xdr:sp macro="" textlink="">
      <xdr:nvSpPr>
        <xdr:cNvPr id="258" name="テキスト ボックス 257"/>
        <xdr:cNvSpPr txBox="1"/>
      </xdr:nvSpPr>
      <xdr:spPr>
        <a:xfrm>
          <a:off x="2608795" y="1610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95262</xdr:rowOff>
    </xdr:from>
    <xdr:to>
      <xdr:col>10</xdr:col>
      <xdr:colOff>165100</xdr:colOff>
      <xdr:row>96</xdr:row>
      <xdr:rowOff>25412</xdr:rowOff>
    </xdr:to>
    <xdr:sp macro="" textlink="">
      <xdr:nvSpPr>
        <xdr:cNvPr id="259" name="楕円 258"/>
        <xdr:cNvSpPr/>
      </xdr:nvSpPr>
      <xdr:spPr>
        <a:xfrm>
          <a:off x="1968500" y="163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41939</xdr:rowOff>
    </xdr:from>
    <xdr:ext cx="599010" cy="259045"/>
    <xdr:sp macro="" textlink="">
      <xdr:nvSpPr>
        <xdr:cNvPr id="260" name="テキスト ボックス 259"/>
        <xdr:cNvSpPr txBox="1"/>
      </xdr:nvSpPr>
      <xdr:spPr>
        <a:xfrm>
          <a:off x="1719795" y="161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167984</xdr:rowOff>
    </xdr:from>
    <xdr:to>
      <xdr:col>6</xdr:col>
      <xdr:colOff>38100</xdr:colOff>
      <xdr:row>96</xdr:row>
      <xdr:rowOff>98134</xdr:rowOff>
    </xdr:to>
    <xdr:sp macro="" textlink="">
      <xdr:nvSpPr>
        <xdr:cNvPr id="261" name="楕円 260"/>
        <xdr:cNvSpPr/>
      </xdr:nvSpPr>
      <xdr:spPr>
        <a:xfrm>
          <a:off x="1079500" y="164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114661</xdr:rowOff>
    </xdr:from>
    <xdr:ext cx="599010" cy="259045"/>
    <xdr:sp macro="" textlink="">
      <xdr:nvSpPr>
        <xdr:cNvPr id="262" name="テキスト ボックス 261"/>
        <xdr:cNvSpPr txBox="1"/>
      </xdr:nvSpPr>
      <xdr:spPr>
        <a:xfrm>
          <a:off x="830795" y="162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150243</xdr:rowOff>
    </xdr:from>
    <xdr:to>
      <xdr:col>55</xdr:col>
      <xdr:colOff>0</xdr:colOff>
      <xdr:row>37</xdr:row>
      <xdr:rowOff>154198</xdr:rowOff>
    </xdr:to>
    <xdr:cxnSp macro="">
      <xdr:nvCxnSpPr>
        <xdr:cNvPr id="289" name="直線コネクタ 288"/>
        <xdr:cNvCxnSpPr/>
      </xdr:nvCxnSpPr>
      <xdr:spPr>
        <a:xfrm>
          <a:off x="9639300" y="6493893"/>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150243</xdr:rowOff>
    </xdr:from>
    <xdr:to>
      <xdr:col>50</xdr:col>
      <xdr:colOff>114300</xdr:colOff>
      <xdr:row>37</xdr:row>
      <xdr:rowOff>154509</xdr:rowOff>
    </xdr:to>
    <xdr:cxnSp macro="">
      <xdr:nvCxnSpPr>
        <xdr:cNvPr id="292" name="直線コネクタ 291"/>
        <xdr:cNvCxnSpPr/>
      </xdr:nvCxnSpPr>
      <xdr:spPr>
        <a:xfrm flipV="1">
          <a:off x="8750300" y="6493893"/>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152959</xdr:rowOff>
    </xdr:from>
    <xdr:to>
      <xdr:col>45</xdr:col>
      <xdr:colOff>177800</xdr:colOff>
      <xdr:row>37</xdr:row>
      <xdr:rowOff>154509</xdr:rowOff>
    </xdr:to>
    <xdr:cxnSp macro="">
      <xdr:nvCxnSpPr>
        <xdr:cNvPr id="295" name="直線コネクタ 294"/>
        <xdr:cNvCxnSpPr/>
      </xdr:nvCxnSpPr>
      <xdr:spPr>
        <a:xfrm>
          <a:off x="7861300" y="6496609"/>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143774</xdr:rowOff>
    </xdr:from>
    <xdr:to>
      <xdr:col>41</xdr:col>
      <xdr:colOff>50800</xdr:colOff>
      <xdr:row>37</xdr:row>
      <xdr:rowOff>152959</xdr:rowOff>
    </xdr:to>
    <xdr:cxnSp macro="">
      <xdr:nvCxnSpPr>
        <xdr:cNvPr id="298" name="直線コネクタ 297"/>
        <xdr:cNvCxnSpPr/>
      </xdr:nvCxnSpPr>
      <xdr:spPr>
        <a:xfrm>
          <a:off x="6972300" y="6487424"/>
          <a:ext cx="889000" cy="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103398</xdr:rowOff>
    </xdr:from>
    <xdr:to>
      <xdr:col>55</xdr:col>
      <xdr:colOff>50800</xdr:colOff>
      <xdr:row>38</xdr:row>
      <xdr:rowOff>33548</xdr:rowOff>
    </xdr:to>
    <xdr:sp macro="" textlink="">
      <xdr:nvSpPr>
        <xdr:cNvPr id="308" name="楕円 307"/>
        <xdr:cNvSpPr/>
      </xdr:nvSpPr>
      <xdr:spPr>
        <a:xfrm>
          <a:off x="10426700" y="64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99443</xdr:rowOff>
    </xdr:from>
    <xdr:to>
      <xdr:col>50</xdr:col>
      <xdr:colOff>165100</xdr:colOff>
      <xdr:row>38</xdr:row>
      <xdr:rowOff>29594</xdr:rowOff>
    </xdr:to>
    <xdr:sp macro="" textlink="">
      <xdr:nvSpPr>
        <xdr:cNvPr id="310" name="楕円 309"/>
        <xdr:cNvSpPr/>
      </xdr:nvSpPr>
      <xdr:spPr>
        <a:xfrm>
          <a:off x="9588500" y="6443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46120</xdr:rowOff>
    </xdr:from>
    <xdr:ext cx="534377" cy="259045"/>
    <xdr:sp macro="" textlink="">
      <xdr:nvSpPr>
        <xdr:cNvPr id="311" name="テキスト ボックス 310"/>
        <xdr:cNvSpPr txBox="1"/>
      </xdr:nvSpPr>
      <xdr:spPr>
        <a:xfrm>
          <a:off x="9372111" y="621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103709</xdr:rowOff>
    </xdr:from>
    <xdr:to>
      <xdr:col>46</xdr:col>
      <xdr:colOff>38100</xdr:colOff>
      <xdr:row>38</xdr:row>
      <xdr:rowOff>33858</xdr:rowOff>
    </xdr:to>
    <xdr:sp macro="" textlink="">
      <xdr:nvSpPr>
        <xdr:cNvPr id="312" name="楕円 311"/>
        <xdr:cNvSpPr/>
      </xdr:nvSpPr>
      <xdr:spPr>
        <a:xfrm>
          <a:off x="8699500" y="6447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50386</xdr:rowOff>
    </xdr:from>
    <xdr:ext cx="534377" cy="259045"/>
    <xdr:sp macro="" textlink="">
      <xdr:nvSpPr>
        <xdr:cNvPr id="313" name="テキスト ボックス 312"/>
        <xdr:cNvSpPr txBox="1"/>
      </xdr:nvSpPr>
      <xdr:spPr>
        <a:xfrm>
          <a:off x="8483111" y="62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102159</xdr:rowOff>
    </xdr:from>
    <xdr:to>
      <xdr:col>41</xdr:col>
      <xdr:colOff>101600</xdr:colOff>
      <xdr:row>38</xdr:row>
      <xdr:rowOff>32309</xdr:rowOff>
    </xdr:to>
    <xdr:sp macro="" textlink="">
      <xdr:nvSpPr>
        <xdr:cNvPr id="314" name="楕円 313"/>
        <xdr:cNvSpPr/>
      </xdr:nvSpPr>
      <xdr:spPr>
        <a:xfrm>
          <a:off x="7810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23436</xdr:rowOff>
    </xdr:from>
    <xdr:ext cx="534377" cy="259045"/>
    <xdr:sp macro="" textlink="">
      <xdr:nvSpPr>
        <xdr:cNvPr id="315" name="テキスト ボックス 314"/>
        <xdr:cNvSpPr txBox="1"/>
      </xdr:nvSpPr>
      <xdr:spPr>
        <a:xfrm>
          <a:off x="7594111" y="65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92974</xdr:rowOff>
    </xdr:from>
    <xdr:to>
      <xdr:col>36</xdr:col>
      <xdr:colOff>165100</xdr:colOff>
      <xdr:row>38</xdr:row>
      <xdr:rowOff>23124</xdr:rowOff>
    </xdr:to>
    <xdr:sp macro="" textlink="">
      <xdr:nvSpPr>
        <xdr:cNvPr id="316" name="楕円 315"/>
        <xdr:cNvSpPr/>
      </xdr:nvSpPr>
      <xdr:spPr>
        <a:xfrm>
          <a:off x="6921500" y="64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39651</xdr:rowOff>
    </xdr:from>
    <xdr:ext cx="534377" cy="259045"/>
    <xdr:sp macro="" textlink="">
      <xdr:nvSpPr>
        <xdr:cNvPr id="317" name="テキスト ボックス 316"/>
        <xdr:cNvSpPr txBox="1"/>
      </xdr:nvSpPr>
      <xdr:spPr>
        <a:xfrm>
          <a:off x="6705111" y="62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161722</xdr:rowOff>
    </xdr:from>
    <xdr:to>
      <xdr:col>55</xdr:col>
      <xdr:colOff>0</xdr:colOff>
      <xdr:row>58</xdr:row>
      <xdr:rowOff>59606</xdr:rowOff>
    </xdr:to>
    <xdr:cxnSp macro="">
      <xdr:nvCxnSpPr>
        <xdr:cNvPr id="346" name="直線コネクタ 345"/>
        <xdr:cNvCxnSpPr/>
      </xdr:nvCxnSpPr>
      <xdr:spPr>
        <a:xfrm flipV="1">
          <a:off x="9639300" y="9934372"/>
          <a:ext cx="8382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59606</xdr:rowOff>
    </xdr:from>
    <xdr:to>
      <xdr:col>50</xdr:col>
      <xdr:colOff>114300</xdr:colOff>
      <xdr:row>58</xdr:row>
      <xdr:rowOff>88852</xdr:rowOff>
    </xdr:to>
    <xdr:cxnSp macro="">
      <xdr:nvCxnSpPr>
        <xdr:cNvPr id="349" name="直線コネクタ 348"/>
        <xdr:cNvCxnSpPr/>
      </xdr:nvCxnSpPr>
      <xdr:spPr>
        <a:xfrm flipV="1">
          <a:off x="8750300" y="10003706"/>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88852</xdr:rowOff>
    </xdr:from>
    <xdr:to>
      <xdr:col>45</xdr:col>
      <xdr:colOff>177800</xdr:colOff>
      <xdr:row>58</xdr:row>
      <xdr:rowOff>103985</xdr:rowOff>
    </xdr:to>
    <xdr:cxnSp macro="">
      <xdr:nvCxnSpPr>
        <xdr:cNvPr id="352" name="直線コネクタ 351"/>
        <xdr:cNvCxnSpPr/>
      </xdr:nvCxnSpPr>
      <xdr:spPr>
        <a:xfrm flipV="1">
          <a:off x="7861300" y="10032952"/>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88958</xdr:rowOff>
    </xdr:from>
    <xdr:to>
      <xdr:col>41</xdr:col>
      <xdr:colOff>50800</xdr:colOff>
      <xdr:row>58</xdr:row>
      <xdr:rowOff>103985</xdr:rowOff>
    </xdr:to>
    <xdr:cxnSp macro="">
      <xdr:nvCxnSpPr>
        <xdr:cNvPr id="355" name="直線コネクタ 354"/>
        <xdr:cNvCxnSpPr/>
      </xdr:nvCxnSpPr>
      <xdr:spPr>
        <a:xfrm>
          <a:off x="6972300" y="10033058"/>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110922</xdr:rowOff>
    </xdr:from>
    <xdr:to>
      <xdr:col>55</xdr:col>
      <xdr:colOff>50800</xdr:colOff>
      <xdr:row>58</xdr:row>
      <xdr:rowOff>41072</xdr:rowOff>
    </xdr:to>
    <xdr:sp macro="" textlink="">
      <xdr:nvSpPr>
        <xdr:cNvPr id="365" name="楕円 364"/>
        <xdr:cNvSpPr/>
      </xdr:nvSpPr>
      <xdr:spPr>
        <a:xfrm>
          <a:off x="104267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89349</xdr:rowOff>
    </xdr:from>
    <xdr:ext cx="534377" cy="259045"/>
    <xdr:sp macro="" textlink="">
      <xdr:nvSpPr>
        <xdr:cNvPr id="366" name="普通建設事業費該当値テキスト"/>
        <xdr:cNvSpPr txBox="1"/>
      </xdr:nvSpPr>
      <xdr:spPr>
        <a:xfrm>
          <a:off x="10528300" y="98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8806</xdr:rowOff>
    </xdr:from>
    <xdr:to>
      <xdr:col>50</xdr:col>
      <xdr:colOff>165100</xdr:colOff>
      <xdr:row>58</xdr:row>
      <xdr:rowOff>110406</xdr:rowOff>
    </xdr:to>
    <xdr:sp macro="" textlink="">
      <xdr:nvSpPr>
        <xdr:cNvPr id="367" name="楕円 366"/>
        <xdr:cNvSpPr/>
      </xdr:nvSpPr>
      <xdr:spPr>
        <a:xfrm>
          <a:off x="95885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101533</xdr:rowOff>
    </xdr:from>
    <xdr:ext cx="534377" cy="259045"/>
    <xdr:sp macro="" textlink="">
      <xdr:nvSpPr>
        <xdr:cNvPr id="368" name="テキスト ボックス 367"/>
        <xdr:cNvSpPr txBox="1"/>
      </xdr:nvSpPr>
      <xdr:spPr>
        <a:xfrm>
          <a:off x="9372111" y="100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38052</xdr:rowOff>
    </xdr:from>
    <xdr:to>
      <xdr:col>46</xdr:col>
      <xdr:colOff>38100</xdr:colOff>
      <xdr:row>58</xdr:row>
      <xdr:rowOff>139652</xdr:rowOff>
    </xdr:to>
    <xdr:sp macro="" textlink="">
      <xdr:nvSpPr>
        <xdr:cNvPr id="369" name="楕円 368"/>
        <xdr:cNvSpPr/>
      </xdr:nvSpPr>
      <xdr:spPr>
        <a:xfrm>
          <a:off x="8699500" y="99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130779</xdr:rowOff>
    </xdr:from>
    <xdr:ext cx="534377" cy="259045"/>
    <xdr:sp macro="" textlink="">
      <xdr:nvSpPr>
        <xdr:cNvPr id="370" name="テキスト ボックス 369"/>
        <xdr:cNvSpPr txBox="1"/>
      </xdr:nvSpPr>
      <xdr:spPr>
        <a:xfrm>
          <a:off x="8483111" y="100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53185</xdr:rowOff>
    </xdr:from>
    <xdr:to>
      <xdr:col>41</xdr:col>
      <xdr:colOff>101600</xdr:colOff>
      <xdr:row>58</xdr:row>
      <xdr:rowOff>154785</xdr:rowOff>
    </xdr:to>
    <xdr:sp macro="" textlink="">
      <xdr:nvSpPr>
        <xdr:cNvPr id="371" name="楕円 370"/>
        <xdr:cNvSpPr/>
      </xdr:nvSpPr>
      <xdr:spPr>
        <a:xfrm>
          <a:off x="7810500" y="99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145912</xdr:rowOff>
    </xdr:from>
    <xdr:ext cx="534377" cy="259045"/>
    <xdr:sp macro="" textlink="">
      <xdr:nvSpPr>
        <xdr:cNvPr id="372" name="テキスト ボックス 371"/>
        <xdr:cNvSpPr txBox="1"/>
      </xdr:nvSpPr>
      <xdr:spPr>
        <a:xfrm>
          <a:off x="7594111" y="100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38158</xdr:rowOff>
    </xdr:from>
    <xdr:to>
      <xdr:col>36</xdr:col>
      <xdr:colOff>165100</xdr:colOff>
      <xdr:row>58</xdr:row>
      <xdr:rowOff>139758</xdr:rowOff>
    </xdr:to>
    <xdr:sp macro="" textlink="">
      <xdr:nvSpPr>
        <xdr:cNvPr id="373" name="楕円 372"/>
        <xdr:cNvSpPr/>
      </xdr:nvSpPr>
      <xdr:spPr>
        <a:xfrm>
          <a:off x="6921500" y="99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130885</xdr:rowOff>
    </xdr:from>
    <xdr:ext cx="534377" cy="259045"/>
    <xdr:sp macro="" textlink="">
      <xdr:nvSpPr>
        <xdr:cNvPr id="374" name="テキスト ボックス 373"/>
        <xdr:cNvSpPr txBox="1"/>
      </xdr:nvSpPr>
      <xdr:spPr>
        <a:xfrm>
          <a:off x="6705111" y="100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117563</xdr:rowOff>
    </xdr:from>
    <xdr:to>
      <xdr:col>55</xdr:col>
      <xdr:colOff>0</xdr:colOff>
      <xdr:row>79</xdr:row>
      <xdr:rowOff>44450</xdr:rowOff>
    </xdr:to>
    <xdr:cxnSp macro="">
      <xdr:nvCxnSpPr>
        <xdr:cNvPr id="403" name="直線コネクタ 402"/>
        <xdr:cNvCxnSpPr/>
      </xdr:nvCxnSpPr>
      <xdr:spPr>
        <a:xfrm>
          <a:off x="9639300" y="13490663"/>
          <a:ext cx="8382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117563</xdr:rowOff>
    </xdr:from>
    <xdr:to>
      <xdr:col>50</xdr:col>
      <xdr:colOff>114300</xdr:colOff>
      <xdr:row>79</xdr:row>
      <xdr:rowOff>25361</xdr:rowOff>
    </xdr:to>
    <xdr:cxnSp macro="">
      <xdr:nvCxnSpPr>
        <xdr:cNvPr id="406" name="直線コネクタ 405"/>
        <xdr:cNvCxnSpPr/>
      </xdr:nvCxnSpPr>
      <xdr:spPr>
        <a:xfrm flipV="1">
          <a:off x="8750300" y="13490663"/>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24842</xdr:rowOff>
    </xdr:from>
    <xdr:to>
      <xdr:col>45</xdr:col>
      <xdr:colOff>177800</xdr:colOff>
      <xdr:row>79</xdr:row>
      <xdr:rowOff>25361</xdr:rowOff>
    </xdr:to>
    <xdr:cxnSp macro="">
      <xdr:nvCxnSpPr>
        <xdr:cNvPr id="409" name="直線コネクタ 408"/>
        <xdr:cNvCxnSpPr/>
      </xdr:nvCxnSpPr>
      <xdr:spPr>
        <a:xfrm>
          <a:off x="7861300" y="13569392"/>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24842</xdr:rowOff>
    </xdr:from>
    <xdr:to>
      <xdr:col>41</xdr:col>
      <xdr:colOff>50800</xdr:colOff>
      <xdr:row>79</xdr:row>
      <xdr:rowOff>32829</xdr:rowOff>
    </xdr:to>
    <xdr:cxnSp macro="">
      <xdr:nvCxnSpPr>
        <xdr:cNvPr id="412" name="直線コネクタ 411"/>
        <xdr:cNvCxnSpPr/>
      </xdr:nvCxnSpPr>
      <xdr:spPr>
        <a:xfrm flipV="1">
          <a:off x="6972300" y="13569392"/>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66763</xdr:rowOff>
    </xdr:from>
    <xdr:to>
      <xdr:col>50</xdr:col>
      <xdr:colOff>165100</xdr:colOff>
      <xdr:row>78</xdr:row>
      <xdr:rowOff>168363</xdr:rowOff>
    </xdr:to>
    <xdr:sp macro="" textlink="">
      <xdr:nvSpPr>
        <xdr:cNvPr id="424" name="楕円 423"/>
        <xdr:cNvSpPr/>
      </xdr:nvSpPr>
      <xdr:spPr>
        <a:xfrm>
          <a:off x="9588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159490</xdr:rowOff>
    </xdr:from>
    <xdr:ext cx="469744" cy="259045"/>
    <xdr:sp macro="" textlink="">
      <xdr:nvSpPr>
        <xdr:cNvPr id="425" name="テキスト ボックス 424"/>
        <xdr:cNvSpPr txBox="1"/>
      </xdr:nvSpPr>
      <xdr:spPr>
        <a:xfrm>
          <a:off x="9404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146011</xdr:rowOff>
    </xdr:from>
    <xdr:to>
      <xdr:col>46</xdr:col>
      <xdr:colOff>38100</xdr:colOff>
      <xdr:row>79</xdr:row>
      <xdr:rowOff>76161</xdr:rowOff>
    </xdr:to>
    <xdr:sp macro="" textlink="">
      <xdr:nvSpPr>
        <xdr:cNvPr id="426" name="楕円 425"/>
        <xdr:cNvSpPr/>
      </xdr:nvSpPr>
      <xdr:spPr>
        <a:xfrm>
          <a:off x="8699500" y="135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67288</xdr:rowOff>
    </xdr:from>
    <xdr:ext cx="469744" cy="259045"/>
    <xdr:sp macro="" textlink="">
      <xdr:nvSpPr>
        <xdr:cNvPr id="427" name="テキスト ボックス 426"/>
        <xdr:cNvSpPr txBox="1"/>
      </xdr:nvSpPr>
      <xdr:spPr>
        <a:xfrm>
          <a:off x="8515428" y="1361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145492</xdr:rowOff>
    </xdr:from>
    <xdr:to>
      <xdr:col>41</xdr:col>
      <xdr:colOff>101600</xdr:colOff>
      <xdr:row>79</xdr:row>
      <xdr:rowOff>75642</xdr:rowOff>
    </xdr:to>
    <xdr:sp macro="" textlink="">
      <xdr:nvSpPr>
        <xdr:cNvPr id="428" name="楕円 427"/>
        <xdr:cNvSpPr/>
      </xdr:nvSpPr>
      <xdr:spPr>
        <a:xfrm>
          <a:off x="7810500" y="135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66769</xdr:rowOff>
    </xdr:from>
    <xdr:ext cx="469744" cy="259045"/>
    <xdr:sp macro="" textlink="">
      <xdr:nvSpPr>
        <xdr:cNvPr id="429" name="テキスト ボックス 428"/>
        <xdr:cNvSpPr txBox="1"/>
      </xdr:nvSpPr>
      <xdr:spPr>
        <a:xfrm>
          <a:off x="7626428" y="136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153479</xdr:rowOff>
    </xdr:from>
    <xdr:to>
      <xdr:col>36</xdr:col>
      <xdr:colOff>165100</xdr:colOff>
      <xdr:row>79</xdr:row>
      <xdr:rowOff>83629</xdr:rowOff>
    </xdr:to>
    <xdr:sp macro="" textlink="">
      <xdr:nvSpPr>
        <xdr:cNvPr id="430" name="楕円 429"/>
        <xdr:cNvSpPr/>
      </xdr:nvSpPr>
      <xdr:spPr>
        <a:xfrm>
          <a:off x="6921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74756</xdr:rowOff>
    </xdr:from>
    <xdr:ext cx="378565" cy="259045"/>
    <xdr:sp macro="" textlink="">
      <xdr:nvSpPr>
        <xdr:cNvPr id="431" name="テキスト ボックス 430"/>
        <xdr:cNvSpPr txBox="1"/>
      </xdr:nvSpPr>
      <xdr:spPr>
        <a:xfrm>
          <a:off x="6783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100865</xdr:rowOff>
    </xdr:from>
    <xdr:to>
      <xdr:col>55</xdr:col>
      <xdr:colOff>0</xdr:colOff>
      <xdr:row>98</xdr:row>
      <xdr:rowOff>65743</xdr:rowOff>
    </xdr:to>
    <xdr:cxnSp macro="">
      <xdr:nvCxnSpPr>
        <xdr:cNvPr id="458" name="直線コネクタ 457"/>
        <xdr:cNvCxnSpPr/>
      </xdr:nvCxnSpPr>
      <xdr:spPr>
        <a:xfrm flipV="1">
          <a:off x="9639300" y="16731515"/>
          <a:ext cx="838200" cy="1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58420</xdr:rowOff>
    </xdr:from>
    <xdr:to>
      <xdr:col>50</xdr:col>
      <xdr:colOff>114300</xdr:colOff>
      <xdr:row>98</xdr:row>
      <xdr:rowOff>65743</xdr:rowOff>
    </xdr:to>
    <xdr:cxnSp macro="">
      <xdr:nvCxnSpPr>
        <xdr:cNvPr id="461" name="直線コネクタ 460"/>
        <xdr:cNvCxnSpPr/>
      </xdr:nvCxnSpPr>
      <xdr:spPr>
        <a:xfrm>
          <a:off x="8750300" y="16860520"/>
          <a:ext cx="8890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58420</xdr:rowOff>
    </xdr:from>
    <xdr:to>
      <xdr:col>45</xdr:col>
      <xdr:colOff>177800</xdr:colOff>
      <xdr:row>98</xdr:row>
      <xdr:rowOff>82367</xdr:rowOff>
    </xdr:to>
    <xdr:cxnSp macro="">
      <xdr:nvCxnSpPr>
        <xdr:cNvPr id="464" name="直線コネクタ 463"/>
        <xdr:cNvCxnSpPr/>
      </xdr:nvCxnSpPr>
      <xdr:spPr>
        <a:xfrm flipV="1">
          <a:off x="7861300" y="16860520"/>
          <a:ext cx="889000" cy="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69328</xdr:rowOff>
    </xdr:from>
    <xdr:to>
      <xdr:col>41</xdr:col>
      <xdr:colOff>50800</xdr:colOff>
      <xdr:row>98</xdr:row>
      <xdr:rowOff>82367</xdr:rowOff>
    </xdr:to>
    <xdr:cxnSp macro="">
      <xdr:nvCxnSpPr>
        <xdr:cNvPr id="467" name="直線コネクタ 466"/>
        <xdr:cNvCxnSpPr/>
      </xdr:nvCxnSpPr>
      <xdr:spPr>
        <a:xfrm>
          <a:off x="6972300" y="16871428"/>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50065</xdr:rowOff>
    </xdr:from>
    <xdr:to>
      <xdr:col>55</xdr:col>
      <xdr:colOff>50800</xdr:colOff>
      <xdr:row>97</xdr:row>
      <xdr:rowOff>151665</xdr:rowOff>
    </xdr:to>
    <xdr:sp macro="" textlink="">
      <xdr:nvSpPr>
        <xdr:cNvPr id="477" name="楕円 476"/>
        <xdr:cNvSpPr/>
      </xdr:nvSpPr>
      <xdr:spPr>
        <a:xfrm>
          <a:off x="10426700" y="166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72942</xdr:rowOff>
    </xdr:from>
    <xdr:ext cx="534377" cy="259045"/>
    <xdr:sp macro="" textlink="">
      <xdr:nvSpPr>
        <xdr:cNvPr id="478" name="普通建設事業費 （ うち更新整備　）該当値テキスト"/>
        <xdr:cNvSpPr txBox="1"/>
      </xdr:nvSpPr>
      <xdr:spPr>
        <a:xfrm>
          <a:off x="10528300" y="165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14943</xdr:rowOff>
    </xdr:from>
    <xdr:to>
      <xdr:col>50</xdr:col>
      <xdr:colOff>165100</xdr:colOff>
      <xdr:row>98</xdr:row>
      <xdr:rowOff>116543</xdr:rowOff>
    </xdr:to>
    <xdr:sp macro="" textlink="">
      <xdr:nvSpPr>
        <xdr:cNvPr id="479" name="楕円 478"/>
        <xdr:cNvSpPr/>
      </xdr:nvSpPr>
      <xdr:spPr>
        <a:xfrm>
          <a:off x="9588500" y="168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107670</xdr:rowOff>
    </xdr:from>
    <xdr:ext cx="469744" cy="259045"/>
    <xdr:sp macro="" textlink="">
      <xdr:nvSpPr>
        <xdr:cNvPr id="480" name="テキスト ボックス 479"/>
        <xdr:cNvSpPr txBox="1"/>
      </xdr:nvSpPr>
      <xdr:spPr>
        <a:xfrm>
          <a:off x="9404428" y="169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7620</xdr:rowOff>
    </xdr:from>
    <xdr:to>
      <xdr:col>46</xdr:col>
      <xdr:colOff>38100</xdr:colOff>
      <xdr:row>98</xdr:row>
      <xdr:rowOff>109220</xdr:rowOff>
    </xdr:to>
    <xdr:sp macro="" textlink="">
      <xdr:nvSpPr>
        <xdr:cNvPr id="481" name="楕円 480"/>
        <xdr:cNvSpPr/>
      </xdr:nvSpPr>
      <xdr:spPr>
        <a:xfrm>
          <a:off x="8699500" y="168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100347</xdr:rowOff>
    </xdr:from>
    <xdr:ext cx="469744" cy="259045"/>
    <xdr:sp macro="" textlink="">
      <xdr:nvSpPr>
        <xdr:cNvPr id="482" name="テキスト ボックス 481"/>
        <xdr:cNvSpPr txBox="1"/>
      </xdr:nvSpPr>
      <xdr:spPr>
        <a:xfrm>
          <a:off x="8515428" y="1690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31567</xdr:rowOff>
    </xdr:from>
    <xdr:to>
      <xdr:col>41</xdr:col>
      <xdr:colOff>101600</xdr:colOff>
      <xdr:row>98</xdr:row>
      <xdr:rowOff>133167</xdr:rowOff>
    </xdr:to>
    <xdr:sp macro="" textlink="">
      <xdr:nvSpPr>
        <xdr:cNvPr id="483" name="楕円 482"/>
        <xdr:cNvSpPr/>
      </xdr:nvSpPr>
      <xdr:spPr>
        <a:xfrm>
          <a:off x="7810500" y="168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124294</xdr:rowOff>
    </xdr:from>
    <xdr:ext cx="469744" cy="259045"/>
    <xdr:sp macro="" textlink="">
      <xdr:nvSpPr>
        <xdr:cNvPr id="484" name="テキスト ボックス 483"/>
        <xdr:cNvSpPr txBox="1"/>
      </xdr:nvSpPr>
      <xdr:spPr>
        <a:xfrm>
          <a:off x="7626428" y="169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18528</xdr:rowOff>
    </xdr:from>
    <xdr:to>
      <xdr:col>36</xdr:col>
      <xdr:colOff>165100</xdr:colOff>
      <xdr:row>98</xdr:row>
      <xdr:rowOff>120128</xdr:rowOff>
    </xdr:to>
    <xdr:sp macro="" textlink="">
      <xdr:nvSpPr>
        <xdr:cNvPr id="485" name="楕円 484"/>
        <xdr:cNvSpPr/>
      </xdr:nvSpPr>
      <xdr:spPr>
        <a:xfrm>
          <a:off x="6921500" y="168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111255</xdr:rowOff>
    </xdr:from>
    <xdr:ext cx="469744" cy="259045"/>
    <xdr:sp macro="" textlink="">
      <xdr:nvSpPr>
        <xdr:cNvPr id="486" name="テキスト ボックス 485"/>
        <xdr:cNvSpPr txBox="1"/>
      </xdr:nvSpPr>
      <xdr:spPr>
        <a:xfrm>
          <a:off x="6737428" y="1691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147586</xdr:rowOff>
    </xdr:from>
    <xdr:to>
      <xdr:col>85</xdr:col>
      <xdr:colOff>127000</xdr:colOff>
      <xdr:row>76</xdr:row>
      <xdr:rowOff>149492</xdr:rowOff>
    </xdr:to>
    <xdr:cxnSp macro="">
      <xdr:nvCxnSpPr>
        <xdr:cNvPr id="621" name="直線コネクタ 620"/>
        <xdr:cNvCxnSpPr/>
      </xdr:nvCxnSpPr>
      <xdr:spPr>
        <a:xfrm>
          <a:off x="15481300" y="1317778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147586</xdr:rowOff>
    </xdr:from>
    <xdr:to>
      <xdr:col>81</xdr:col>
      <xdr:colOff>50800</xdr:colOff>
      <xdr:row>76</xdr:row>
      <xdr:rowOff>156541</xdr:rowOff>
    </xdr:to>
    <xdr:cxnSp macro="">
      <xdr:nvCxnSpPr>
        <xdr:cNvPr id="624" name="直線コネクタ 623"/>
        <xdr:cNvCxnSpPr/>
      </xdr:nvCxnSpPr>
      <xdr:spPr>
        <a:xfrm flipV="1">
          <a:off x="14592300" y="13177786"/>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131318</xdr:rowOff>
    </xdr:from>
    <xdr:to>
      <xdr:col>76</xdr:col>
      <xdr:colOff>114300</xdr:colOff>
      <xdr:row>76</xdr:row>
      <xdr:rowOff>156541</xdr:rowOff>
    </xdr:to>
    <xdr:cxnSp macro="">
      <xdr:nvCxnSpPr>
        <xdr:cNvPr id="627" name="直線コネクタ 626"/>
        <xdr:cNvCxnSpPr/>
      </xdr:nvCxnSpPr>
      <xdr:spPr>
        <a:xfrm>
          <a:off x="13703300" y="1316151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92818</xdr:rowOff>
    </xdr:from>
    <xdr:to>
      <xdr:col>71</xdr:col>
      <xdr:colOff>177800</xdr:colOff>
      <xdr:row>76</xdr:row>
      <xdr:rowOff>131318</xdr:rowOff>
    </xdr:to>
    <xdr:cxnSp macro="">
      <xdr:nvCxnSpPr>
        <xdr:cNvPr id="630" name="直線コネクタ 629"/>
        <xdr:cNvCxnSpPr/>
      </xdr:nvCxnSpPr>
      <xdr:spPr>
        <a:xfrm>
          <a:off x="12814300" y="13123018"/>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98692</xdr:rowOff>
    </xdr:from>
    <xdr:to>
      <xdr:col>85</xdr:col>
      <xdr:colOff>177800</xdr:colOff>
      <xdr:row>77</xdr:row>
      <xdr:rowOff>28842</xdr:rowOff>
    </xdr:to>
    <xdr:sp macro="" textlink="">
      <xdr:nvSpPr>
        <xdr:cNvPr id="640" name="楕円 639"/>
        <xdr:cNvSpPr/>
      </xdr:nvSpPr>
      <xdr:spPr>
        <a:xfrm>
          <a:off x="16268700" y="131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77119</xdr:rowOff>
    </xdr:from>
    <xdr:ext cx="534377" cy="259045"/>
    <xdr:sp macro="" textlink="">
      <xdr:nvSpPr>
        <xdr:cNvPr id="641" name="公債費該当値テキスト"/>
        <xdr:cNvSpPr txBox="1"/>
      </xdr:nvSpPr>
      <xdr:spPr>
        <a:xfrm>
          <a:off x="16370300" y="131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96786</xdr:rowOff>
    </xdr:from>
    <xdr:to>
      <xdr:col>81</xdr:col>
      <xdr:colOff>101600</xdr:colOff>
      <xdr:row>77</xdr:row>
      <xdr:rowOff>26936</xdr:rowOff>
    </xdr:to>
    <xdr:sp macro="" textlink="">
      <xdr:nvSpPr>
        <xdr:cNvPr id="642" name="楕円 641"/>
        <xdr:cNvSpPr/>
      </xdr:nvSpPr>
      <xdr:spPr>
        <a:xfrm>
          <a:off x="15430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18063</xdr:rowOff>
    </xdr:from>
    <xdr:ext cx="534377" cy="259045"/>
    <xdr:sp macro="" textlink="">
      <xdr:nvSpPr>
        <xdr:cNvPr id="643" name="テキスト ボックス 642"/>
        <xdr:cNvSpPr txBox="1"/>
      </xdr:nvSpPr>
      <xdr:spPr>
        <a:xfrm>
          <a:off x="15214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105741</xdr:rowOff>
    </xdr:from>
    <xdr:to>
      <xdr:col>76</xdr:col>
      <xdr:colOff>165100</xdr:colOff>
      <xdr:row>77</xdr:row>
      <xdr:rowOff>35891</xdr:rowOff>
    </xdr:to>
    <xdr:sp macro="" textlink="">
      <xdr:nvSpPr>
        <xdr:cNvPr id="644" name="楕円 643"/>
        <xdr:cNvSpPr/>
      </xdr:nvSpPr>
      <xdr:spPr>
        <a:xfrm>
          <a:off x="14541500" y="13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27018</xdr:rowOff>
    </xdr:from>
    <xdr:ext cx="534377" cy="259045"/>
    <xdr:sp macro="" textlink="">
      <xdr:nvSpPr>
        <xdr:cNvPr id="645" name="テキスト ボックス 644"/>
        <xdr:cNvSpPr txBox="1"/>
      </xdr:nvSpPr>
      <xdr:spPr>
        <a:xfrm>
          <a:off x="14325111" y="132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80518</xdr:rowOff>
    </xdr:from>
    <xdr:to>
      <xdr:col>72</xdr:col>
      <xdr:colOff>38100</xdr:colOff>
      <xdr:row>77</xdr:row>
      <xdr:rowOff>10668</xdr:rowOff>
    </xdr:to>
    <xdr:sp macro="" textlink="">
      <xdr:nvSpPr>
        <xdr:cNvPr id="646" name="楕円 645"/>
        <xdr:cNvSpPr/>
      </xdr:nvSpPr>
      <xdr:spPr>
        <a:xfrm>
          <a:off x="13652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1795</xdr:rowOff>
    </xdr:from>
    <xdr:ext cx="534377" cy="259045"/>
    <xdr:sp macro="" textlink="">
      <xdr:nvSpPr>
        <xdr:cNvPr id="647" name="テキスト ボックス 646"/>
        <xdr:cNvSpPr txBox="1"/>
      </xdr:nvSpPr>
      <xdr:spPr>
        <a:xfrm>
          <a:off x="13436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42018</xdr:rowOff>
    </xdr:from>
    <xdr:to>
      <xdr:col>67</xdr:col>
      <xdr:colOff>101600</xdr:colOff>
      <xdr:row>76</xdr:row>
      <xdr:rowOff>143618</xdr:rowOff>
    </xdr:to>
    <xdr:sp macro="" textlink="">
      <xdr:nvSpPr>
        <xdr:cNvPr id="648" name="楕円 647"/>
        <xdr:cNvSpPr/>
      </xdr:nvSpPr>
      <xdr:spPr>
        <a:xfrm>
          <a:off x="12763500" y="130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134745</xdr:rowOff>
    </xdr:from>
    <xdr:ext cx="534377" cy="259045"/>
    <xdr:sp macro="" textlink="">
      <xdr:nvSpPr>
        <xdr:cNvPr id="649" name="テキスト ボックス 648"/>
        <xdr:cNvSpPr txBox="1"/>
      </xdr:nvSpPr>
      <xdr:spPr>
        <a:xfrm>
          <a:off x="12547111" y="131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129800</xdr:rowOff>
    </xdr:from>
    <xdr:to>
      <xdr:col>85</xdr:col>
      <xdr:colOff>127000</xdr:colOff>
      <xdr:row>98</xdr:row>
      <xdr:rowOff>129913</xdr:rowOff>
    </xdr:to>
    <xdr:cxnSp macro="">
      <xdr:nvCxnSpPr>
        <xdr:cNvPr id="676" name="直線コネクタ 675"/>
        <xdr:cNvCxnSpPr/>
      </xdr:nvCxnSpPr>
      <xdr:spPr>
        <a:xfrm flipV="1">
          <a:off x="15481300" y="16931900"/>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120190</xdr:rowOff>
    </xdr:from>
    <xdr:to>
      <xdr:col>81</xdr:col>
      <xdr:colOff>50800</xdr:colOff>
      <xdr:row>98</xdr:row>
      <xdr:rowOff>129913</xdr:rowOff>
    </xdr:to>
    <xdr:cxnSp macro="">
      <xdr:nvCxnSpPr>
        <xdr:cNvPr id="679" name="直線コネクタ 678"/>
        <xdr:cNvCxnSpPr/>
      </xdr:nvCxnSpPr>
      <xdr:spPr>
        <a:xfrm>
          <a:off x="14592300" y="16922290"/>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120190</xdr:rowOff>
    </xdr:from>
    <xdr:to>
      <xdr:col>76</xdr:col>
      <xdr:colOff>114300</xdr:colOff>
      <xdr:row>98</xdr:row>
      <xdr:rowOff>121979</xdr:rowOff>
    </xdr:to>
    <xdr:cxnSp macro="">
      <xdr:nvCxnSpPr>
        <xdr:cNvPr id="682" name="直線コネクタ 681"/>
        <xdr:cNvCxnSpPr/>
      </xdr:nvCxnSpPr>
      <xdr:spPr>
        <a:xfrm flipV="1">
          <a:off x="13703300" y="16922290"/>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121979</xdr:rowOff>
    </xdr:from>
    <xdr:to>
      <xdr:col>71</xdr:col>
      <xdr:colOff>177800</xdr:colOff>
      <xdr:row>98</xdr:row>
      <xdr:rowOff>125307</xdr:rowOff>
    </xdr:to>
    <xdr:cxnSp macro="">
      <xdr:nvCxnSpPr>
        <xdr:cNvPr id="685" name="直線コネクタ 684"/>
        <xdr:cNvCxnSpPr/>
      </xdr:nvCxnSpPr>
      <xdr:spPr>
        <a:xfrm flipV="1">
          <a:off x="12814300" y="16924079"/>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5297</xdr:rowOff>
    </xdr:from>
    <xdr:ext cx="534377" cy="259045"/>
    <xdr:sp macro="" textlink="">
      <xdr:nvSpPr>
        <xdr:cNvPr id="687" name="テキスト ボックス 686"/>
        <xdr:cNvSpPr txBox="1"/>
      </xdr:nvSpPr>
      <xdr:spPr>
        <a:xfrm>
          <a:off x="13436111" y="166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79000</xdr:rowOff>
    </xdr:from>
    <xdr:to>
      <xdr:col>85</xdr:col>
      <xdr:colOff>177800</xdr:colOff>
      <xdr:row>99</xdr:row>
      <xdr:rowOff>9150</xdr:rowOff>
    </xdr:to>
    <xdr:sp macro="" textlink="">
      <xdr:nvSpPr>
        <xdr:cNvPr id="695" name="楕円 694"/>
        <xdr:cNvSpPr/>
      </xdr:nvSpPr>
      <xdr:spPr>
        <a:xfrm>
          <a:off x="16268700" y="16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79113</xdr:rowOff>
    </xdr:from>
    <xdr:to>
      <xdr:col>81</xdr:col>
      <xdr:colOff>101600</xdr:colOff>
      <xdr:row>99</xdr:row>
      <xdr:rowOff>9263</xdr:rowOff>
    </xdr:to>
    <xdr:sp macro="" textlink="">
      <xdr:nvSpPr>
        <xdr:cNvPr id="697" name="楕円 696"/>
        <xdr:cNvSpPr/>
      </xdr:nvSpPr>
      <xdr:spPr>
        <a:xfrm>
          <a:off x="15430500" y="168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390</xdr:rowOff>
    </xdr:from>
    <xdr:ext cx="469744" cy="259045"/>
    <xdr:sp macro="" textlink="">
      <xdr:nvSpPr>
        <xdr:cNvPr id="698" name="テキスト ボックス 697"/>
        <xdr:cNvSpPr txBox="1"/>
      </xdr:nvSpPr>
      <xdr:spPr>
        <a:xfrm>
          <a:off x="15246428" y="1697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69390</xdr:rowOff>
    </xdr:from>
    <xdr:to>
      <xdr:col>76</xdr:col>
      <xdr:colOff>165100</xdr:colOff>
      <xdr:row>98</xdr:row>
      <xdr:rowOff>170990</xdr:rowOff>
    </xdr:to>
    <xdr:sp macro="" textlink="">
      <xdr:nvSpPr>
        <xdr:cNvPr id="699" name="楕円 698"/>
        <xdr:cNvSpPr/>
      </xdr:nvSpPr>
      <xdr:spPr>
        <a:xfrm>
          <a:off x="14541500" y="168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162117</xdr:rowOff>
    </xdr:from>
    <xdr:ext cx="469744" cy="259045"/>
    <xdr:sp macro="" textlink="">
      <xdr:nvSpPr>
        <xdr:cNvPr id="700" name="テキスト ボックス 699"/>
        <xdr:cNvSpPr txBox="1"/>
      </xdr:nvSpPr>
      <xdr:spPr>
        <a:xfrm>
          <a:off x="14357428" y="169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71179</xdr:rowOff>
    </xdr:from>
    <xdr:to>
      <xdr:col>72</xdr:col>
      <xdr:colOff>38100</xdr:colOff>
      <xdr:row>99</xdr:row>
      <xdr:rowOff>1329</xdr:rowOff>
    </xdr:to>
    <xdr:sp macro="" textlink="">
      <xdr:nvSpPr>
        <xdr:cNvPr id="701" name="楕円 700"/>
        <xdr:cNvSpPr/>
      </xdr:nvSpPr>
      <xdr:spPr>
        <a:xfrm>
          <a:off x="13652500" y="168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163906</xdr:rowOff>
    </xdr:from>
    <xdr:ext cx="469744" cy="259045"/>
    <xdr:sp macro="" textlink="">
      <xdr:nvSpPr>
        <xdr:cNvPr id="702" name="テキスト ボックス 701"/>
        <xdr:cNvSpPr txBox="1"/>
      </xdr:nvSpPr>
      <xdr:spPr>
        <a:xfrm>
          <a:off x="13468428" y="169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74507</xdr:rowOff>
    </xdr:from>
    <xdr:to>
      <xdr:col>67</xdr:col>
      <xdr:colOff>101600</xdr:colOff>
      <xdr:row>99</xdr:row>
      <xdr:rowOff>4657</xdr:rowOff>
    </xdr:to>
    <xdr:sp macro="" textlink="">
      <xdr:nvSpPr>
        <xdr:cNvPr id="703" name="楕円 702"/>
        <xdr:cNvSpPr/>
      </xdr:nvSpPr>
      <xdr:spPr>
        <a:xfrm>
          <a:off x="12763500" y="168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167234</xdr:rowOff>
    </xdr:from>
    <xdr:ext cx="469744" cy="259045"/>
    <xdr:sp macro="" textlink="">
      <xdr:nvSpPr>
        <xdr:cNvPr id="704" name="テキスト ボックス 703"/>
        <xdr:cNvSpPr txBox="1"/>
      </xdr:nvSpPr>
      <xdr:spPr>
        <a:xfrm>
          <a:off x="12579428" y="1696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83660</xdr:rowOff>
    </xdr:from>
    <xdr:to>
      <xdr:col>116</xdr:col>
      <xdr:colOff>63500</xdr:colOff>
      <xdr:row>59</xdr:row>
      <xdr:rowOff>98846</xdr:rowOff>
    </xdr:to>
    <xdr:cxnSp macro="">
      <xdr:nvCxnSpPr>
        <xdr:cNvPr id="792" name="直線コネクタ 791"/>
        <xdr:cNvCxnSpPr/>
      </xdr:nvCxnSpPr>
      <xdr:spPr>
        <a:xfrm>
          <a:off x="21323300" y="10199210"/>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83660</xdr:rowOff>
    </xdr:from>
    <xdr:to>
      <xdr:col>111</xdr:col>
      <xdr:colOff>177800</xdr:colOff>
      <xdr:row>59</xdr:row>
      <xdr:rowOff>83660</xdr:rowOff>
    </xdr:to>
    <xdr:cxnSp macro="">
      <xdr:nvCxnSpPr>
        <xdr:cNvPr id="795" name="直線コネクタ 794"/>
        <xdr:cNvCxnSpPr/>
      </xdr:nvCxnSpPr>
      <xdr:spPr>
        <a:xfrm>
          <a:off x="20434300" y="10199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83660</xdr:rowOff>
    </xdr:from>
    <xdr:to>
      <xdr:col>107</xdr:col>
      <xdr:colOff>50800</xdr:colOff>
      <xdr:row>59</xdr:row>
      <xdr:rowOff>83726</xdr:rowOff>
    </xdr:to>
    <xdr:cxnSp macro="">
      <xdr:nvCxnSpPr>
        <xdr:cNvPr id="798" name="直線コネクタ 797"/>
        <xdr:cNvCxnSpPr/>
      </xdr:nvCxnSpPr>
      <xdr:spPr>
        <a:xfrm flipV="1">
          <a:off x="19545300" y="1019921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83530</xdr:rowOff>
    </xdr:from>
    <xdr:to>
      <xdr:col>102</xdr:col>
      <xdr:colOff>114300</xdr:colOff>
      <xdr:row>59</xdr:row>
      <xdr:rowOff>83726</xdr:rowOff>
    </xdr:to>
    <xdr:cxnSp macro="">
      <xdr:nvCxnSpPr>
        <xdr:cNvPr id="801" name="直線コネクタ 800"/>
        <xdr:cNvCxnSpPr/>
      </xdr:nvCxnSpPr>
      <xdr:spPr>
        <a:xfrm>
          <a:off x="18656300" y="1019908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48046</xdr:rowOff>
    </xdr:from>
    <xdr:to>
      <xdr:col>116</xdr:col>
      <xdr:colOff>114300</xdr:colOff>
      <xdr:row>59</xdr:row>
      <xdr:rowOff>149646</xdr:rowOff>
    </xdr:to>
    <xdr:sp macro="" textlink="">
      <xdr:nvSpPr>
        <xdr:cNvPr id="811" name="楕円 810"/>
        <xdr:cNvSpPr/>
      </xdr:nvSpPr>
      <xdr:spPr>
        <a:xfrm>
          <a:off x="22110700" y="101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134423</xdr:rowOff>
    </xdr:from>
    <xdr:ext cx="249299" cy="259045"/>
    <xdr:sp macro="" textlink="">
      <xdr:nvSpPr>
        <xdr:cNvPr id="812" name="貸付金該当値テキスト"/>
        <xdr:cNvSpPr txBox="1"/>
      </xdr:nvSpPr>
      <xdr:spPr>
        <a:xfrm>
          <a:off x="22212300" y="10078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32860</xdr:rowOff>
    </xdr:from>
    <xdr:to>
      <xdr:col>112</xdr:col>
      <xdr:colOff>38100</xdr:colOff>
      <xdr:row>59</xdr:row>
      <xdr:rowOff>134460</xdr:rowOff>
    </xdr:to>
    <xdr:sp macro="" textlink="">
      <xdr:nvSpPr>
        <xdr:cNvPr id="813" name="楕円 812"/>
        <xdr:cNvSpPr/>
      </xdr:nvSpPr>
      <xdr:spPr>
        <a:xfrm>
          <a:off x="21272500" y="10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125587</xdr:rowOff>
    </xdr:from>
    <xdr:ext cx="378565" cy="259045"/>
    <xdr:sp macro="" textlink="">
      <xdr:nvSpPr>
        <xdr:cNvPr id="814" name="テキスト ボックス 813"/>
        <xdr:cNvSpPr txBox="1"/>
      </xdr:nvSpPr>
      <xdr:spPr>
        <a:xfrm>
          <a:off x="21134017" y="1024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32860</xdr:rowOff>
    </xdr:from>
    <xdr:to>
      <xdr:col>107</xdr:col>
      <xdr:colOff>101600</xdr:colOff>
      <xdr:row>59</xdr:row>
      <xdr:rowOff>134460</xdr:rowOff>
    </xdr:to>
    <xdr:sp macro="" textlink="">
      <xdr:nvSpPr>
        <xdr:cNvPr id="815" name="楕円 814"/>
        <xdr:cNvSpPr/>
      </xdr:nvSpPr>
      <xdr:spPr>
        <a:xfrm>
          <a:off x="20383500" y="10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125587</xdr:rowOff>
    </xdr:from>
    <xdr:ext cx="378565" cy="259045"/>
    <xdr:sp macro="" textlink="">
      <xdr:nvSpPr>
        <xdr:cNvPr id="816" name="テキスト ボックス 815"/>
        <xdr:cNvSpPr txBox="1"/>
      </xdr:nvSpPr>
      <xdr:spPr>
        <a:xfrm>
          <a:off x="20245017" y="1024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32926</xdr:rowOff>
    </xdr:from>
    <xdr:to>
      <xdr:col>102</xdr:col>
      <xdr:colOff>165100</xdr:colOff>
      <xdr:row>59</xdr:row>
      <xdr:rowOff>134526</xdr:rowOff>
    </xdr:to>
    <xdr:sp macro="" textlink="">
      <xdr:nvSpPr>
        <xdr:cNvPr id="817" name="楕円 816"/>
        <xdr:cNvSpPr/>
      </xdr:nvSpPr>
      <xdr:spPr>
        <a:xfrm>
          <a:off x="19494500" y="101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125653</xdr:rowOff>
    </xdr:from>
    <xdr:ext cx="378565" cy="259045"/>
    <xdr:sp macro="" textlink="">
      <xdr:nvSpPr>
        <xdr:cNvPr id="818" name="テキスト ボックス 817"/>
        <xdr:cNvSpPr txBox="1"/>
      </xdr:nvSpPr>
      <xdr:spPr>
        <a:xfrm>
          <a:off x="19356017" y="102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32730</xdr:rowOff>
    </xdr:from>
    <xdr:to>
      <xdr:col>98</xdr:col>
      <xdr:colOff>38100</xdr:colOff>
      <xdr:row>59</xdr:row>
      <xdr:rowOff>134330</xdr:rowOff>
    </xdr:to>
    <xdr:sp macro="" textlink="">
      <xdr:nvSpPr>
        <xdr:cNvPr id="819" name="楕円 818"/>
        <xdr:cNvSpPr/>
      </xdr:nvSpPr>
      <xdr:spPr>
        <a:xfrm>
          <a:off x="18605500" y="10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125457</xdr:rowOff>
    </xdr:from>
    <xdr:ext cx="378565" cy="259045"/>
    <xdr:sp macro="" textlink="">
      <xdr:nvSpPr>
        <xdr:cNvPr id="820" name="テキスト ボックス 819"/>
        <xdr:cNvSpPr txBox="1"/>
      </xdr:nvSpPr>
      <xdr:spPr>
        <a:xfrm>
          <a:off x="18467017" y="1024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94470</xdr:rowOff>
    </xdr:from>
    <xdr:to>
      <xdr:col>116</xdr:col>
      <xdr:colOff>63500</xdr:colOff>
      <xdr:row>73</xdr:row>
      <xdr:rowOff>139308</xdr:rowOff>
    </xdr:to>
    <xdr:cxnSp macro="">
      <xdr:nvCxnSpPr>
        <xdr:cNvPr id="852" name="直線コネクタ 851"/>
        <xdr:cNvCxnSpPr/>
      </xdr:nvCxnSpPr>
      <xdr:spPr>
        <a:xfrm flipV="1">
          <a:off x="21323300" y="12610320"/>
          <a:ext cx="8382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139308</xdr:rowOff>
    </xdr:from>
    <xdr:to>
      <xdr:col>111</xdr:col>
      <xdr:colOff>177800</xdr:colOff>
      <xdr:row>73</xdr:row>
      <xdr:rowOff>164291</xdr:rowOff>
    </xdr:to>
    <xdr:cxnSp macro="">
      <xdr:nvCxnSpPr>
        <xdr:cNvPr id="855" name="直線コネクタ 854"/>
        <xdr:cNvCxnSpPr/>
      </xdr:nvCxnSpPr>
      <xdr:spPr>
        <a:xfrm flipV="1">
          <a:off x="20434300" y="12655158"/>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158445</xdr:rowOff>
    </xdr:from>
    <xdr:to>
      <xdr:col>107</xdr:col>
      <xdr:colOff>50800</xdr:colOff>
      <xdr:row>73</xdr:row>
      <xdr:rowOff>164291</xdr:rowOff>
    </xdr:to>
    <xdr:cxnSp macro="">
      <xdr:nvCxnSpPr>
        <xdr:cNvPr id="858" name="直線コネクタ 857"/>
        <xdr:cNvCxnSpPr/>
      </xdr:nvCxnSpPr>
      <xdr:spPr>
        <a:xfrm>
          <a:off x="19545300" y="12674295"/>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158445</xdr:rowOff>
    </xdr:from>
    <xdr:to>
      <xdr:col>102</xdr:col>
      <xdr:colOff>114300</xdr:colOff>
      <xdr:row>74</xdr:row>
      <xdr:rowOff>25661</xdr:rowOff>
    </xdr:to>
    <xdr:cxnSp macro="">
      <xdr:nvCxnSpPr>
        <xdr:cNvPr id="861" name="直線コネクタ 860"/>
        <xdr:cNvCxnSpPr/>
      </xdr:nvCxnSpPr>
      <xdr:spPr>
        <a:xfrm flipV="1">
          <a:off x="18656300" y="12674295"/>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101054</xdr:rowOff>
    </xdr:from>
    <xdr:ext cx="534377" cy="259045"/>
    <xdr:sp macro="" textlink="">
      <xdr:nvSpPr>
        <xdr:cNvPr id="863" name="テキスト ボックス 862"/>
        <xdr:cNvSpPr txBox="1"/>
      </xdr:nvSpPr>
      <xdr:spPr>
        <a:xfrm>
          <a:off x="19278111" y="122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43670</xdr:rowOff>
    </xdr:from>
    <xdr:to>
      <xdr:col>116</xdr:col>
      <xdr:colOff>114300</xdr:colOff>
      <xdr:row>73</xdr:row>
      <xdr:rowOff>145270</xdr:rowOff>
    </xdr:to>
    <xdr:sp macro="" textlink="">
      <xdr:nvSpPr>
        <xdr:cNvPr id="871" name="楕円 870"/>
        <xdr:cNvSpPr/>
      </xdr:nvSpPr>
      <xdr:spPr>
        <a:xfrm>
          <a:off x="22110700" y="125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66547</xdr:rowOff>
    </xdr:from>
    <xdr:ext cx="534377" cy="259045"/>
    <xdr:sp macro="" textlink="">
      <xdr:nvSpPr>
        <xdr:cNvPr id="872" name="繰出金該当値テキスト"/>
        <xdr:cNvSpPr txBox="1"/>
      </xdr:nvSpPr>
      <xdr:spPr>
        <a:xfrm>
          <a:off x="22212300" y="1241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88508</xdr:rowOff>
    </xdr:from>
    <xdr:to>
      <xdr:col>112</xdr:col>
      <xdr:colOff>38100</xdr:colOff>
      <xdr:row>74</xdr:row>
      <xdr:rowOff>18658</xdr:rowOff>
    </xdr:to>
    <xdr:sp macro="" textlink="">
      <xdr:nvSpPr>
        <xdr:cNvPr id="873" name="楕円 872"/>
        <xdr:cNvSpPr/>
      </xdr:nvSpPr>
      <xdr:spPr>
        <a:xfrm>
          <a:off x="21272500" y="126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35185</xdr:rowOff>
    </xdr:from>
    <xdr:ext cx="534377" cy="259045"/>
    <xdr:sp macro="" textlink="">
      <xdr:nvSpPr>
        <xdr:cNvPr id="874" name="テキスト ボックス 873"/>
        <xdr:cNvSpPr txBox="1"/>
      </xdr:nvSpPr>
      <xdr:spPr>
        <a:xfrm>
          <a:off x="21056111" y="123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113491</xdr:rowOff>
    </xdr:from>
    <xdr:to>
      <xdr:col>107</xdr:col>
      <xdr:colOff>101600</xdr:colOff>
      <xdr:row>74</xdr:row>
      <xdr:rowOff>43641</xdr:rowOff>
    </xdr:to>
    <xdr:sp macro="" textlink="">
      <xdr:nvSpPr>
        <xdr:cNvPr id="875" name="楕円 874"/>
        <xdr:cNvSpPr/>
      </xdr:nvSpPr>
      <xdr:spPr>
        <a:xfrm>
          <a:off x="20383500" y="12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60168</xdr:rowOff>
    </xdr:from>
    <xdr:ext cx="534377" cy="259045"/>
    <xdr:sp macro="" textlink="">
      <xdr:nvSpPr>
        <xdr:cNvPr id="876" name="テキスト ボックス 875"/>
        <xdr:cNvSpPr txBox="1"/>
      </xdr:nvSpPr>
      <xdr:spPr>
        <a:xfrm>
          <a:off x="20167111" y="1240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107645</xdr:rowOff>
    </xdr:from>
    <xdr:to>
      <xdr:col>102</xdr:col>
      <xdr:colOff>165100</xdr:colOff>
      <xdr:row>74</xdr:row>
      <xdr:rowOff>37795</xdr:rowOff>
    </xdr:to>
    <xdr:sp macro="" textlink="">
      <xdr:nvSpPr>
        <xdr:cNvPr id="877" name="楕円 876"/>
        <xdr:cNvSpPr/>
      </xdr:nvSpPr>
      <xdr:spPr>
        <a:xfrm>
          <a:off x="19494500" y="126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28922</xdr:rowOff>
    </xdr:from>
    <xdr:ext cx="534377" cy="259045"/>
    <xdr:sp macro="" textlink="">
      <xdr:nvSpPr>
        <xdr:cNvPr id="878" name="テキスト ボックス 877"/>
        <xdr:cNvSpPr txBox="1"/>
      </xdr:nvSpPr>
      <xdr:spPr>
        <a:xfrm>
          <a:off x="19278111" y="127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146311</xdr:rowOff>
    </xdr:from>
    <xdr:to>
      <xdr:col>98</xdr:col>
      <xdr:colOff>38100</xdr:colOff>
      <xdr:row>74</xdr:row>
      <xdr:rowOff>76461</xdr:rowOff>
    </xdr:to>
    <xdr:sp macro="" textlink="">
      <xdr:nvSpPr>
        <xdr:cNvPr id="879" name="楕円 878"/>
        <xdr:cNvSpPr/>
      </xdr:nvSpPr>
      <xdr:spPr>
        <a:xfrm>
          <a:off x="18605500" y="126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67588</xdr:rowOff>
    </xdr:from>
    <xdr:ext cx="534377" cy="259045"/>
    <xdr:sp macro="" textlink="">
      <xdr:nvSpPr>
        <xdr:cNvPr id="880" name="テキスト ボックス 879"/>
        <xdr:cNvSpPr txBox="1"/>
      </xdr:nvSpPr>
      <xdr:spPr>
        <a:xfrm>
          <a:off x="18389111" y="127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人件費は</a:t>
          </a:r>
          <a:r>
            <a:rPr lang="ja-JP" altLang="ja-JP" sz="1050" b="0" i="0" baseline="0">
              <a:solidFill>
                <a:schemeClr val="dk1"/>
              </a:solidFill>
              <a:effectLst/>
              <a:latin typeface="+mn-lt"/>
              <a:ea typeface="+mn-ea"/>
              <a:cs typeface="+mn-cs"/>
            </a:rPr>
            <a:t>、</a:t>
          </a:r>
          <a:r>
            <a:rPr lang="ja-JP" altLang="ja-JP" sz="1050">
              <a:solidFill>
                <a:schemeClr val="dk1"/>
              </a:solidFill>
              <a:effectLst/>
              <a:latin typeface="+mn-lt"/>
              <a:ea typeface="+mn-ea"/>
              <a:cs typeface="+mn-cs"/>
            </a:rPr>
            <a:t>共済組合等負担金や、学童保育所、子ども家庭支援センターの嘱託員報酬が増加</a:t>
          </a:r>
          <a:r>
            <a:rPr lang="ja-JP" altLang="en-US" sz="1050">
              <a:solidFill>
                <a:schemeClr val="dk1"/>
              </a:solidFill>
              <a:effectLst/>
              <a:latin typeface="+mn-lt"/>
              <a:ea typeface="+mn-ea"/>
              <a:cs typeface="+mn-cs"/>
            </a:rPr>
            <a:t>したことなどから、分子である人件費の総額は</a:t>
          </a:r>
          <a:r>
            <a:rPr lang="en-US" altLang="ja-JP" sz="1050">
              <a:solidFill>
                <a:schemeClr val="dk1"/>
              </a:solidFill>
              <a:effectLst/>
              <a:latin typeface="+mn-lt"/>
              <a:ea typeface="+mn-ea"/>
              <a:cs typeface="+mn-cs"/>
            </a:rPr>
            <a:t>0.1</a:t>
          </a:r>
          <a:r>
            <a:rPr lang="ja-JP" altLang="en-US" sz="1050">
              <a:solidFill>
                <a:schemeClr val="dk1"/>
              </a:solidFill>
              <a:effectLst/>
              <a:latin typeface="+mn-lt"/>
              <a:ea typeface="+mn-ea"/>
              <a:cs typeface="+mn-cs"/>
            </a:rPr>
            <a:t>％増加したが、この分子の増加分を分母となる人口が前年度に比べて伸びた分が上回ったことから</a:t>
          </a:r>
          <a:r>
            <a:rPr lang="ja-JP" altLang="ja-JP" sz="1050">
              <a:solidFill>
                <a:schemeClr val="dk1"/>
              </a:solidFill>
              <a:effectLst/>
              <a:latin typeface="+mn-lt"/>
              <a:ea typeface="+mn-ea"/>
              <a:cs typeface="+mn-cs"/>
            </a:rPr>
            <a:t>、前年度と比べて</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円</a:t>
          </a:r>
          <a:r>
            <a:rPr lang="ja-JP" altLang="en-US" sz="1050">
              <a:solidFill>
                <a:schemeClr val="dk1"/>
              </a:solidFill>
              <a:effectLst/>
              <a:latin typeface="+mn-lt"/>
              <a:ea typeface="+mn-ea"/>
              <a:cs typeface="+mn-cs"/>
            </a:rPr>
            <a:t>減少した</a:t>
          </a:r>
          <a:r>
            <a:rPr lang="ja-JP" altLang="ja-JP" sz="1050">
              <a:solidFill>
                <a:schemeClr val="dk1"/>
              </a:solidFill>
              <a:effectLst/>
              <a:latin typeface="+mn-lt"/>
              <a:ea typeface="+mn-ea"/>
              <a:cs typeface="+mn-cs"/>
            </a:rPr>
            <a:t>。物件費は</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人づくり・人材確保支援事業委託、財務会計システム開発業務委託などの減により、前年度と比べて</a:t>
          </a:r>
          <a:r>
            <a:rPr lang="en-US" altLang="ja-JP" sz="1050">
              <a:solidFill>
                <a:schemeClr val="dk1"/>
              </a:solidFill>
              <a:effectLst/>
              <a:latin typeface="+mn-lt"/>
              <a:ea typeface="+mn-ea"/>
              <a:cs typeface="+mn-cs"/>
            </a:rPr>
            <a:t>845</a:t>
          </a:r>
          <a:r>
            <a:rPr lang="ja-JP" altLang="ja-JP" sz="1050">
              <a:solidFill>
                <a:schemeClr val="dk1"/>
              </a:solidFill>
              <a:effectLst/>
              <a:latin typeface="+mn-lt"/>
              <a:ea typeface="+mn-ea"/>
              <a:cs typeface="+mn-cs"/>
            </a:rPr>
            <a:t>円</a:t>
          </a:r>
          <a:r>
            <a:rPr lang="ja-JP" altLang="en-US" sz="1050">
              <a:solidFill>
                <a:schemeClr val="dk1"/>
              </a:solidFill>
              <a:effectLst/>
              <a:latin typeface="+mn-lt"/>
              <a:ea typeface="+mn-ea"/>
              <a:cs typeface="+mn-cs"/>
            </a:rPr>
            <a:t>減少した</a:t>
          </a:r>
          <a:r>
            <a:rPr lang="ja-JP" altLang="ja-JP" sz="1050">
              <a:solidFill>
                <a:schemeClr val="dk1"/>
              </a:solidFill>
              <a:effectLst/>
              <a:latin typeface="+mn-lt"/>
              <a:ea typeface="+mn-ea"/>
              <a:cs typeface="+mn-cs"/>
            </a:rPr>
            <a:t>。維持補修費は、市道維持補修の減などにより</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前年度と比べて</a:t>
          </a:r>
          <a:r>
            <a:rPr lang="en-US" altLang="ja-JP" sz="1050">
              <a:solidFill>
                <a:schemeClr val="dk1"/>
              </a:solidFill>
              <a:effectLst/>
              <a:latin typeface="+mn-lt"/>
              <a:ea typeface="+mn-ea"/>
              <a:cs typeface="+mn-cs"/>
            </a:rPr>
            <a:t>275</a:t>
          </a:r>
          <a:r>
            <a:rPr lang="ja-JP" altLang="en-US" sz="1050">
              <a:solidFill>
                <a:schemeClr val="dk1"/>
              </a:solidFill>
              <a:effectLst/>
              <a:latin typeface="+mn-lt"/>
              <a:ea typeface="+mn-ea"/>
              <a:cs typeface="+mn-cs"/>
            </a:rPr>
            <a:t>円減少となった。扶助費は、</a:t>
          </a:r>
          <a:r>
            <a:rPr kumimoji="1" lang="ja-JP" altLang="ja-JP" sz="1050">
              <a:solidFill>
                <a:schemeClr val="dk1"/>
              </a:solidFill>
              <a:effectLst/>
              <a:latin typeface="+mn-lt"/>
              <a:ea typeface="+mn-ea"/>
              <a:cs typeface="+mn-cs"/>
            </a:rPr>
            <a:t>保育運営費</a:t>
          </a:r>
          <a:r>
            <a:rPr lang="ja-JP" altLang="ja-JP" sz="1050">
              <a:solidFill>
                <a:schemeClr val="dk1"/>
              </a:solidFill>
              <a:effectLst/>
              <a:latin typeface="+mn-lt"/>
              <a:ea typeface="+mn-ea"/>
              <a:cs typeface="+mn-cs"/>
            </a:rPr>
            <a:t>、法内扶助費</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生活保護法</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、障害福祉サービス費が増加したことなどが主な要因で</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前年度と比べて</a:t>
          </a:r>
          <a:r>
            <a:rPr lang="en-US" altLang="ja-JP" sz="1050">
              <a:solidFill>
                <a:schemeClr val="dk1"/>
              </a:solidFill>
              <a:effectLst/>
              <a:latin typeface="+mn-lt"/>
              <a:ea typeface="+mn-ea"/>
              <a:cs typeface="+mn-cs"/>
            </a:rPr>
            <a:t>366</a:t>
          </a:r>
          <a:r>
            <a:rPr lang="ja-JP" altLang="en-US" sz="1050">
              <a:solidFill>
                <a:schemeClr val="dk1"/>
              </a:solidFill>
              <a:effectLst/>
              <a:latin typeface="+mn-lt"/>
              <a:ea typeface="+mn-ea"/>
              <a:cs typeface="+mn-cs"/>
            </a:rPr>
            <a:t>円増加となった。</a:t>
          </a:r>
          <a:r>
            <a:rPr lang="ja-JP" altLang="ja-JP" sz="1050">
              <a:solidFill>
                <a:schemeClr val="dk1"/>
              </a:solidFill>
              <a:effectLst/>
              <a:latin typeface="+mn-lt"/>
              <a:ea typeface="+mn-ea"/>
              <a:cs typeface="+mn-cs"/>
            </a:rPr>
            <a:t>補助費等は、柳泉園組合負担金などの減少などに伴い</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前年度と比べて</a:t>
          </a:r>
          <a:r>
            <a:rPr lang="en-US" altLang="ja-JP" sz="1050">
              <a:solidFill>
                <a:schemeClr val="dk1"/>
              </a:solidFill>
              <a:effectLst/>
              <a:latin typeface="+mn-lt"/>
              <a:ea typeface="+mn-ea"/>
              <a:cs typeface="+mn-cs"/>
            </a:rPr>
            <a:t>865</a:t>
          </a:r>
          <a:r>
            <a:rPr lang="ja-JP" altLang="ja-JP" sz="1050">
              <a:solidFill>
                <a:schemeClr val="dk1"/>
              </a:solidFill>
              <a:effectLst/>
              <a:latin typeface="+mn-lt"/>
              <a:ea typeface="+mn-ea"/>
              <a:cs typeface="+mn-cs"/>
            </a:rPr>
            <a:t>円</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している。普通建設事業費は、東久留米市民間保育所施設整備費補助金、大門中学校校舎棟東側大規模改造事業、中央児童館大規模改造工事など増加となったことなどにより、前年度と比べて全体として</a:t>
          </a:r>
          <a:r>
            <a:rPr lang="en-US" altLang="ja-JP" sz="1050">
              <a:solidFill>
                <a:schemeClr val="dk1"/>
              </a:solidFill>
              <a:effectLst/>
              <a:latin typeface="+mn-lt"/>
              <a:ea typeface="+mn-ea"/>
              <a:cs typeface="+mn-cs"/>
            </a:rPr>
            <a:t>9,099</a:t>
          </a:r>
          <a:r>
            <a:rPr lang="ja-JP" altLang="ja-JP" sz="1050">
              <a:solidFill>
                <a:schemeClr val="dk1"/>
              </a:solidFill>
              <a:effectLst/>
              <a:latin typeface="+mn-lt"/>
              <a:ea typeface="+mn-ea"/>
              <a:cs typeface="+mn-cs"/>
            </a:rPr>
            <a:t>円増加している。更新整備については、東久留米市民間保育所施設整備費補助金、大門中学校校舎棟東側大規模改造事業、中央児童館大規模改造工事などが増となったことなどから</a:t>
          </a:r>
          <a:r>
            <a:rPr lang="en-US" altLang="ja-JP" sz="1050">
              <a:solidFill>
                <a:schemeClr val="dk1"/>
              </a:solidFill>
              <a:effectLst/>
              <a:latin typeface="+mn-lt"/>
              <a:ea typeface="+mn-ea"/>
              <a:cs typeface="+mn-cs"/>
            </a:rPr>
            <a:t>14,909</a:t>
          </a:r>
          <a:r>
            <a:rPr lang="ja-JP" altLang="ja-JP" sz="1050">
              <a:solidFill>
                <a:schemeClr val="dk1"/>
              </a:solidFill>
              <a:effectLst/>
              <a:latin typeface="+mn-lt"/>
              <a:ea typeface="+mn-ea"/>
              <a:cs typeface="+mn-cs"/>
            </a:rPr>
            <a:t>円</a:t>
          </a:r>
          <a:r>
            <a:rPr lang="ja-JP" altLang="en-US" sz="1050">
              <a:solidFill>
                <a:schemeClr val="dk1"/>
              </a:solidFill>
              <a:effectLst/>
              <a:latin typeface="+mn-lt"/>
              <a:ea typeface="+mn-ea"/>
              <a:cs typeface="+mn-cs"/>
            </a:rPr>
            <a:t>増加</a:t>
          </a:r>
          <a:r>
            <a:rPr lang="ja-JP" altLang="ja-JP" sz="1050">
              <a:solidFill>
                <a:schemeClr val="dk1"/>
              </a:solidFill>
              <a:effectLst/>
              <a:latin typeface="+mn-lt"/>
              <a:ea typeface="+mn-ea"/>
              <a:cs typeface="+mn-cs"/>
            </a:rPr>
            <a:t>している。公債費は、利率の見直しにより利率が減少したことや前年度に民間資金の一部が償還終了したことなどにより償還利子が減となったことなどにより、前年度と比べて</a:t>
          </a:r>
          <a:r>
            <a:rPr lang="en-US" altLang="ja-JP" sz="1050">
              <a:solidFill>
                <a:schemeClr val="dk1"/>
              </a:solidFill>
              <a:effectLst/>
              <a:latin typeface="+mn-lt"/>
              <a:ea typeface="+mn-ea"/>
              <a:cs typeface="+mn-cs"/>
            </a:rPr>
            <a:t>100</a:t>
          </a:r>
          <a:r>
            <a:rPr lang="ja-JP" altLang="ja-JP" sz="1050">
              <a:solidFill>
                <a:schemeClr val="dk1"/>
              </a:solidFill>
              <a:effectLst/>
              <a:latin typeface="+mn-lt"/>
              <a:ea typeface="+mn-ea"/>
              <a:cs typeface="+mn-cs"/>
            </a:rPr>
            <a:t>円</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している。積立金は、公共施設等整備基金積立金の</a:t>
          </a:r>
          <a:r>
            <a:rPr lang="ja-JP" altLang="en-US" sz="1050">
              <a:solidFill>
                <a:schemeClr val="dk1"/>
              </a:solidFill>
              <a:effectLst/>
              <a:latin typeface="+mn-lt"/>
              <a:ea typeface="+mn-ea"/>
              <a:cs typeface="+mn-cs"/>
            </a:rPr>
            <a:t>増</a:t>
          </a:r>
          <a:r>
            <a:rPr lang="ja-JP" altLang="ja-JP" sz="1050">
              <a:solidFill>
                <a:schemeClr val="dk1"/>
              </a:solidFill>
              <a:effectLst/>
              <a:latin typeface="+mn-lt"/>
              <a:ea typeface="+mn-ea"/>
              <a:cs typeface="+mn-cs"/>
            </a:rPr>
            <a:t>などにより</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前年度と比べて</a:t>
          </a:r>
          <a:r>
            <a:rPr lang="en-US" altLang="ja-JP" sz="1050">
              <a:solidFill>
                <a:schemeClr val="dk1"/>
              </a:solidFill>
              <a:effectLst/>
              <a:latin typeface="+mn-lt"/>
              <a:ea typeface="+mn-ea"/>
              <a:cs typeface="+mn-cs"/>
            </a:rPr>
            <a:t>50</a:t>
          </a:r>
          <a:r>
            <a:rPr lang="ja-JP" altLang="ja-JP" sz="1050">
              <a:solidFill>
                <a:schemeClr val="dk1"/>
              </a:solidFill>
              <a:effectLst/>
              <a:latin typeface="+mn-lt"/>
              <a:ea typeface="+mn-ea"/>
              <a:cs typeface="+mn-cs"/>
            </a:rPr>
            <a:t>円</a:t>
          </a:r>
          <a:r>
            <a:rPr lang="ja-JP" altLang="en-US" sz="1050">
              <a:solidFill>
                <a:schemeClr val="dk1"/>
              </a:solidFill>
              <a:effectLst/>
              <a:latin typeface="+mn-lt"/>
              <a:ea typeface="+mn-ea"/>
              <a:cs typeface="+mn-cs"/>
            </a:rPr>
            <a:t>増加</a:t>
          </a:r>
          <a:r>
            <a:rPr lang="ja-JP" altLang="ja-JP" sz="1050">
              <a:solidFill>
                <a:schemeClr val="dk1"/>
              </a:solidFill>
              <a:effectLst/>
              <a:latin typeface="+mn-lt"/>
              <a:ea typeface="+mn-ea"/>
              <a:cs typeface="+mn-cs"/>
            </a:rPr>
            <a:t>している。</a:t>
          </a:r>
          <a:r>
            <a:rPr lang="ja-JP" altLang="en-US" sz="1050">
              <a:solidFill>
                <a:schemeClr val="dk1"/>
              </a:solidFill>
              <a:effectLst/>
              <a:latin typeface="+mn-lt"/>
              <a:ea typeface="+mn-ea"/>
              <a:cs typeface="+mn-cs"/>
            </a:rPr>
            <a:t>貸付金は、小口零細企業資金融資預託金などの減により、</a:t>
          </a:r>
          <a:r>
            <a:rPr lang="en-US" altLang="ja-JP" sz="1050">
              <a:solidFill>
                <a:schemeClr val="dk1"/>
              </a:solidFill>
              <a:effectLst/>
              <a:latin typeface="+mn-lt"/>
              <a:ea typeface="+mn-ea"/>
              <a:cs typeface="+mn-cs"/>
            </a:rPr>
            <a:t>465</a:t>
          </a:r>
          <a:r>
            <a:rPr lang="ja-JP" altLang="en-US" sz="1050">
              <a:solidFill>
                <a:schemeClr val="dk1"/>
              </a:solidFill>
              <a:effectLst/>
              <a:latin typeface="+mn-lt"/>
              <a:ea typeface="+mn-ea"/>
              <a:cs typeface="+mn-cs"/>
            </a:rPr>
            <a:t>円減少した。</a:t>
          </a:r>
          <a:r>
            <a:rPr lang="ja-JP" altLang="ja-JP" sz="1050">
              <a:solidFill>
                <a:schemeClr val="dk1"/>
              </a:solidFill>
              <a:effectLst/>
              <a:latin typeface="+mn-lt"/>
              <a:ea typeface="+mn-ea"/>
              <a:cs typeface="+mn-cs"/>
            </a:rPr>
            <a:t>繰出金は、介護保険特別会計繰出金、後期高齢者医療特別会計繰出金の増などにより、前年度と比べて</a:t>
          </a:r>
          <a:r>
            <a:rPr lang="en-US" altLang="ja-JP" sz="1050">
              <a:solidFill>
                <a:schemeClr val="dk1"/>
              </a:solidFill>
              <a:effectLst/>
              <a:latin typeface="+mn-lt"/>
              <a:ea typeface="+mn-ea"/>
              <a:cs typeface="+mn-cs"/>
            </a:rPr>
            <a:t>1,373</a:t>
          </a:r>
          <a:r>
            <a:rPr lang="ja-JP" altLang="ja-JP" sz="1050">
              <a:solidFill>
                <a:schemeClr val="dk1"/>
              </a:solidFill>
              <a:effectLst/>
              <a:latin typeface="+mn-lt"/>
              <a:ea typeface="+mn-ea"/>
              <a:cs typeface="+mn-cs"/>
            </a:rPr>
            <a:t>円増加している。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116,896
114,804
12.88
43,066,758
41,059,311
1,837,898
22,705,798
24,713,720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163322</xdr:rowOff>
    </xdr:from>
    <xdr:to>
      <xdr:col>24</xdr:col>
      <xdr:colOff>63500</xdr:colOff>
      <xdr:row>37</xdr:row>
      <xdr:rowOff>141224</xdr:rowOff>
    </xdr:to>
    <xdr:cxnSp macro="">
      <xdr:nvCxnSpPr>
        <xdr:cNvPr id="61" name="直線コネクタ 60"/>
        <xdr:cNvCxnSpPr/>
      </xdr:nvCxnSpPr>
      <xdr:spPr>
        <a:xfrm>
          <a:off x="3797300" y="6335522"/>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72644</xdr:rowOff>
    </xdr:from>
    <xdr:to>
      <xdr:col>19</xdr:col>
      <xdr:colOff>177800</xdr:colOff>
      <xdr:row>36</xdr:row>
      <xdr:rowOff>163322</xdr:rowOff>
    </xdr:to>
    <xdr:cxnSp macro="">
      <xdr:nvCxnSpPr>
        <xdr:cNvPr id="64" name="直線コネクタ 63"/>
        <xdr:cNvCxnSpPr/>
      </xdr:nvCxnSpPr>
      <xdr:spPr>
        <a:xfrm>
          <a:off x="2908300" y="6244844"/>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86360</xdr:rowOff>
    </xdr:from>
    <xdr:to>
      <xdr:col>15</xdr:col>
      <xdr:colOff>50800</xdr:colOff>
      <xdr:row>36</xdr:row>
      <xdr:rowOff>72644</xdr:rowOff>
    </xdr:to>
    <xdr:cxnSp macro="">
      <xdr:nvCxnSpPr>
        <xdr:cNvPr id="67" name="直線コネクタ 66"/>
        <xdr:cNvCxnSpPr/>
      </xdr:nvCxnSpPr>
      <xdr:spPr>
        <a:xfrm>
          <a:off x="2019300" y="608711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86360</xdr:rowOff>
    </xdr:from>
    <xdr:to>
      <xdr:col>10</xdr:col>
      <xdr:colOff>114300</xdr:colOff>
      <xdr:row>35</xdr:row>
      <xdr:rowOff>137414</xdr:rowOff>
    </xdr:to>
    <xdr:cxnSp macro="">
      <xdr:nvCxnSpPr>
        <xdr:cNvPr id="70" name="直線コネクタ 69"/>
        <xdr:cNvCxnSpPr/>
      </xdr:nvCxnSpPr>
      <xdr:spPr>
        <a:xfrm flipV="1">
          <a:off x="1130300" y="608711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90424</xdr:rowOff>
    </xdr:from>
    <xdr:to>
      <xdr:col>24</xdr:col>
      <xdr:colOff>114300</xdr:colOff>
      <xdr:row>38</xdr:row>
      <xdr:rowOff>20574</xdr:rowOff>
    </xdr:to>
    <xdr:sp macro="" textlink="">
      <xdr:nvSpPr>
        <xdr:cNvPr id="80" name="楕円 79"/>
        <xdr:cNvSpPr/>
      </xdr:nvSpPr>
      <xdr:spPr>
        <a:xfrm>
          <a:off x="45847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469744" cy="259045"/>
    <xdr:sp macro="" textlink="">
      <xdr:nvSpPr>
        <xdr:cNvPr id="81" name="議会費該当値テキスト"/>
        <xdr:cNvSpPr txBox="1"/>
      </xdr:nvSpPr>
      <xdr:spPr>
        <a:xfrm>
          <a:off x="4686300"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112522</xdr:rowOff>
    </xdr:from>
    <xdr:to>
      <xdr:col>20</xdr:col>
      <xdr:colOff>38100</xdr:colOff>
      <xdr:row>37</xdr:row>
      <xdr:rowOff>42672</xdr:rowOff>
    </xdr:to>
    <xdr:sp macro="" textlink="">
      <xdr:nvSpPr>
        <xdr:cNvPr id="82" name="楕円 81"/>
        <xdr:cNvSpPr/>
      </xdr:nvSpPr>
      <xdr:spPr>
        <a:xfrm>
          <a:off x="3746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33799</xdr:rowOff>
    </xdr:from>
    <xdr:ext cx="469744" cy="259045"/>
    <xdr:sp macro="" textlink="">
      <xdr:nvSpPr>
        <xdr:cNvPr id="83" name="テキスト ボックス 82"/>
        <xdr:cNvSpPr txBox="1"/>
      </xdr:nvSpPr>
      <xdr:spPr>
        <a:xfrm>
          <a:off x="3562428"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21844</xdr:rowOff>
    </xdr:from>
    <xdr:to>
      <xdr:col>15</xdr:col>
      <xdr:colOff>101600</xdr:colOff>
      <xdr:row>36</xdr:row>
      <xdr:rowOff>123444</xdr:rowOff>
    </xdr:to>
    <xdr:sp macro="" textlink="">
      <xdr:nvSpPr>
        <xdr:cNvPr id="84" name="楕円 83"/>
        <xdr:cNvSpPr/>
      </xdr:nvSpPr>
      <xdr:spPr>
        <a:xfrm>
          <a:off x="2857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114571</xdr:rowOff>
    </xdr:from>
    <xdr:ext cx="469744" cy="259045"/>
    <xdr:sp macro="" textlink="">
      <xdr:nvSpPr>
        <xdr:cNvPr id="85" name="テキスト ボックス 84"/>
        <xdr:cNvSpPr txBox="1"/>
      </xdr:nvSpPr>
      <xdr:spPr>
        <a:xfrm>
          <a:off x="2673428"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35560</xdr:rowOff>
    </xdr:from>
    <xdr:to>
      <xdr:col>10</xdr:col>
      <xdr:colOff>165100</xdr:colOff>
      <xdr:row>35</xdr:row>
      <xdr:rowOff>137160</xdr:rowOff>
    </xdr:to>
    <xdr:sp macro="" textlink="">
      <xdr:nvSpPr>
        <xdr:cNvPr id="86" name="楕円 85"/>
        <xdr:cNvSpPr/>
      </xdr:nvSpPr>
      <xdr:spPr>
        <a:xfrm>
          <a:off x="1968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128287</xdr:rowOff>
    </xdr:from>
    <xdr:ext cx="469744" cy="259045"/>
    <xdr:sp macro="" textlink="">
      <xdr:nvSpPr>
        <xdr:cNvPr id="87" name="テキスト ボックス 86"/>
        <xdr:cNvSpPr txBox="1"/>
      </xdr:nvSpPr>
      <xdr:spPr>
        <a:xfrm>
          <a:off x="1784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88" name="楕円 87"/>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89" name="テキスト ボックス 88"/>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157266</xdr:rowOff>
    </xdr:from>
    <xdr:to>
      <xdr:col>24</xdr:col>
      <xdr:colOff>63500</xdr:colOff>
      <xdr:row>58</xdr:row>
      <xdr:rowOff>164080</xdr:rowOff>
    </xdr:to>
    <xdr:cxnSp macro="">
      <xdr:nvCxnSpPr>
        <xdr:cNvPr id="118" name="直線コネクタ 117"/>
        <xdr:cNvCxnSpPr/>
      </xdr:nvCxnSpPr>
      <xdr:spPr>
        <a:xfrm>
          <a:off x="3797300" y="10101366"/>
          <a:ext cx="8382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149065</xdr:rowOff>
    </xdr:from>
    <xdr:to>
      <xdr:col>19</xdr:col>
      <xdr:colOff>177800</xdr:colOff>
      <xdr:row>58</xdr:row>
      <xdr:rowOff>157266</xdr:rowOff>
    </xdr:to>
    <xdr:cxnSp macro="">
      <xdr:nvCxnSpPr>
        <xdr:cNvPr id="121" name="直線コネクタ 120"/>
        <xdr:cNvCxnSpPr/>
      </xdr:nvCxnSpPr>
      <xdr:spPr>
        <a:xfrm>
          <a:off x="2908300" y="10093165"/>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149065</xdr:rowOff>
    </xdr:from>
    <xdr:to>
      <xdr:col>15</xdr:col>
      <xdr:colOff>50800</xdr:colOff>
      <xdr:row>58</xdr:row>
      <xdr:rowOff>150779</xdr:rowOff>
    </xdr:to>
    <xdr:cxnSp macro="">
      <xdr:nvCxnSpPr>
        <xdr:cNvPr id="124" name="直線コネクタ 123"/>
        <xdr:cNvCxnSpPr/>
      </xdr:nvCxnSpPr>
      <xdr:spPr>
        <a:xfrm flipV="1">
          <a:off x="2019300" y="1009316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150779</xdr:rowOff>
    </xdr:from>
    <xdr:to>
      <xdr:col>10</xdr:col>
      <xdr:colOff>114300</xdr:colOff>
      <xdr:row>58</xdr:row>
      <xdr:rowOff>152197</xdr:rowOff>
    </xdr:to>
    <xdr:cxnSp macro="">
      <xdr:nvCxnSpPr>
        <xdr:cNvPr id="127" name="直線コネクタ 126"/>
        <xdr:cNvCxnSpPr/>
      </xdr:nvCxnSpPr>
      <xdr:spPr>
        <a:xfrm flipV="1">
          <a:off x="1130300" y="1009487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113280</xdr:rowOff>
    </xdr:from>
    <xdr:to>
      <xdr:col>24</xdr:col>
      <xdr:colOff>114300</xdr:colOff>
      <xdr:row>59</xdr:row>
      <xdr:rowOff>43430</xdr:rowOff>
    </xdr:to>
    <xdr:sp macro="" textlink="">
      <xdr:nvSpPr>
        <xdr:cNvPr id="137" name="楕円 136"/>
        <xdr:cNvSpPr/>
      </xdr:nvSpPr>
      <xdr:spPr>
        <a:xfrm>
          <a:off x="4584700" y="100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106466</xdr:rowOff>
    </xdr:from>
    <xdr:to>
      <xdr:col>20</xdr:col>
      <xdr:colOff>38100</xdr:colOff>
      <xdr:row>59</xdr:row>
      <xdr:rowOff>36616</xdr:rowOff>
    </xdr:to>
    <xdr:sp macro="" textlink="">
      <xdr:nvSpPr>
        <xdr:cNvPr id="139" name="楕円 138"/>
        <xdr:cNvSpPr/>
      </xdr:nvSpPr>
      <xdr:spPr>
        <a:xfrm>
          <a:off x="3746500" y="100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27743</xdr:rowOff>
    </xdr:from>
    <xdr:ext cx="534377" cy="259045"/>
    <xdr:sp macro="" textlink="">
      <xdr:nvSpPr>
        <xdr:cNvPr id="140" name="テキスト ボックス 139"/>
        <xdr:cNvSpPr txBox="1"/>
      </xdr:nvSpPr>
      <xdr:spPr>
        <a:xfrm>
          <a:off x="3530111" y="1014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98265</xdr:rowOff>
    </xdr:from>
    <xdr:to>
      <xdr:col>15</xdr:col>
      <xdr:colOff>101600</xdr:colOff>
      <xdr:row>59</xdr:row>
      <xdr:rowOff>28415</xdr:rowOff>
    </xdr:to>
    <xdr:sp macro="" textlink="">
      <xdr:nvSpPr>
        <xdr:cNvPr id="141" name="楕円 140"/>
        <xdr:cNvSpPr/>
      </xdr:nvSpPr>
      <xdr:spPr>
        <a:xfrm>
          <a:off x="2857500" y="100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19542</xdr:rowOff>
    </xdr:from>
    <xdr:ext cx="534377" cy="259045"/>
    <xdr:sp macro="" textlink="">
      <xdr:nvSpPr>
        <xdr:cNvPr id="142" name="テキスト ボックス 141"/>
        <xdr:cNvSpPr txBox="1"/>
      </xdr:nvSpPr>
      <xdr:spPr>
        <a:xfrm>
          <a:off x="2641111" y="1013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99979</xdr:rowOff>
    </xdr:from>
    <xdr:to>
      <xdr:col>10</xdr:col>
      <xdr:colOff>165100</xdr:colOff>
      <xdr:row>59</xdr:row>
      <xdr:rowOff>30129</xdr:rowOff>
    </xdr:to>
    <xdr:sp macro="" textlink="">
      <xdr:nvSpPr>
        <xdr:cNvPr id="143" name="楕円 142"/>
        <xdr:cNvSpPr/>
      </xdr:nvSpPr>
      <xdr:spPr>
        <a:xfrm>
          <a:off x="1968500" y="100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21256</xdr:rowOff>
    </xdr:from>
    <xdr:ext cx="534377" cy="259045"/>
    <xdr:sp macro="" textlink="">
      <xdr:nvSpPr>
        <xdr:cNvPr id="144" name="テキスト ボックス 143"/>
        <xdr:cNvSpPr txBox="1"/>
      </xdr:nvSpPr>
      <xdr:spPr>
        <a:xfrm>
          <a:off x="1752111" y="1013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101397</xdr:rowOff>
    </xdr:from>
    <xdr:to>
      <xdr:col>6</xdr:col>
      <xdr:colOff>38100</xdr:colOff>
      <xdr:row>59</xdr:row>
      <xdr:rowOff>31547</xdr:rowOff>
    </xdr:to>
    <xdr:sp macro="" textlink="">
      <xdr:nvSpPr>
        <xdr:cNvPr id="145" name="楕円 144"/>
        <xdr:cNvSpPr/>
      </xdr:nvSpPr>
      <xdr:spPr>
        <a:xfrm>
          <a:off x="1079500" y="100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22674</xdr:rowOff>
    </xdr:from>
    <xdr:ext cx="534377" cy="259045"/>
    <xdr:sp macro="" textlink="">
      <xdr:nvSpPr>
        <xdr:cNvPr id="146" name="テキスト ボックス 145"/>
        <xdr:cNvSpPr txBox="1"/>
      </xdr:nvSpPr>
      <xdr:spPr>
        <a:xfrm>
          <a:off x="863111" y="101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42033</xdr:rowOff>
    </xdr:from>
    <xdr:to>
      <xdr:col>24</xdr:col>
      <xdr:colOff>63500</xdr:colOff>
      <xdr:row>73</xdr:row>
      <xdr:rowOff>88417</xdr:rowOff>
    </xdr:to>
    <xdr:cxnSp macro="">
      <xdr:nvCxnSpPr>
        <xdr:cNvPr id="178" name="直線コネクタ 177"/>
        <xdr:cNvCxnSpPr/>
      </xdr:nvCxnSpPr>
      <xdr:spPr>
        <a:xfrm flipV="1">
          <a:off x="3797300" y="12557883"/>
          <a:ext cx="8382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88417</xdr:rowOff>
    </xdr:from>
    <xdr:to>
      <xdr:col>19</xdr:col>
      <xdr:colOff>177800</xdr:colOff>
      <xdr:row>74</xdr:row>
      <xdr:rowOff>11651</xdr:rowOff>
    </xdr:to>
    <xdr:cxnSp macro="">
      <xdr:nvCxnSpPr>
        <xdr:cNvPr id="181" name="直線コネクタ 180"/>
        <xdr:cNvCxnSpPr/>
      </xdr:nvCxnSpPr>
      <xdr:spPr>
        <a:xfrm flipV="1">
          <a:off x="2908300" y="12604267"/>
          <a:ext cx="889000" cy="9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11651</xdr:rowOff>
    </xdr:from>
    <xdr:to>
      <xdr:col>15</xdr:col>
      <xdr:colOff>50800</xdr:colOff>
      <xdr:row>74</xdr:row>
      <xdr:rowOff>106640</xdr:rowOff>
    </xdr:to>
    <xdr:cxnSp macro="">
      <xdr:nvCxnSpPr>
        <xdr:cNvPr id="184" name="直線コネクタ 183"/>
        <xdr:cNvCxnSpPr/>
      </xdr:nvCxnSpPr>
      <xdr:spPr>
        <a:xfrm flipV="1">
          <a:off x="2019300" y="12698951"/>
          <a:ext cx="889000" cy="9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106640</xdr:rowOff>
    </xdr:from>
    <xdr:to>
      <xdr:col>10</xdr:col>
      <xdr:colOff>114300</xdr:colOff>
      <xdr:row>75</xdr:row>
      <xdr:rowOff>7906</xdr:rowOff>
    </xdr:to>
    <xdr:cxnSp macro="">
      <xdr:nvCxnSpPr>
        <xdr:cNvPr id="187" name="直線コネクタ 186"/>
        <xdr:cNvCxnSpPr/>
      </xdr:nvCxnSpPr>
      <xdr:spPr>
        <a:xfrm flipV="1">
          <a:off x="1130300" y="12793940"/>
          <a:ext cx="8890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24306</xdr:rowOff>
    </xdr:from>
    <xdr:ext cx="599010" cy="259045"/>
    <xdr:sp macro="" textlink="">
      <xdr:nvSpPr>
        <xdr:cNvPr id="189" name="テキスト ボックス 188"/>
        <xdr:cNvSpPr txBox="1"/>
      </xdr:nvSpPr>
      <xdr:spPr>
        <a:xfrm>
          <a:off x="1719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162683</xdr:rowOff>
    </xdr:from>
    <xdr:to>
      <xdr:col>24</xdr:col>
      <xdr:colOff>114300</xdr:colOff>
      <xdr:row>73</xdr:row>
      <xdr:rowOff>92833</xdr:rowOff>
    </xdr:to>
    <xdr:sp macro="" textlink="">
      <xdr:nvSpPr>
        <xdr:cNvPr id="197" name="楕円 196"/>
        <xdr:cNvSpPr/>
      </xdr:nvSpPr>
      <xdr:spPr>
        <a:xfrm>
          <a:off x="4584700" y="125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14110</xdr:rowOff>
    </xdr:from>
    <xdr:ext cx="599010" cy="259045"/>
    <xdr:sp macro="" textlink="">
      <xdr:nvSpPr>
        <xdr:cNvPr id="198" name="民生費該当値テキスト"/>
        <xdr:cNvSpPr txBox="1"/>
      </xdr:nvSpPr>
      <xdr:spPr>
        <a:xfrm>
          <a:off x="4686300" y="1235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37617</xdr:rowOff>
    </xdr:from>
    <xdr:to>
      <xdr:col>20</xdr:col>
      <xdr:colOff>38100</xdr:colOff>
      <xdr:row>73</xdr:row>
      <xdr:rowOff>139217</xdr:rowOff>
    </xdr:to>
    <xdr:sp macro="" textlink="">
      <xdr:nvSpPr>
        <xdr:cNvPr id="199" name="楕円 198"/>
        <xdr:cNvSpPr/>
      </xdr:nvSpPr>
      <xdr:spPr>
        <a:xfrm>
          <a:off x="3746500" y="125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155744</xdr:rowOff>
    </xdr:from>
    <xdr:ext cx="599010" cy="259045"/>
    <xdr:sp macro="" textlink="">
      <xdr:nvSpPr>
        <xdr:cNvPr id="200" name="テキスト ボックス 199"/>
        <xdr:cNvSpPr txBox="1"/>
      </xdr:nvSpPr>
      <xdr:spPr>
        <a:xfrm>
          <a:off x="3497795" y="1232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132301</xdr:rowOff>
    </xdr:from>
    <xdr:to>
      <xdr:col>15</xdr:col>
      <xdr:colOff>101600</xdr:colOff>
      <xdr:row>74</xdr:row>
      <xdr:rowOff>62451</xdr:rowOff>
    </xdr:to>
    <xdr:sp macro="" textlink="">
      <xdr:nvSpPr>
        <xdr:cNvPr id="201" name="楕円 200"/>
        <xdr:cNvSpPr/>
      </xdr:nvSpPr>
      <xdr:spPr>
        <a:xfrm>
          <a:off x="2857500" y="126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78978</xdr:rowOff>
    </xdr:from>
    <xdr:ext cx="599010" cy="259045"/>
    <xdr:sp macro="" textlink="">
      <xdr:nvSpPr>
        <xdr:cNvPr id="202" name="テキスト ボックス 201"/>
        <xdr:cNvSpPr txBox="1"/>
      </xdr:nvSpPr>
      <xdr:spPr>
        <a:xfrm>
          <a:off x="2608795" y="1242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55840</xdr:rowOff>
    </xdr:from>
    <xdr:to>
      <xdr:col>10</xdr:col>
      <xdr:colOff>165100</xdr:colOff>
      <xdr:row>74</xdr:row>
      <xdr:rowOff>157440</xdr:rowOff>
    </xdr:to>
    <xdr:sp macro="" textlink="">
      <xdr:nvSpPr>
        <xdr:cNvPr id="203" name="楕円 202"/>
        <xdr:cNvSpPr/>
      </xdr:nvSpPr>
      <xdr:spPr>
        <a:xfrm>
          <a:off x="1968500" y="127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2517</xdr:rowOff>
    </xdr:from>
    <xdr:ext cx="599010" cy="259045"/>
    <xdr:sp macro="" textlink="">
      <xdr:nvSpPr>
        <xdr:cNvPr id="204" name="テキスト ボックス 203"/>
        <xdr:cNvSpPr txBox="1"/>
      </xdr:nvSpPr>
      <xdr:spPr>
        <a:xfrm>
          <a:off x="1719795" y="125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205" name="楕円 204"/>
        <xdr:cNvSpPr/>
      </xdr:nvSpPr>
      <xdr:spPr>
        <a:xfrm>
          <a:off x="1079500" y="128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206" name="テキスト ボックス 205"/>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44159</xdr:rowOff>
    </xdr:from>
    <xdr:to>
      <xdr:col>24</xdr:col>
      <xdr:colOff>63500</xdr:colOff>
      <xdr:row>97</xdr:row>
      <xdr:rowOff>50724</xdr:rowOff>
    </xdr:to>
    <xdr:cxnSp macro="">
      <xdr:nvCxnSpPr>
        <xdr:cNvPr id="235" name="直線コネクタ 234"/>
        <xdr:cNvCxnSpPr/>
      </xdr:nvCxnSpPr>
      <xdr:spPr>
        <a:xfrm flipV="1">
          <a:off x="3797300" y="16674809"/>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50724</xdr:rowOff>
    </xdr:from>
    <xdr:to>
      <xdr:col>19</xdr:col>
      <xdr:colOff>177800</xdr:colOff>
      <xdr:row>97</xdr:row>
      <xdr:rowOff>61291</xdr:rowOff>
    </xdr:to>
    <xdr:cxnSp macro="">
      <xdr:nvCxnSpPr>
        <xdr:cNvPr id="238" name="直線コネクタ 237"/>
        <xdr:cNvCxnSpPr/>
      </xdr:nvCxnSpPr>
      <xdr:spPr>
        <a:xfrm flipV="1">
          <a:off x="2908300" y="16681374"/>
          <a:ext cx="8890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61291</xdr:rowOff>
    </xdr:from>
    <xdr:to>
      <xdr:col>15</xdr:col>
      <xdr:colOff>50800</xdr:colOff>
      <xdr:row>97</xdr:row>
      <xdr:rowOff>78346</xdr:rowOff>
    </xdr:to>
    <xdr:cxnSp macro="">
      <xdr:nvCxnSpPr>
        <xdr:cNvPr id="241" name="直線コネクタ 240"/>
        <xdr:cNvCxnSpPr/>
      </xdr:nvCxnSpPr>
      <xdr:spPr>
        <a:xfrm flipV="1">
          <a:off x="2019300" y="16691941"/>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72580</xdr:rowOff>
    </xdr:from>
    <xdr:to>
      <xdr:col>10</xdr:col>
      <xdr:colOff>114300</xdr:colOff>
      <xdr:row>97</xdr:row>
      <xdr:rowOff>78346</xdr:rowOff>
    </xdr:to>
    <xdr:cxnSp macro="">
      <xdr:nvCxnSpPr>
        <xdr:cNvPr id="244" name="直線コネクタ 243"/>
        <xdr:cNvCxnSpPr/>
      </xdr:nvCxnSpPr>
      <xdr:spPr>
        <a:xfrm>
          <a:off x="1130300" y="16703230"/>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164809</xdr:rowOff>
    </xdr:from>
    <xdr:to>
      <xdr:col>24</xdr:col>
      <xdr:colOff>114300</xdr:colOff>
      <xdr:row>97</xdr:row>
      <xdr:rowOff>94959</xdr:rowOff>
    </xdr:to>
    <xdr:sp macro="" textlink="">
      <xdr:nvSpPr>
        <xdr:cNvPr id="254" name="楕円 253"/>
        <xdr:cNvSpPr/>
      </xdr:nvSpPr>
      <xdr:spPr>
        <a:xfrm>
          <a:off x="4584700" y="166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79736</xdr:rowOff>
    </xdr:from>
    <xdr:ext cx="534377" cy="259045"/>
    <xdr:sp macro="" textlink="">
      <xdr:nvSpPr>
        <xdr:cNvPr id="255" name="衛生費該当値テキスト"/>
        <xdr:cNvSpPr txBox="1"/>
      </xdr:nvSpPr>
      <xdr:spPr>
        <a:xfrm>
          <a:off x="4686300" y="165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171374</xdr:rowOff>
    </xdr:from>
    <xdr:to>
      <xdr:col>20</xdr:col>
      <xdr:colOff>38100</xdr:colOff>
      <xdr:row>97</xdr:row>
      <xdr:rowOff>101524</xdr:rowOff>
    </xdr:to>
    <xdr:sp macro="" textlink="">
      <xdr:nvSpPr>
        <xdr:cNvPr id="256" name="楕円 255"/>
        <xdr:cNvSpPr/>
      </xdr:nvSpPr>
      <xdr:spPr>
        <a:xfrm>
          <a:off x="3746500" y="166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92651</xdr:rowOff>
    </xdr:from>
    <xdr:ext cx="534377" cy="259045"/>
    <xdr:sp macro="" textlink="">
      <xdr:nvSpPr>
        <xdr:cNvPr id="257" name="テキスト ボックス 256"/>
        <xdr:cNvSpPr txBox="1"/>
      </xdr:nvSpPr>
      <xdr:spPr>
        <a:xfrm>
          <a:off x="3530111" y="167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10491</xdr:rowOff>
    </xdr:from>
    <xdr:to>
      <xdr:col>15</xdr:col>
      <xdr:colOff>101600</xdr:colOff>
      <xdr:row>97</xdr:row>
      <xdr:rowOff>112091</xdr:rowOff>
    </xdr:to>
    <xdr:sp macro="" textlink="">
      <xdr:nvSpPr>
        <xdr:cNvPr id="258" name="楕円 257"/>
        <xdr:cNvSpPr/>
      </xdr:nvSpPr>
      <xdr:spPr>
        <a:xfrm>
          <a:off x="2857500" y="166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103218</xdr:rowOff>
    </xdr:from>
    <xdr:ext cx="534377" cy="259045"/>
    <xdr:sp macro="" textlink="">
      <xdr:nvSpPr>
        <xdr:cNvPr id="259" name="テキスト ボックス 258"/>
        <xdr:cNvSpPr txBox="1"/>
      </xdr:nvSpPr>
      <xdr:spPr>
        <a:xfrm>
          <a:off x="2641111"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27546</xdr:rowOff>
    </xdr:from>
    <xdr:to>
      <xdr:col>10</xdr:col>
      <xdr:colOff>165100</xdr:colOff>
      <xdr:row>97</xdr:row>
      <xdr:rowOff>129146</xdr:rowOff>
    </xdr:to>
    <xdr:sp macro="" textlink="">
      <xdr:nvSpPr>
        <xdr:cNvPr id="260" name="楕円 259"/>
        <xdr:cNvSpPr/>
      </xdr:nvSpPr>
      <xdr:spPr>
        <a:xfrm>
          <a:off x="1968500" y="16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120273</xdr:rowOff>
    </xdr:from>
    <xdr:ext cx="534377" cy="259045"/>
    <xdr:sp macro="" textlink="">
      <xdr:nvSpPr>
        <xdr:cNvPr id="261" name="テキスト ボックス 260"/>
        <xdr:cNvSpPr txBox="1"/>
      </xdr:nvSpPr>
      <xdr:spPr>
        <a:xfrm>
          <a:off x="1752111" y="167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21780</xdr:rowOff>
    </xdr:from>
    <xdr:to>
      <xdr:col>6</xdr:col>
      <xdr:colOff>38100</xdr:colOff>
      <xdr:row>97</xdr:row>
      <xdr:rowOff>123380</xdr:rowOff>
    </xdr:to>
    <xdr:sp macro="" textlink="">
      <xdr:nvSpPr>
        <xdr:cNvPr id="262" name="楕円 261"/>
        <xdr:cNvSpPr/>
      </xdr:nvSpPr>
      <xdr:spPr>
        <a:xfrm>
          <a:off x="1079500" y="166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114507</xdr:rowOff>
    </xdr:from>
    <xdr:ext cx="534377" cy="259045"/>
    <xdr:sp macro="" textlink="">
      <xdr:nvSpPr>
        <xdr:cNvPr id="263" name="テキスト ボックス 262"/>
        <xdr:cNvSpPr txBox="1"/>
      </xdr:nvSpPr>
      <xdr:spPr>
        <a:xfrm>
          <a:off x="863111" y="167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2083</xdr:rowOff>
    </xdr:from>
    <xdr:to>
      <xdr:col>55</xdr:col>
      <xdr:colOff>0</xdr:colOff>
      <xdr:row>34</xdr:row>
      <xdr:rowOff>30886</xdr:rowOff>
    </xdr:to>
    <xdr:cxnSp macro="">
      <xdr:nvCxnSpPr>
        <xdr:cNvPr id="290" name="直線コネクタ 289"/>
        <xdr:cNvCxnSpPr/>
      </xdr:nvCxnSpPr>
      <xdr:spPr>
        <a:xfrm>
          <a:off x="9639300" y="5831383"/>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2083</xdr:rowOff>
    </xdr:from>
    <xdr:to>
      <xdr:col>50</xdr:col>
      <xdr:colOff>114300</xdr:colOff>
      <xdr:row>34</xdr:row>
      <xdr:rowOff>23571</xdr:rowOff>
    </xdr:to>
    <xdr:cxnSp macro="">
      <xdr:nvCxnSpPr>
        <xdr:cNvPr id="293" name="直線コネクタ 292"/>
        <xdr:cNvCxnSpPr/>
      </xdr:nvCxnSpPr>
      <xdr:spPr>
        <a:xfrm flipV="1">
          <a:off x="8750300" y="58313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23571</xdr:rowOff>
    </xdr:from>
    <xdr:to>
      <xdr:col>45</xdr:col>
      <xdr:colOff>177800</xdr:colOff>
      <xdr:row>34</xdr:row>
      <xdr:rowOff>63348</xdr:rowOff>
    </xdr:to>
    <xdr:cxnSp macro="">
      <xdr:nvCxnSpPr>
        <xdr:cNvPr id="296" name="直線コネクタ 295"/>
        <xdr:cNvCxnSpPr/>
      </xdr:nvCxnSpPr>
      <xdr:spPr>
        <a:xfrm flipV="1">
          <a:off x="7861300" y="5852871"/>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154331</xdr:rowOff>
    </xdr:from>
    <xdr:to>
      <xdr:col>41</xdr:col>
      <xdr:colOff>50800</xdr:colOff>
      <xdr:row>34</xdr:row>
      <xdr:rowOff>63348</xdr:rowOff>
    </xdr:to>
    <xdr:cxnSp macro="">
      <xdr:nvCxnSpPr>
        <xdr:cNvPr id="299" name="直線コネクタ 298"/>
        <xdr:cNvCxnSpPr/>
      </xdr:nvCxnSpPr>
      <xdr:spPr>
        <a:xfrm>
          <a:off x="6972300" y="5812181"/>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145965</xdr:rowOff>
    </xdr:from>
    <xdr:ext cx="469744" cy="259045"/>
    <xdr:sp macro="" textlink="">
      <xdr:nvSpPr>
        <xdr:cNvPr id="301" name="テキスト ボックス 300"/>
        <xdr:cNvSpPr txBox="1"/>
      </xdr:nvSpPr>
      <xdr:spPr>
        <a:xfrm>
          <a:off x="7626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70070</xdr:rowOff>
    </xdr:from>
    <xdr:ext cx="469744" cy="259045"/>
    <xdr:sp macro="" textlink="">
      <xdr:nvSpPr>
        <xdr:cNvPr id="303" name="テキスト ボックス 302"/>
        <xdr:cNvSpPr txBox="1"/>
      </xdr:nvSpPr>
      <xdr:spPr>
        <a:xfrm>
          <a:off x="6737428" y="58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151536</xdr:rowOff>
    </xdr:from>
    <xdr:to>
      <xdr:col>55</xdr:col>
      <xdr:colOff>50800</xdr:colOff>
      <xdr:row>34</xdr:row>
      <xdr:rowOff>81686</xdr:rowOff>
    </xdr:to>
    <xdr:sp macro="" textlink="">
      <xdr:nvSpPr>
        <xdr:cNvPr id="309" name="楕円 308"/>
        <xdr:cNvSpPr/>
      </xdr:nvSpPr>
      <xdr:spPr>
        <a:xfrm>
          <a:off x="104267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2963</xdr:rowOff>
    </xdr:from>
    <xdr:ext cx="469744" cy="259045"/>
    <xdr:sp macro="" textlink="">
      <xdr:nvSpPr>
        <xdr:cNvPr id="310" name="労働費該当値テキスト"/>
        <xdr:cNvSpPr txBox="1"/>
      </xdr:nvSpPr>
      <xdr:spPr>
        <a:xfrm>
          <a:off x="10528300" y="566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122733</xdr:rowOff>
    </xdr:from>
    <xdr:to>
      <xdr:col>50</xdr:col>
      <xdr:colOff>165100</xdr:colOff>
      <xdr:row>34</xdr:row>
      <xdr:rowOff>52883</xdr:rowOff>
    </xdr:to>
    <xdr:sp macro="" textlink="">
      <xdr:nvSpPr>
        <xdr:cNvPr id="311" name="楕円 310"/>
        <xdr:cNvSpPr/>
      </xdr:nvSpPr>
      <xdr:spPr>
        <a:xfrm>
          <a:off x="9588500" y="57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69410</xdr:rowOff>
    </xdr:from>
    <xdr:ext cx="469744" cy="259045"/>
    <xdr:sp macro="" textlink="">
      <xdr:nvSpPr>
        <xdr:cNvPr id="312" name="テキスト ボックス 311"/>
        <xdr:cNvSpPr txBox="1"/>
      </xdr:nvSpPr>
      <xdr:spPr>
        <a:xfrm>
          <a:off x="9404428" y="55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144221</xdr:rowOff>
    </xdr:from>
    <xdr:to>
      <xdr:col>46</xdr:col>
      <xdr:colOff>38100</xdr:colOff>
      <xdr:row>34</xdr:row>
      <xdr:rowOff>74371</xdr:rowOff>
    </xdr:to>
    <xdr:sp macro="" textlink="">
      <xdr:nvSpPr>
        <xdr:cNvPr id="313" name="楕円 312"/>
        <xdr:cNvSpPr/>
      </xdr:nvSpPr>
      <xdr:spPr>
        <a:xfrm>
          <a:off x="8699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90898</xdr:rowOff>
    </xdr:from>
    <xdr:ext cx="469744" cy="259045"/>
    <xdr:sp macro="" textlink="">
      <xdr:nvSpPr>
        <xdr:cNvPr id="314" name="テキスト ボックス 313"/>
        <xdr:cNvSpPr txBox="1"/>
      </xdr:nvSpPr>
      <xdr:spPr>
        <a:xfrm>
          <a:off x="8515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12548</xdr:rowOff>
    </xdr:from>
    <xdr:to>
      <xdr:col>41</xdr:col>
      <xdr:colOff>101600</xdr:colOff>
      <xdr:row>34</xdr:row>
      <xdr:rowOff>114148</xdr:rowOff>
    </xdr:to>
    <xdr:sp macro="" textlink="">
      <xdr:nvSpPr>
        <xdr:cNvPr id="315" name="楕円 314"/>
        <xdr:cNvSpPr/>
      </xdr:nvSpPr>
      <xdr:spPr>
        <a:xfrm>
          <a:off x="7810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130675</xdr:rowOff>
    </xdr:from>
    <xdr:ext cx="469744" cy="259045"/>
    <xdr:sp macro="" textlink="">
      <xdr:nvSpPr>
        <xdr:cNvPr id="316" name="テキスト ボックス 315"/>
        <xdr:cNvSpPr txBox="1"/>
      </xdr:nvSpPr>
      <xdr:spPr>
        <a:xfrm>
          <a:off x="7626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103531</xdr:rowOff>
    </xdr:from>
    <xdr:to>
      <xdr:col>36</xdr:col>
      <xdr:colOff>165100</xdr:colOff>
      <xdr:row>34</xdr:row>
      <xdr:rowOff>33681</xdr:rowOff>
    </xdr:to>
    <xdr:sp macro="" textlink="">
      <xdr:nvSpPr>
        <xdr:cNvPr id="317" name="楕円 316"/>
        <xdr:cNvSpPr/>
      </xdr:nvSpPr>
      <xdr:spPr>
        <a:xfrm>
          <a:off x="69215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50208</xdr:rowOff>
    </xdr:from>
    <xdr:ext cx="469744" cy="259045"/>
    <xdr:sp macro="" textlink="">
      <xdr:nvSpPr>
        <xdr:cNvPr id="318" name="テキスト ボックス 317"/>
        <xdr:cNvSpPr txBox="1"/>
      </xdr:nvSpPr>
      <xdr:spPr>
        <a:xfrm>
          <a:off x="6737428" y="55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99923</xdr:rowOff>
    </xdr:from>
    <xdr:to>
      <xdr:col>55</xdr:col>
      <xdr:colOff>0</xdr:colOff>
      <xdr:row>58</xdr:row>
      <xdr:rowOff>112360</xdr:rowOff>
    </xdr:to>
    <xdr:cxnSp macro="">
      <xdr:nvCxnSpPr>
        <xdr:cNvPr id="345" name="直線コネクタ 344"/>
        <xdr:cNvCxnSpPr/>
      </xdr:nvCxnSpPr>
      <xdr:spPr>
        <a:xfrm flipV="1">
          <a:off x="9639300" y="10044023"/>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92883</xdr:rowOff>
    </xdr:from>
    <xdr:to>
      <xdr:col>50</xdr:col>
      <xdr:colOff>114300</xdr:colOff>
      <xdr:row>58</xdr:row>
      <xdr:rowOff>112360</xdr:rowOff>
    </xdr:to>
    <xdr:cxnSp macro="">
      <xdr:nvCxnSpPr>
        <xdr:cNvPr id="348" name="直線コネクタ 347"/>
        <xdr:cNvCxnSpPr/>
      </xdr:nvCxnSpPr>
      <xdr:spPr>
        <a:xfrm>
          <a:off x="8750300" y="1003698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92883</xdr:rowOff>
    </xdr:from>
    <xdr:to>
      <xdr:col>45</xdr:col>
      <xdr:colOff>177800</xdr:colOff>
      <xdr:row>58</xdr:row>
      <xdr:rowOff>113091</xdr:rowOff>
    </xdr:to>
    <xdr:cxnSp macro="">
      <xdr:nvCxnSpPr>
        <xdr:cNvPr id="351" name="直線コネクタ 350"/>
        <xdr:cNvCxnSpPr/>
      </xdr:nvCxnSpPr>
      <xdr:spPr>
        <a:xfrm flipV="1">
          <a:off x="7861300" y="10036983"/>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103536</xdr:rowOff>
    </xdr:from>
    <xdr:to>
      <xdr:col>41</xdr:col>
      <xdr:colOff>50800</xdr:colOff>
      <xdr:row>58</xdr:row>
      <xdr:rowOff>113091</xdr:rowOff>
    </xdr:to>
    <xdr:cxnSp macro="">
      <xdr:nvCxnSpPr>
        <xdr:cNvPr id="354" name="直線コネクタ 353"/>
        <xdr:cNvCxnSpPr/>
      </xdr:nvCxnSpPr>
      <xdr:spPr>
        <a:xfrm>
          <a:off x="6972300" y="10047636"/>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49123</xdr:rowOff>
    </xdr:from>
    <xdr:to>
      <xdr:col>55</xdr:col>
      <xdr:colOff>50800</xdr:colOff>
      <xdr:row>58</xdr:row>
      <xdr:rowOff>150723</xdr:rowOff>
    </xdr:to>
    <xdr:sp macro="" textlink="">
      <xdr:nvSpPr>
        <xdr:cNvPr id="364" name="楕円 363"/>
        <xdr:cNvSpPr/>
      </xdr:nvSpPr>
      <xdr:spPr>
        <a:xfrm>
          <a:off x="104267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135500</xdr:rowOff>
    </xdr:from>
    <xdr:ext cx="378565" cy="259045"/>
    <xdr:sp macro="" textlink="">
      <xdr:nvSpPr>
        <xdr:cNvPr id="365" name="農林水産業費該当値テキスト"/>
        <xdr:cNvSpPr txBox="1"/>
      </xdr:nvSpPr>
      <xdr:spPr>
        <a:xfrm>
          <a:off x="10528300" y="990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61560</xdr:rowOff>
    </xdr:from>
    <xdr:to>
      <xdr:col>50</xdr:col>
      <xdr:colOff>165100</xdr:colOff>
      <xdr:row>58</xdr:row>
      <xdr:rowOff>163160</xdr:rowOff>
    </xdr:to>
    <xdr:sp macro="" textlink="">
      <xdr:nvSpPr>
        <xdr:cNvPr id="366" name="楕円 365"/>
        <xdr:cNvSpPr/>
      </xdr:nvSpPr>
      <xdr:spPr>
        <a:xfrm>
          <a:off x="9588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154287</xdr:rowOff>
    </xdr:from>
    <xdr:ext cx="378565" cy="259045"/>
    <xdr:sp macro="" textlink="">
      <xdr:nvSpPr>
        <xdr:cNvPr id="367" name="テキスト ボックス 366"/>
        <xdr:cNvSpPr txBox="1"/>
      </xdr:nvSpPr>
      <xdr:spPr>
        <a:xfrm>
          <a:off x="9450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42083</xdr:rowOff>
    </xdr:from>
    <xdr:to>
      <xdr:col>46</xdr:col>
      <xdr:colOff>38100</xdr:colOff>
      <xdr:row>58</xdr:row>
      <xdr:rowOff>143683</xdr:rowOff>
    </xdr:to>
    <xdr:sp macro="" textlink="">
      <xdr:nvSpPr>
        <xdr:cNvPr id="368" name="楕円 367"/>
        <xdr:cNvSpPr/>
      </xdr:nvSpPr>
      <xdr:spPr>
        <a:xfrm>
          <a:off x="8699500" y="99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134810</xdr:rowOff>
    </xdr:from>
    <xdr:ext cx="469744" cy="259045"/>
    <xdr:sp macro="" textlink="">
      <xdr:nvSpPr>
        <xdr:cNvPr id="369" name="テキスト ボックス 368"/>
        <xdr:cNvSpPr txBox="1"/>
      </xdr:nvSpPr>
      <xdr:spPr>
        <a:xfrm>
          <a:off x="8515428" y="100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62291</xdr:rowOff>
    </xdr:from>
    <xdr:to>
      <xdr:col>41</xdr:col>
      <xdr:colOff>101600</xdr:colOff>
      <xdr:row>58</xdr:row>
      <xdr:rowOff>163891</xdr:rowOff>
    </xdr:to>
    <xdr:sp macro="" textlink="">
      <xdr:nvSpPr>
        <xdr:cNvPr id="370" name="楕円 369"/>
        <xdr:cNvSpPr/>
      </xdr:nvSpPr>
      <xdr:spPr>
        <a:xfrm>
          <a:off x="7810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155018</xdr:rowOff>
    </xdr:from>
    <xdr:ext cx="378565" cy="259045"/>
    <xdr:sp macro="" textlink="">
      <xdr:nvSpPr>
        <xdr:cNvPr id="371" name="テキスト ボックス 370"/>
        <xdr:cNvSpPr txBox="1"/>
      </xdr:nvSpPr>
      <xdr:spPr>
        <a:xfrm>
          <a:off x="7672017" y="1009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52736</xdr:rowOff>
    </xdr:from>
    <xdr:to>
      <xdr:col>36</xdr:col>
      <xdr:colOff>165100</xdr:colOff>
      <xdr:row>58</xdr:row>
      <xdr:rowOff>154336</xdr:rowOff>
    </xdr:to>
    <xdr:sp macro="" textlink="">
      <xdr:nvSpPr>
        <xdr:cNvPr id="372" name="楕円 371"/>
        <xdr:cNvSpPr/>
      </xdr:nvSpPr>
      <xdr:spPr>
        <a:xfrm>
          <a:off x="6921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145463</xdr:rowOff>
    </xdr:from>
    <xdr:ext cx="378565" cy="259045"/>
    <xdr:sp macro="" textlink="">
      <xdr:nvSpPr>
        <xdr:cNvPr id="373" name="テキスト ボックス 372"/>
        <xdr:cNvSpPr txBox="1"/>
      </xdr:nvSpPr>
      <xdr:spPr>
        <a:xfrm>
          <a:off x="6783017" y="100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30266</xdr:rowOff>
    </xdr:from>
    <xdr:to>
      <xdr:col>55</xdr:col>
      <xdr:colOff>0</xdr:colOff>
      <xdr:row>79</xdr:row>
      <xdr:rowOff>79121</xdr:rowOff>
    </xdr:to>
    <xdr:cxnSp macro="">
      <xdr:nvCxnSpPr>
        <xdr:cNvPr id="404" name="直線コネクタ 403"/>
        <xdr:cNvCxnSpPr/>
      </xdr:nvCxnSpPr>
      <xdr:spPr>
        <a:xfrm>
          <a:off x="9639300" y="13574816"/>
          <a:ext cx="8382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28372</xdr:rowOff>
    </xdr:from>
    <xdr:to>
      <xdr:col>50</xdr:col>
      <xdr:colOff>114300</xdr:colOff>
      <xdr:row>79</xdr:row>
      <xdr:rowOff>30266</xdr:rowOff>
    </xdr:to>
    <xdr:cxnSp macro="">
      <xdr:nvCxnSpPr>
        <xdr:cNvPr id="407" name="直線コネクタ 406"/>
        <xdr:cNvCxnSpPr/>
      </xdr:nvCxnSpPr>
      <xdr:spPr>
        <a:xfrm>
          <a:off x="8750300" y="1357292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28372</xdr:rowOff>
    </xdr:from>
    <xdr:to>
      <xdr:col>45</xdr:col>
      <xdr:colOff>177800</xdr:colOff>
      <xdr:row>79</xdr:row>
      <xdr:rowOff>31507</xdr:rowOff>
    </xdr:to>
    <xdr:cxnSp macro="">
      <xdr:nvCxnSpPr>
        <xdr:cNvPr id="410" name="直線コネクタ 409"/>
        <xdr:cNvCxnSpPr/>
      </xdr:nvCxnSpPr>
      <xdr:spPr>
        <a:xfrm flipV="1">
          <a:off x="7861300" y="13572922"/>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31507</xdr:rowOff>
    </xdr:from>
    <xdr:to>
      <xdr:col>41</xdr:col>
      <xdr:colOff>50800</xdr:colOff>
      <xdr:row>79</xdr:row>
      <xdr:rowOff>67593</xdr:rowOff>
    </xdr:to>
    <xdr:cxnSp macro="">
      <xdr:nvCxnSpPr>
        <xdr:cNvPr id="413" name="直線コネクタ 412"/>
        <xdr:cNvCxnSpPr/>
      </xdr:nvCxnSpPr>
      <xdr:spPr>
        <a:xfrm flipV="1">
          <a:off x="6972300" y="13576057"/>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28321</xdr:rowOff>
    </xdr:from>
    <xdr:to>
      <xdr:col>55</xdr:col>
      <xdr:colOff>50800</xdr:colOff>
      <xdr:row>79</xdr:row>
      <xdr:rowOff>129921</xdr:rowOff>
    </xdr:to>
    <xdr:sp macro="" textlink="">
      <xdr:nvSpPr>
        <xdr:cNvPr id="423" name="楕円 422"/>
        <xdr:cNvSpPr/>
      </xdr:nvSpPr>
      <xdr:spPr>
        <a:xfrm>
          <a:off x="10426700" y="135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114698</xdr:rowOff>
    </xdr:from>
    <xdr:ext cx="378565" cy="259045"/>
    <xdr:sp macro="" textlink="">
      <xdr:nvSpPr>
        <xdr:cNvPr id="424" name="商工費該当値テキスト"/>
        <xdr:cNvSpPr txBox="1"/>
      </xdr:nvSpPr>
      <xdr:spPr>
        <a:xfrm>
          <a:off x="10528300" y="13487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150916</xdr:rowOff>
    </xdr:from>
    <xdr:to>
      <xdr:col>50</xdr:col>
      <xdr:colOff>165100</xdr:colOff>
      <xdr:row>79</xdr:row>
      <xdr:rowOff>81066</xdr:rowOff>
    </xdr:to>
    <xdr:sp macro="" textlink="">
      <xdr:nvSpPr>
        <xdr:cNvPr id="425" name="楕円 424"/>
        <xdr:cNvSpPr/>
      </xdr:nvSpPr>
      <xdr:spPr>
        <a:xfrm>
          <a:off x="9588500" y="135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72193</xdr:rowOff>
    </xdr:from>
    <xdr:ext cx="469744" cy="259045"/>
    <xdr:sp macro="" textlink="">
      <xdr:nvSpPr>
        <xdr:cNvPr id="426" name="テキスト ボックス 425"/>
        <xdr:cNvSpPr txBox="1"/>
      </xdr:nvSpPr>
      <xdr:spPr>
        <a:xfrm>
          <a:off x="9404428" y="136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149022</xdr:rowOff>
    </xdr:from>
    <xdr:to>
      <xdr:col>46</xdr:col>
      <xdr:colOff>38100</xdr:colOff>
      <xdr:row>79</xdr:row>
      <xdr:rowOff>79172</xdr:rowOff>
    </xdr:to>
    <xdr:sp macro="" textlink="">
      <xdr:nvSpPr>
        <xdr:cNvPr id="427" name="楕円 426"/>
        <xdr:cNvSpPr/>
      </xdr:nvSpPr>
      <xdr:spPr>
        <a:xfrm>
          <a:off x="8699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70299</xdr:rowOff>
    </xdr:from>
    <xdr:ext cx="469744" cy="259045"/>
    <xdr:sp macro="" textlink="">
      <xdr:nvSpPr>
        <xdr:cNvPr id="428" name="テキスト ボックス 427"/>
        <xdr:cNvSpPr txBox="1"/>
      </xdr:nvSpPr>
      <xdr:spPr>
        <a:xfrm>
          <a:off x="8515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152157</xdr:rowOff>
    </xdr:from>
    <xdr:to>
      <xdr:col>41</xdr:col>
      <xdr:colOff>101600</xdr:colOff>
      <xdr:row>79</xdr:row>
      <xdr:rowOff>82307</xdr:rowOff>
    </xdr:to>
    <xdr:sp macro="" textlink="">
      <xdr:nvSpPr>
        <xdr:cNvPr id="429" name="楕円 428"/>
        <xdr:cNvSpPr/>
      </xdr:nvSpPr>
      <xdr:spPr>
        <a:xfrm>
          <a:off x="7810500" y="135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73434</xdr:rowOff>
    </xdr:from>
    <xdr:ext cx="469744" cy="259045"/>
    <xdr:sp macro="" textlink="">
      <xdr:nvSpPr>
        <xdr:cNvPr id="430" name="テキスト ボックス 429"/>
        <xdr:cNvSpPr txBox="1"/>
      </xdr:nvSpPr>
      <xdr:spPr>
        <a:xfrm>
          <a:off x="7626428" y="1361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16793</xdr:rowOff>
    </xdr:from>
    <xdr:to>
      <xdr:col>36</xdr:col>
      <xdr:colOff>165100</xdr:colOff>
      <xdr:row>79</xdr:row>
      <xdr:rowOff>118393</xdr:rowOff>
    </xdr:to>
    <xdr:sp macro="" textlink="">
      <xdr:nvSpPr>
        <xdr:cNvPr id="431" name="楕円 430"/>
        <xdr:cNvSpPr/>
      </xdr:nvSpPr>
      <xdr:spPr>
        <a:xfrm>
          <a:off x="6921500" y="13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109520</xdr:rowOff>
    </xdr:from>
    <xdr:ext cx="378565" cy="259045"/>
    <xdr:sp macro="" textlink="">
      <xdr:nvSpPr>
        <xdr:cNvPr id="432" name="テキスト ボックス 431"/>
        <xdr:cNvSpPr txBox="1"/>
      </xdr:nvSpPr>
      <xdr:spPr>
        <a:xfrm>
          <a:off x="6783017" y="13654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146558</xdr:rowOff>
    </xdr:from>
    <xdr:to>
      <xdr:col>55</xdr:col>
      <xdr:colOff>0</xdr:colOff>
      <xdr:row>97</xdr:row>
      <xdr:rowOff>169004</xdr:rowOff>
    </xdr:to>
    <xdr:cxnSp macro="">
      <xdr:nvCxnSpPr>
        <xdr:cNvPr id="463" name="直線コネクタ 462"/>
        <xdr:cNvCxnSpPr/>
      </xdr:nvCxnSpPr>
      <xdr:spPr>
        <a:xfrm flipV="1">
          <a:off x="9639300" y="16777208"/>
          <a:ext cx="838200" cy="2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169004</xdr:rowOff>
    </xdr:from>
    <xdr:to>
      <xdr:col>50</xdr:col>
      <xdr:colOff>114300</xdr:colOff>
      <xdr:row>98</xdr:row>
      <xdr:rowOff>28361</xdr:rowOff>
    </xdr:to>
    <xdr:cxnSp macro="">
      <xdr:nvCxnSpPr>
        <xdr:cNvPr id="466" name="直線コネクタ 465"/>
        <xdr:cNvCxnSpPr/>
      </xdr:nvCxnSpPr>
      <xdr:spPr>
        <a:xfrm flipV="1">
          <a:off x="8750300" y="16799654"/>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146841</xdr:rowOff>
    </xdr:from>
    <xdr:to>
      <xdr:col>45</xdr:col>
      <xdr:colOff>177800</xdr:colOff>
      <xdr:row>98</xdr:row>
      <xdr:rowOff>28361</xdr:rowOff>
    </xdr:to>
    <xdr:cxnSp macro="">
      <xdr:nvCxnSpPr>
        <xdr:cNvPr id="469" name="直線コネクタ 468"/>
        <xdr:cNvCxnSpPr/>
      </xdr:nvCxnSpPr>
      <xdr:spPr>
        <a:xfrm>
          <a:off x="7861300" y="16777491"/>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146841</xdr:rowOff>
    </xdr:from>
    <xdr:to>
      <xdr:col>41</xdr:col>
      <xdr:colOff>50800</xdr:colOff>
      <xdr:row>97</xdr:row>
      <xdr:rowOff>156899</xdr:rowOff>
    </xdr:to>
    <xdr:cxnSp macro="">
      <xdr:nvCxnSpPr>
        <xdr:cNvPr id="472" name="直線コネクタ 471"/>
        <xdr:cNvCxnSpPr/>
      </xdr:nvCxnSpPr>
      <xdr:spPr>
        <a:xfrm flipV="1">
          <a:off x="6972300" y="1677749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56227</xdr:rowOff>
    </xdr:from>
    <xdr:ext cx="534377" cy="259045"/>
    <xdr:sp macro="" textlink="">
      <xdr:nvSpPr>
        <xdr:cNvPr id="474" name="テキスト ボックス 473"/>
        <xdr:cNvSpPr txBox="1"/>
      </xdr:nvSpPr>
      <xdr:spPr>
        <a:xfrm>
          <a:off x="7594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95758</xdr:rowOff>
    </xdr:from>
    <xdr:to>
      <xdr:col>55</xdr:col>
      <xdr:colOff>50800</xdr:colOff>
      <xdr:row>98</xdr:row>
      <xdr:rowOff>25908</xdr:rowOff>
    </xdr:to>
    <xdr:sp macro="" textlink="">
      <xdr:nvSpPr>
        <xdr:cNvPr id="482" name="楕円 481"/>
        <xdr:cNvSpPr/>
      </xdr:nvSpPr>
      <xdr:spPr>
        <a:xfrm>
          <a:off x="104267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10685</xdr:rowOff>
    </xdr:from>
    <xdr:ext cx="534377" cy="259045"/>
    <xdr:sp macro="" textlink="">
      <xdr:nvSpPr>
        <xdr:cNvPr id="483" name="土木費該当値テキスト"/>
        <xdr:cNvSpPr txBox="1"/>
      </xdr:nvSpPr>
      <xdr:spPr>
        <a:xfrm>
          <a:off x="10528300" y="166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118204</xdr:rowOff>
    </xdr:from>
    <xdr:to>
      <xdr:col>50</xdr:col>
      <xdr:colOff>165100</xdr:colOff>
      <xdr:row>98</xdr:row>
      <xdr:rowOff>48354</xdr:rowOff>
    </xdr:to>
    <xdr:sp macro="" textlink="">
      <xdr:nvSpPr>
        <xdr:cNvPr id="484" name="楕円 483"/>
        <xdr:cNvSpPr/>
      </xdr:nvSpPr>
      <xdr:spPr>
        <a:xfrm>
          <a:off x="9588500" y="167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39481</xdr:rowOff>
    </xdr:from>
    <xdr:ext cx="534377" cy="259045"/>
    <xdr:sp macro="" textlink="">
      <xdr:nvSpPr>
        <xdr:cNvPr id="485" name="テキスト ボックス 484"/>
        <xdr:cNvSpPr txBox="1"/>
      </xdr:nvSpPr>
      <xdr:spPr>
        <a:xfrm>
          <a:off x="9372111" y="168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149011</xdr:rowOff>
    </xdr:from>
    <xdr:to>
      <xdr:col>46</xdr:col>
      <xdr:colOff>38100</xdr:colOff>
      <xdr:row>98</xdr:row>
      <xdr:rowOff>79161</xdr:rowOff>
    </xdr:to>
    <xdr:sp macro="" textlink="">
      <xdr:nvSpPr>
        <xdr:cNvPr id="486" name="楕円 485"/>
        <xdr:cNvSpPr/>
      </xdr:nvSpPr>
      <xdr:spPr>
        <a:xfrm>
          <a:off x="8699500" y="16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70288</xdr:rowOff>
    </xdr:from>
    <xdr:ext cx="534377" cy="259045"/>
    <xdr:sp macro="" textlink="">
      <xdr:nvSpPr>
        <xdr:cNvPr id="487" name="テキスト ボックス 486"/>
        <xdr:cNvSpPr txBox="1"/>
      </xdr:nvSpPr>
      <xdr:spPr>
        <a:xfrm>
          <a:off x="8483111" y="168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96041</xdr:rowOff>
    </xdr:from>
    <xdr:to>
      <xdr:col>41</xdr:col>
      <xdr:colOff>101600</xdr:colOff>
      <xdr:row>98</xdr:row>
      <xdr:rowOff>26191</xdr:rowOff>
    </xdr:to>
    <xdr:sp macro="" textlink="">
      <xdr:nvSpPr>
        <xdr:cNvPr id="488" name="楕円 487"/>
        <xdr:cNvSpPr/>
      </xdr:nvSpPr>
      <xdr:spPr>
        <a:xfrm>
          <a:off x="78105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17318</xdr:rowOff>
    </xdr:from>
    <xdr:ext cx="534377" cy="259045"/>
    <xdr:sp macro="" textlink="">
      <xdr:nvSpPr>
        <xdr:cNvPr id="489" name="テキスト ボックス 488"/>
        <xdr:cNvSpPr txBox="1"/>
      </xdr:nvSpPr>
      <xdr:spPr>
        <a:xfrm>
          <a:off x="7594111" y="16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106099</xdr:rowOff>
    </xdr:from>
    <xdr:to>
      <xdr:col>36</xdr:col>
      <xdr:colOff>165100</xdr:colOff>
      <xdr:row>98</xdr:row>
      <xdr:rowOff>36249</xdr:rowOff>
    </xdr:to>
    <xdr:sp macro="" textlink="">
      <xdr:nvSpPr>
        <xdr:cNvPr id="490" name="楕円 489"/>
        <xdr:cNvSpPr/>
      </xdr:nvSpPr>
      <xdr:spPr>
        <a:xfrm>
          <a:off x="6921500" y="167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27376</xdr:rowOff>
    </xdr:from>
    <xdr:ext cx="534377" cy="259045"/>
    <xdr:sp macro="" textlink="">
      <xdr:nvSpPr>
        <xdr:cNvPr id="491" name="テキスト ボックス 490"/>
        <xdr:cNvSpPr txBox="1"/>
      </xdr:nvSpPr>
      <xdr:spPr>
        <a:xfrm>
          <a:off x="6705111" y="168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168910</xdr:rowOff>
    </xdr:from>
    <xdr:to>
      <xdr:col>85</xdr:col>
      <xdr:colOff>127000</xdr:colOff>
      <xdr:row>35</xdr:row>
      <xdr:rowOff>92583</xdr:rowOff>
    </xdr:to>
    <xdr:cxnSp macro="">
      <xdr:nvCxnSpPr>
        <xdr:cNvPr id="521" name="直線コネクタ 520"/>
        <xdr:cNvCxnSpPr/>
      </xdr:nvCxnSpPr>
      <xdr:spPr>
        <a:xfrm flipV="1">
          <a:off x="15481300" y="5998210"/>
          <a:ext cx="838200" cy="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xdr:rowOff>
    </xdr:from>
    <xdr:to>
      <xdr:col>81</xdr:col>
      <xdr:colOff>50800</xdr:colOff>
      <xdr:row>35</xdr:row>
      <xdr:rowOff>92583</xdr:rowOff>
    </xdr:to>
    <xdr:cxnSp macro="">
      <xdr:nvCxnSpPr>
        <xdr:cNvPr id="524" name="直線コネクタ 523"/>
        <xdr:cNvCxnSpPr/>
      </xdr:nvCxnSpPr>
      <xdr:spPr>
        <a:xfrm>
          <a:off x="14592300" y="6014847"/>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137287</xdr:rowOff>
    </xdr:from>
    <xdr:to>
      <xdr:col>76</xdr:col>
      <xdr:colOff>114300</xdr:colOff>
      <xdr:row>35</xdr:row>
      <xdr:rowOff>14097</xdr:rowOff>
    </xdr:to>
    <xdr:cxnSp macro="">
      <xdr:nvCxnSpPr>
        <xdr:cNvPr id="527" name="直線コネクタ 526"/>
        <xdr:cNvCxnSpPr/>
      </xdr:nvCxnSpPr>
      <xdr:spPr>
        <a:xfrm>
          <a:off x="13703300" y="59665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137287</xdr:rowOff>
    </xdr:from>
    <xdr:to>
      <xdr:col>71</xdr:col>
      <xdr:colOff>177800</xdr:colOff>
      <xdr:row>35</xdr:row>
      <xdr:rowOff>27686</xdr:rowOff>
    </xdr:to>
    <xdr:cxnSp macro="">
      <xdr:nvCxnSpPr>
        <xdr:cNvPr id="530" name="直線コネクタ 529"/>
        <xdr:cNvCxnSpPr/>
      </xdr:nvCxnSpPr>
      <xdr:spPr>
        <a:xfrm flipV="1">
          <a:off x="12814300" y="5966587"/>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32" name="テキスト ボックス 531"/>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118110</xdr:rowOff>
    </xdr:from>
    <xdr:to>
      <xdr:col>85</xdr:col>
      <xdr:colOff>177800</xdr:colOff>
      <xdr:row>35</xdr:row>
      <xdr:rowOff>48260</xdr:rowOff>
    </xdr:to>
    <xdr:sp macro="" textlink="">
      <xdr:nvSpPr>
        <xdr:cNvPr id="540" name="楕円 539"/>
        <xdr:cNvSpPr/>
      </xdr:nvSpPr>
      <xdr:spPr>
        <a:xfrm>
          <a:off x="162687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140987</xdr:rowOff>
    </xdr:from>
    <xdr:ext cx="534377" cy="259045"/>
    <xdr:sp macro="" textlink="">
      <xdr:nvSpPr>
        <xdr:cNvPr id="541" name="消防費該当値テキスト"/>
        <xdr:cNvSpPr txBox="1"/>
      </xdr:nvSpPr>
      <xdr:spPr>
        <a:xfrm>
          <a:off x="16370300" y="57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41783</xdr:rowOff>
    </xdr:from>
    <xdr:to>
      <xdr:col>81</xdr:col>
      <xdr:colOff>101600</xdr:colOff>
      <xdr:row>35</xdr:row>
      <xdr:rowOff>143383</xdr:rowOff>
    </xdr:to>
    <xdr:sp macro="" textlink="">
      <xdr:nvSpPr>
        <xdr:cNvPr id="542" name="楕円 541"/>
        <xdr:cNvSpPr/>
      </xdr:nvSpPr>
      <xdr:spPr>
        <a:xfrm>
          <a:off x="15430500" y="6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159910</xdr:rowOff>
    </xdr:from>
    <xdr:ext cx="534377" cy="259045"/>
    <xdr:sp macro="" textlink="">
      <xdr:nvSpPr>
        <xdr:cNvPr id="543" name="テキスト ボックス 542"/>
        <xdr:cNvSpPr txBox="1"/>
      </xdr:nvSpPr>
      <xdr:spPr>
        <a:xfrm>
          <a:off x="15214111" y="5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134747</xdr:rowOff>
    </xdr:from>
    <xdr:to>
      <xdr:col>76</xdr:col>
      <xdr:colOff>165100</xdr:colOff>
      <xdr:row>35</xdr:row>
      <xdr:rowOff>64897</xdr:rowOff>
    </xdr:to>
    <xdr:sp macro="" textlink="">
      <xdr:nvSpPr>
        <xdr:cNvPr id="544" name="楕円 543"/>
        <xdr:cNvSpPr/>
      </xdr:nvSpPr>
      <xdr:spPr>
        <a:xfrm>
          <a:off x="14541500" y="5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81424</xdr:rowOff>
    </xdr:from>
    <xdr:ext cx="534377" cy="259045"/>
    <xdr:sp macro="" textlink="">
      <xdr:nvSpPr>
        <xdr:cNvPr id="545" name="テキスト ボックス 544"/>
        <xdr:cNvSpPr txBox="1"/>
      </xdr:nvSpPr>
      <xdr:spPr>
        <a:xfrm>
          <a:off x="14325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86487</xdr:rowOff>
    </xdr:from>
    <xdr:to>
      <xdr:col>72</xdr:col>
      <xdr:colOff>38100</xdr:colOff>
      <xdr:row>35</xdr:row>
      <xdr:rowOff>16637</xdr:rowOff>
    </xdr:to>
    <xdr:sp macro="" textlink="">
      <xdr:nvSpPr>
        <xdr:cNvPr id="546" name="楕円 545"/>
        <xdr:cNvSpPr/>
      </xdr:nvSpPr>
      <xdr:spPr>
        <a:xfrm>
          <a:off x="13652500" y="59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7764</xdr:rowOff>
    </xdr:from>
    <xdr:ext cx="534377" cy="259045"/>
    <xdr:sp macro="" textlink="">
      <xdr:nvSpPr>
        <xdr:cNvPr id="547" name="テキスト ボックス 546"/>
        <xdr:cNvSpPr txBox="1"/>
      </xdr:nvSpPr>
      <xdr:spPr>
        <a:xfrm>
          <a:off x="13436111" y="60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148336</xdr:rowOff>
    </xdr:from>
    <xdr:to>
      <xdr:col>67</xdr:col>
      <xdr:colOff>101600</xdr:colOff>
      <xdr:row>35</xdr:row>
      <xdr:rowOff>78486</xdr:rowOff>
    </xdr:to>
    <xdr:sp macro="" textlink="">
      <xdr:nvSpPr>
        <xdr:cNvPr id="548" name="楕円 547"/>
        <xdr:cNvSpPr/>
      </xdr:nvSpPr>
      <xdr:spPr>
        <a:xfrm>
          <a:off x="12763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69613</xdr:rowOff>
    </xdr:from>
    <xdr:ext cx="534377" cy="259045"/>
    <xdr:sp macro="" textlink="">
      <xdr:nvSpPr>
        <xdr:cNvPr id="549" name="テキスト ボックス 548"/>
        <xdr:cNvSpPr txBox="1"/>
      </xdr:nvSpPr>
      <xdr:spPr>
        <a:xfrm>
          <a:off x="12547111" y="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37078</xdr:rowOff>
    </xdr:from>
    <xdr:to>
      <xdr:col>85</xdr:col>
      <xdr:colOff>127000</xdr:colOff>
      <xdr:row>57</xdr:row>
      <xdr:rowOff>149625</xdr:rowOff>
    </xdr:to>
    <xdr:cxnSp macro="">
      <xdr:nvCxnSpPr>
        <xdr:cNvPr id="579" name="直線コネクタ 578"/>
        <xdr:cNvCxnSpPr/>
      </xdr:nvCxnSpPr>
      <xdr:spPr>
        <a:xfrm flipV="1">
          <a:off x="15481300" y="9809728"/>
          <a:ext cx="8382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149625</xdr:rowOff>
    </xdr:from>
    <xdr:to>
      <xdr:col>81</xdr:col>
      <xdr:colOff>50800</xdr:colOff>
      <xdr:row>57</xdr:row>
      <xdr:rowOff>157569</xdr:rowOff>
    </xdr:to>
    <xdr:cxnSp macro="">
      <xdr:nvCxnSpPr>
        <xdr:cNvPr id="582" name="直線コネクタ 581"/>
        <xdr:cNvCxnSpPr/>
      </xdr:nvCxnSpPr>
      <xdr:spPr>
        <a:xfrm flipV="1">
          <a:off x="14592300" y="9922275"/>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157569</xdr:rowOff>
    </xdr:from>
    <xdr:to>
      <xdr:col>76</xdr:col>
      <xdr:colOff>114300</xdr:colOff>
      <xdr:row>58</xdr:row>
      <xdr:rowOff>36811</xdr:rowOff>
    </xdr:to>
    <xdr:cxnSp macro="">
      <xdr:nvCxnSpPr>
        <xdr:cNvPr id="585" name="直線コネクタ 584"/>
        <xdr:cNvCxnSpPr/>
      </xdr:nvCxnSpPr>
      <xdr:spPr>
        <a:xfrm flipV="1">
          <a:off x="13703300" y="9930219"/>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165170</xdr:rowOff>
    </xdr:from>
    <xdr:to>
      <xdr:col>71</xdr:col>
      <xdr:colOff>177800</xdr:colOff>
      <xdr:row>58</xdr:row>
      <xdr:rowOff>36811</xdr:rowOff>
    </xdr:to>
    <xdr:cxnSp macro="">
      <xdr:nvCxnSpPr>
        <xdr:cNvPr id="588" name="直線コネクタ 587"/>
        <xdr:cNvCxnSpPr/>
      </xdr:nvCxnSpPr>
      <xdr:spPr>
        <a:xfrm>
          <a:off x="12814300" y="993782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90" name="テキスト ボックス 589"/>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157728</xdr:rowOff>
    </xdr:from>
    <xdr:to>
      <xdr:col>85</xdr:col>
      <xdr:colOff>177800</xdr:colOff>
      <xdr:row>57</xdr:row>
      <xdr:rowOff>87878</xdr:rowOff>
    </xdr:to>
    <xdr:sp macro="" textlink="">
      <xdr:nvSpPr>
        <xdr:cNvPr id="598" name="楕円 597"/>
        <xdr:cNvSpPr/>
      </xdr:nvSpPr>
      <xdr:spPr>
        <a:xfrm>
          <a:off x="16268700" y="9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136155</xdr:rowOff>
    </xdr:from>
    <xdr:ext cx="534377" cy="259045"/>
    <xdr:sp macro="" textlink="">
      <xdr:nvSpPr>
        <xdr:cNvPr id="599" name="教育費該当値テキスト"/>
        <xdr:cNvSpPr txBox="1"/>
      </xdr:nvSpPr>
      <xdr:spPr>
        <a:xfrm>
          <a:off x="16370300" y="97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98825</xdr:rowOff>
    </xdr:from>
    <xdr:to>
      <xdr:col>81</xdr:col>
      <xdr:colOff>101600</xdr:colOff>
      <xdr:row>58</xdr:row>
      <xdr:rowOff>28975</xdr:rowOff>
    </xdr:to>
    <xdr:sp macro="" textlink="">
      <xdr:nvSpPr>
        <xdr:cNvPr id="600" name="楕円 599"/>
        <xdr:cNvSpPr/>
      </xdr:nvSpPr>
      <xdr:spPr>
        <a:xfrm>
          <a:off x="15430500" y="98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20102</xdr:rowOff>
    </xdr:from>
    <xdr:ext cx="534377" cy="259045"/>
    <xdr:sp macro="" textlink="">
      <xdr:nvSpPr>
        <xdr:cNvPr id="601" name="テキスト ボックス 600"/>
        <xdr:cNvSpPr txBox="1"/>
      </xdr:nvSpPr>
      <xdr:spPr>
        <a:xfrm>
          <a:off x="15214111" y="99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106769</xdr:rowOff>
    </xdr:from>
    <xdr:to>
      <xdr:col>76</xdr:col>
      <xdr:colOff>165100</xdr:colOff>
      <xdr:row>58</xdr:row>
      <xdr:rowOff>36919</xdr:rowOff>
    </xdr:to>
    <xdr:sp macro="" textlink="">
      <xdr:nvSpPr>
        <xdr:cNvPr id="602" name="楕円 601"/>
        <xdr:cNvSpPr/>
      </xdr:nvSpPr>
      <xdr:spPr>
        <a:xfrm>
          <a:off x="14541500" y="98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28046</xdr:rowOff>
    </xdr:from>
    <xdr:ext cx="534377" cy="259045"/>
    <xdr:sp macro="" textlink="">
      <xdr:nvSpPr>
        <xdr:cNvPr id="603" name="テキスト ボックス 602"/>
        <xdr:cNvSpPr txBox="1"/>
      </xdr:nvSpPr>
      <xdr:spPr>
        <a:xfrm>
          <a:off x="14325111" y="99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157461</xdr:rowOff>
    </xdr:from>
    <xdr:to>
      <xdr:col>72</xdr:col>
      <xdr:colOff>38100</xdr:colOff>
      <xdr:row>58</xdr:row>
      <xdr:rowOff>87611</xdr:rowOff>
    </xdr:to>
    <xdr:sp macro="" textlink="">
      <xdr:nvSpPr>
        <xdr:cNvPr id="604" name="楕円 603"/>
        <xdr:cNvSpPr/>
      </xdr:nvSpPr>
      <xdr:spPr>
        <a:xfrm>
          <a:off x="13652500" y="99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78738</xdr:rowOff>
    </xdr:from>
    <xdr:ext cx="534377" cy="259045"/>
    <xdr:sp macro="" textlink="">
      <xdr:nvSpPr>
        <xdr:cNvPr id="605" name="テキスト ボックス 604"/>
        <xdr:cNvSpPr txBox="1"/>
      </xdr:nvSpPr>
      <xdr:spPr>
        <a:xfrm>
          <a:off x="13436111" y="100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114370</xdr:rowOff>
    </xdr:from>
    <xdr:to>
      <xdr:col>67</xdr:col>
      <xdr:colOff>101600</xdr:colOff>
      <xdr:row>58</xdr:row>
      <xdr:rowOff>44520</xdr:rowOff>
    </xdr:to>
    <xdr:sp macro="" textlink="">
      <xdr:nvSpPr>
        <xdr:cNvPr id="606" name="楕円 605"/>
        <xdr:cNvSpPr/>
      </xdr:nvSpPr>
      <xdr:spPr>
        <a:xfrm>
          <a:off x="12763500" y="98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35647</xdr:rowOff>
    </xdr:from>
    <xdr:ext cx="534377" cy="259045"/>
    <xdr:sp macro="" textlink="">
      <xdr:nvSpPr>
        <xdr:cNvPr id="607" name="テキスト ボックス 606"/>
        <xdr:cNvSpPr txBox="1"/>
      </xdr:nvSpPr>
      <xdr:spPr>
        <a:xfrm>
          <a:off x="12547111" y="99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147586</xdr:rowOff>
    </xdr:from>
    <xdr:to>
      <xdr:col>85</xdr:col>
      <xdr:colOff>127000</xdr:colOff>
      <xdr:row>96</xdr:row>
      <xdr:rowOff>149492</xdr:rowOff>
    </xdr:to>
    <xdr:cxnSp macro="">
      <xdr:nvCxnSpPr>
        <xdr:cNvPr id="693" name="直線コネクタ 692"/>
        <xdr:cNvCxnSpPr/>
      </xdr:nvCxnSpPr>
      <xdr:spPr>
        <a:xfrm>
          <a:off x="15481300" y="1660678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147586</xdr:rowOff>
    </xdr:from>
    <xdr:to>
      <xdr:col>81</xdr:col>
      <xdr:colOff>50800</xdr:colOff>
      <xdr:row>96</xdr:row>
      <xdr:rowOff>156541</xdr:rowOff>
    </xdr:to>
    <xdr:cxnSp macro="">
      <xdr:nvCxnSpPr>
        <xdr:cNvPr id="696" name="直線コネクタ 695"/>
        <xdr:cNvCxnSpPr/>
      </xdr:nvCxnSpPr>
      <xdr:spPr>
        <a:xfrm flipV="1">
          <a:off x="14592300" y="16606786"/>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131318</xdr:rowOff>
    </xdr:from>
    <xdr:to>
      <xdr:col>76</xdr:col>
      <xdr:colOff>114300</xdr:colOff>
      <xdr:row>96</xdr:row>
      <xdr:rowOff>156541</xdr:rowOff>
    </xdr:to>
    <xdr:cxnSp macro="">
      <xdr:nvCxnSpPr>
        <xdr:cNvPr id="699" name="直線コネクタ 698"/>
        <xdr:cNvCxnSpPr/>
      </xdr:nvCxnSpPr>
      <xdr:spPr>
        <a:xfrm>
          <a:off x="13703300" y="1659051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92818</xdr:rowOff>
    </xdr:from>
    <xdr:to>
      <xdr:col>71</xdr:col>
      <xdr:colOff>177800</xdr:colOff>
      <xdr:row>96</xdr:row>
      <xdr:rowOff>131318</xdr:rowOff>
    </xdr:to>
    <xdr:cxnSp macro="">
      <xdr:nvCxnSpPr>
        <xdr:cNvPr id="702" name="直線コネクタ 701"/>
        <xdr:cNvCxnSpPr/>
      </xdr:nvCxnSpPr>
      <xdr:spPr>
        <a:xfrm>
          <a:off x="12814300" y="16552018"/>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98692</xdr:rowOff>
    </xdr:from>
    <xdr:to>
      <xdr:col>85</xdr:col>
      <xdr:colOff>177800</xdr:colOff>
      <xdr:row>97</xdr:row>
      <xdr:rowOff>28842</xdr:rowOff>
    </xdr:to>
    <xdr:sp macro="" textlink="">
      <xdr:nvSpPr>
        <xdr:cNvPr id="712" name="楕円 711"/>
        <xdr:cNvSpPr/>
      </xdr:nvSpPr>
      <xdr:spPr>
        <a:xfrm>
          <a:off x="162687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77119</xdr:rowOff>
    </xdr:from>
    <xdr:ext cx="534377" cy="259045"/>
    <xdr:sp macro="" textlink="">
      <xdr:nvSpPr>
        <xdr:cNvPr id="713" name="公債費該当値テキスト"/>
        <xdr:cNvSpPr txBox="1"/>
      </xdr:nvSpPr>
      <xdr:spPr>
        <a:xfrm>
          <a:off x="16370300" y="165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96786</xdr:rowOff>
    </xdr:from>
    <xdr:to>
      <xdr:col>81</xdr:col>
      <xdr:colOff>101600</xdr:colOff>
      <xdr:row>97</xdr:row>
      <xdr:rowOff>26936</xdr:rowOff>
    </xdr:to>
    <xdr:sp macro="" textlink="">
      <xdr:nvSpPr>
        <xdr:cNvPr id="714" name="楕円 713"/>
        <xdr:cNvSpPr/>
      </xdr:nvSpPr>
      <xdr:spPr>
        <a:xfrm>
          <a:off x="15430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18063</xdr:rowOff>
    </xdr:from>
    <xdr:ext cx="534377" cy="259045"/>
    <xdr:sp macro="" textlink="">
      <xdr:nvSpPr>
        <xdr:cNvPr id="715" name="テキスト ボックス 714"/>
        <xdr:cNvSpPr txBox="1"/>
      </xdr:nvSpPr>
      <xdr:spPr>
        <a:xfrm>
          <a:off x="15214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105741</xdr:rowOff>
    </xdr:from>
    <xdr:to>
      <xdr:col>76</xdr:col>
      <xdr:colOff>165100</xdr:colOff>
      <xdr:row>97</xdr:row>
      <xdr:rowOff>35891</xdr:rowOff>
    </xdr:to>
    <xdr:sp macro="" textlink="">
      <xdr:nvSpPr>
        <xdr:cNvPr id="716" name="楕円 715"/>
        <xdr:cNvSpPr/>
      </xdr:nvSpPr>
      <xdr:spPr>
        <a:xfrm>
          <a:off x="14541500" y="165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27018</xdr:rowOff>
    </xdr:from>
    <xdr:ext cx="534377" cy="259045"/>
    <xdr:sp macro="" textlink="">
      <xdr:nvSpPr>
        <xdr:cNvPr id="717" name="テキスト ボックス 716"/>
        <xdr:cNvSpPr txBox="1"/>
      </xdr:nvSpPr>
      <xdr:spPr>
        <a:xfrm>
          <a:off x="14325111" y="166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80518</xdr:rowOff>
    </xdr:from>
    <xdr:to>
      <xdr:col>72</xdr:col>
      <xdr:colOff>38100</xdr:colOff>
      <xdr:row>97</xdr:row>
      <xdr:rowOff>10668</xdr:rowOff>
    </xdr:to>
    <xdr:sp macro="" textlink="">
      <xdr:nvSpPr>
        <xdr:cNvPr id="718" name="楕円 717"/>
        <xdr:cNvSpPr/>
      </xdr:nvSpPr>
      <xdr:spPr>
        <a:xfrm>
          <a:off x="136525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1795</xdr:rowOff>
    </xdr:from>
    <xdr:ext cx="534377" cy="259045"/>
    <xdr:sp macro="" textlink="">
      <xdr:nvSpPr>
        <xdr:cNvPr id="719" name="テキスト ボックス 718"/>
        <xdr:cNvSpPr txBox="1"/>
      </xdr:nvSpPr>
      <xdr:spPr>
        <a:xfrm>
          <a:off x="13436111" y="166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42018</xdr:rowOff>
    </xdr:from>
    <xdr:to>
      <xdr:col>67</xdr:col>
      <xdr:colOff>101600</xdr:colOff>
      <xdr:row>96</xdr:row>
      <xdr:rowOff>143618</xdr:rowOff>
    </xdr:to>
    <xdr:sp macro="" textlink="">
      <xdr:nvSpPr>
        <xdr:cNvPr id="720" name="楕円 719"/>
        <xdr:cNvSpPr/>
      </xdr:nvSpPr>
      <xdr:spPr>
        <a:xfrm>
          <a:off x="12763500" y="165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134745</xdr:rowOff>
    </xdr:from>
    <xdr:ext cx="534377" cy="259045"/>
    <xdr:sp macro="" textlink="">
      <xdr:nvSpPr>
        <xdr:cNvPr id="721" name="テキスト ボックス 720"/>
        <xdr:cNvSpPr txBox="1"/>
      </xdr:nvSpPr>
      <xdr:spPr>
        <a:xfrm>
          <a:off x="12547111" y="165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600" b="0" i="0" baseline="0">
              <a:solidFill>
                <a:schemeClr val="dk1"/>
              </a:solidFill>
              <a:effectLst/>
              <a:latin typeface="+mn-lt"/>
              <a:ea typeface="+mn-ea"/>
              <a:cs typeface="+mn-cs"/>
            </a:rPr>
            <a:t>　議会費は、</a:t>
          </a:r>
          <a:r>
            <a:rPr lang="ja-JP" altLang="ja-JP" sz="600">
              <a:solidFill>
                <a:schemeClr val="dk1"/>
              </a:solidFill>
              <a:effectLst/>
              <a:latin typeface="+mn-lt"/>
              <a:ea typeface="+mn-ea"/>
              <a:cs typeface="+mn-cs"/>
            </a:rPr>
            <a:t>本会議場カメラ交換工事などが減となった</a:t>
          </a:r>
          <a:r>
            <a:rPr lang="ja-JP" altLang="ja-JP" sz="600" b="0" i="0" baseline="0">
              <a:solidFill>
                <a:schemeClr val="dk1"/>
              </a:solidFill>
              <a:effectLst/>
              <a:latin typeface="+mn-lt"/>
              <a:ea typeface="+mn-ea"/>
              <a:cs typeface="+mn-cs"/>
            </a:rPr>
            <a:t>ため、</a:t>
          </a:r>
          <a:r>
            <a:rPr lang="en-US" altLang="ja-JP" sz="600" b="0" i="0" baseline="0">
              <a:solidFill>
                <a:schemeClr val="dk1"/>
              </a:solidFill>
              <a:effectLst/>
              <a:latin typeface="+mn-lt"/>
              <a:ea typeface="+mn-ea"/>
              <a:cs typeface="+mn-cs"/>
            </a:rPr>
            <a:t>196</a:t>
          </a:r>
          <a:r>
            <a:rPr lang="ja-JP" altLang="ja-JP" sz="600" b="0" i="0" baseline="0">
              <a:solidFill>
                <a:schemeClr val="dk1"/>
              </a:solidFill>
              <a:effectLst/>
              <a:latin typeface="+mn-lt"/>
              <a:ea typeface="+mn-ea"/>
              <a:cs typeface="+mn-cs"/>
            </a:rPr>
            <a:t>円減少している。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総務費は、</a:t>
          </a:r>
          <a:r>
            <a:rPr lang="ja-JP" altLang="ja-JP" sz="600">
              <a:solidFill>
                <a:schemeClr val="dk1"/>
              </a:solidFill>
              <a:effectLst/>
              <a:latin typeface="+mn-lt"/>
              <a:ea typeface="+mn-ea"/>
              <a:cs typeface="+mn-cs"/>
            </a:rPr>
            <a:t>財務会計システム開発業務委託、財政調整基金積立金などが減</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3,577</a:t>
          </a:r>
          <a:r>
            <a:rPr lang="ja-JP" altLang="ja-JP" sz="600" b="0" i="0" baseline="0">
              <a:solidFill>
                <a:schemeClr val="dk1"/>
              </a:solidFill>
              <a:effectLst/>
              <a:latin typeface="+mn-lt"/>
              <a:ea typeface="+mn-ea"/>
              <a:cs typeface="+mn-cs"/>
            </a:rPr>
            <a:t>円減少している。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民生費は、</a:t>
          </a:r>
          <a:r>
            <a:rPr lang="ja-JP" altLang="ja-JP" sz="600">
              <a:solidFill>
                <a:schemeClr val="dk1"/>
              </a:solidFill>
              <a:effectLst/>
              <a:latin typeface="+mn-lt"/>
              <a:ea typeface="+mn-ea"/>
              <a:cs typeface="+mn-cs"/>
            </a:rPr>
            <a:t>児童館新設工事、臨時福祉給付金などが減となったものの、私立保育園施設整備費補助金、保育運営費</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管内</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、後期高齢者医療特別会計繰出金、障害福祉サービス費などが増</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4,261</a:t>
          </a:r>
          <a:r>
            <a:rPr lang="ja-JP" altLang="ja-JP" sz="600" b="0" i="0" baseline="0">
              <a:solidFill>
                <a:schemeClr val="dk1"/>
              </a:solidFill>
              <a:effectLst/>
              <a:latin typeface="+mn-lt"/>
              <a:ea typeface="+mn-ea"/>
              <a:cs typeface="+mn-cs"/>
            </a:rPr>
            <a:t>円増加している。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衛生費は、</a:t>
          </a:r>
          <a:r>
            <a:rPr lang="ja-JP" altLang="ja-JP" sz="600">
              <a:solidFill>
                <a:schemeClr val="dk1"/>
              </a:solidFill>
              <a:effectLst/>
              <a:latin typeface="+mn-lt"/>
              <a:ea typeface="+mn-ea"/>
              <a:cs typeface="+mn-cs"/>
            </a:rPr>
            <a:t>柳泉園組合負担金、東京たま広域資源循環組合負担金などが減となったものの、ごみ・資源物収集運搬委託、家庭廃棄物指定収集袋受注配送取扱委託などが増</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517</a:t>
          </a:r>
          <a:r>
            <a:rPr lang="ja-JP" altLang="ja-JP" sz="600" b="0" i="0" baseline="0">
              <a:solidFill>
                <a:schemeClr val="dk1"/>
              </a:solidFill>
              <a:effectLst/>
              <a:latin typeface="+mn-lt"/>
              <a:ea typeface="+mn-ea"/>
              <a:cs typeface="+mn-cs"/>
            </a:rPr>
            <a:t>円増加している。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労働費は、</a:t>
          </a:r>
          <a:r>
            <a:rPr lang="ja-JP" altLang="ja-JP" sz="600">
              <a:solidFill>
                <a:schemeClr val="dk1"/>
              </a:solidFill>
              <a:effectLst/>
              <a:latin typeface="+mn-lt"/>
              <a:ea typeface="+mn-ea"/>
              <a:cs typeface="+mn-cs"/>
            </a:rPr>
            <a:t>放課後子供教室運営委託、自転車駐車場等運営業務委託などが増となったものの、交通安全施設修繕工事などが減</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63</a:t>
          </a:r>
          <a:r>
            <a:rPr lang="ja-JP" altLang="ja-JP" sz="600" b="0" i="0" baseline="0">
              <a:solidFill>
                <a:schemeClr val="dk1"/>
              </a:solidFill>
              <a:effectLst/>
              <a:latin typeface="+mn-lt"/>
              <a:ea typeface="+mn-ea"/>
              <a:cs typeface="+mn-cs"/>
            </a:rPr>
            <a:t>円</a:t>
          </a:r>
          <a:r>
            <a:rPr lang="ja-JP" altLang="en-US" sz="600" b="0" i="0" baseline="0">
              <a:solidFill>
                <a:schemeClr val="dk1"/>
              </a:solidFill>
              <a:effectLst/>
              <a:latin typeface="+mn-lt"/>
              <a:ea typeface="+mn-ea"/>
              <a:cs typeface="+mn-cs"/>
            </a:rPr>
            <a:t>減少</a:t>
          </a:r>
          <a:r>
            <a:rPr lang="ja-JP" altLang="ja-JP" sz="600" b="0" i="0" baseline="0">
              <a:solidFill>
                <a:schemeClr val="dk1"/>
              </a:solidFill>
              <a:effectLst/>
              <a:latin typeface="+mn-lt"/>
              <a:ea typeface="+mn-ea"/>
              <a:cs typeface="+mn-cs"/>
            </a:rPr>
            <a:t>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農林業費は、</a:t>
          </a:r>
          <a:r>
            <a:rPr lang="ja-JP" altLang="ja-JP" sz="600">
              <a:solidFill>
                <a:schemeClr val="dk1"/>
              </a:solidFill>
              <a:effectLst/>
              <a:latin typeface="+mn-lt"/>
              <a:ea typeface="+mn-ea"/>
              <a:cs typeface="+mn-cs"/>
            </a:rPr>
            <a:t>都市農地保全支援プロジェクト補助金などが減となったものの、都市農業活性化支援事業補助金、農地の創出・再生支援事業補助金などが増</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272</a:t>
          </a:r>
          <a:r>
            <a:rPr lang="ja-JP" altLang="ja-JP" sz="600" b="0" i="0" baseline="0">
              <a:solidFill>
                <a:schemeClr val="dk1"/>
              </a:solidFill>
              <a:effectLst/>
              <a:latin typeface="+mn-lt"/>
              <a:ea typeface="+mn-ea"/>
              <a:cs typeface="+mn-cs"/>
            </a:rPr>
            <a:t>円</a:t>
          </a:r>
          <a:r>
            <a:rPr lang="ja-JP" altLang="en-US" sz="600" b="0" i="0" baseline="0">
              <a:solidFill>
                <a:schemeClr val="dk1"/>
              </a:solidFill>
              <a:effectLst/>
              <a:latin typeface="+mn-lt"/>
              <a:ea typeface="+mn-ea"/>
              <a:cs typeface="+mn-cs"/>
            </a:rPr>
            <a:t>増加</a:t>
          </a:r>
          <a:r>
            <a:rPr lang="ja-JP" altLang="ja-JP" sz="600" b="0" i="0" baseline="0">
              <a:solidFill>
                <a:schemeClr val="dk1"/>
              </a:solidFill>
              <a:effectLst/>
              <a:latin typeface="+mn-lt"/>
              <a:ea typeface="+mn-ea"/>
              <a:cs typeface="+mn-cs"/>
            </a:rPr>
            <a:t>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商工費は、</a:t>
          </a:r>
          <a:r>
            <a:rPr lang="ja-JP" altLang="ja-JP" sz="600">
              <a:solidFill>
                <a:schemeClr val="dk1"/>
              </a:solidFill>
              <a:effectLst/>
              <a:latin typeface="+mn-lt"/>
              <a:ea typeface="+mn-ea"/>
              <a:cs typeface="+mn-cs"/>
            </a:rPr>
            <a:t>人づくり・人材確保支援事業委託、小口零細企業資金融資預託金などが減</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1,496</a:t>
          </a:r>
          <a:r>
            <a:rPr lang="ja-JP" altLang="ja-JP" sz="600" b="0" i="0" baseline="0">
              <a:solidFill>
                <a:schemeClr val="dk1"/>
              </a:solidFill>
              <a:effectLst/>
              <a:latin typeface="+mn-lt"/>
              <a:ea typeface="+mn-ea"/>
              <a:cs typeface="+mn-cs"/>
            </a:rPr>
            <a:t>円減少している。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土木費は、</a:t>
          </a:r>
          <a:r>
            <a:rPr lang="ja-JP" altLang="ja-JP" sz="600">
              <a:solidFill>
                <a:schemeClr val="dk1"/>
              </a:solidFill>
              <a:effectLst/>
              <a:latin typeface="+mn-lt"/>
              <a:ea typeface="+mn-ea"/>
              <a:cs typeface="+mn-cs"/>
            </a:rPr>
            <a:t>緊急輸送道路沿道建築物耐震化促進事業助成金、下水道事業特別会計繰出金、道路舗装補修工事などが減となったものの、都市計画道路築造工事、市道改修工事、電線共同溝整備委託などが増</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2,062</a:t>
          </a:r>
          <a:r>
            <a:rPr lang="ja-JP" altLang="ja-JP" sz="600" b="0" i="0" baseline="0">
              <a:solidFill>
                <a:schemeClr val="dk1"/>
              </a:solidFill>
              <a:effectLst/>
              <a:latin typeface="+mn-lt"/>
              <a:ea typeface="+mn-ea"/>
              <a:cs typeface="+mn-cs"/>
            </a:rPr>
            <a:t>円増加している。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消防費は、</a:t>
          </a:r>
          <a:r>
            <a:rPr lang="ja-JP" altLang="ja-JP" sz="600">
              <a:solidFill>
                <a:schemeClr val="dk1"/>
              </a:solidFill>
              <a:effectLst/>
              <a:latin typeface="+mn-lt"/>
              <a:ea typeface="+mn-ea"/>
              <a:cs typeface="+mn-cs"/>
            </a:rPr>
            <a:t>防災行政無線機購入費、指定避難所災害用電話設置工事などが減となったものの、防災行政無線デジタル通信設備工事、消防団用備品購入費などが増</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749</a:t>
          </a:r>
          <a:r>
            <a:rPr lang="ja-JP" altLang="ja-JP" sz="600" b="0" i="0" baseline="0">
              <a:solidFill>
                <a:schemeClr val="dk1"/>
              </a:solidFill>
              <a:effectLst/>
              <a:latin typeface="+mn-lt"/>
              <a:ea typeface="+mn-ea"/>
              <a:cs typeface="+mn-cs"/>
            </a:rPr>
            <a:t>円</a:t>
          </a:r>
          <a:r>
            <a:rPr lang="ja-JP" altLang="en-US" sz="600" b="0" i="0" baseline="0">
              <a:solidFill>
                <a:schemeClr val="dk1"/>
              </a:solidFill>
              <a:effectLst/>
              <a:latin typeface="+mn-lt"/>
              <a:ea typeface="+mn-ea"/>
              <a:cs typeface="+mn-cs"/>
            </a:rPr>
            <a:t>増加</a:t>
          </a:r>
          <a:r>
            <a:rPr lang="ja-JP" altLang="ja-JP" sz="600" b="0" i="0" baseline="0">
              <a:solidFill>
                <a:schemeClr val="dk1"/>
              </a:solidFill>
              <a:effectLst/>
              <a:latin typeface="+mn-lt"/>
              <a:ea typeface="+mn-ea"/>
              <a:cs typeface="+mn-cs"/>
            </a:rPr>
            <a:t>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教育費は、</a:t>
          </a:r>
          <a:r>
            <a:rPr lang="ja-JP" altLang="ja-JP" sz="600">
              <a:solidFill>
                <a:schemeClr val="dk1"/>
              </a:solidFill>
              <a:effectLst/>
              <a:latin typeface="+mn-lt"/>
              <a:ea typeface="+mn-ea"/>
              <a:cs typeface="+mn-cs"/>
            </a:rPr>
            <a:t>上の原屋外運動施設整備実施設計委託、大規模改造設計委託（第二小学校、大門中学校</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、特別教室空調機改修工事</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小山小学校、中央中学校</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などが減となったものの、大規模改造事業 </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神宝小学校、大門中学校</a:t>
          </a:r>
          <a:r>
            <a:rPr lang="en-US" altLang="ja-JP" sz="600">
              <a:solidFill>
                <a:schemeClr val="dk1"/>
              </a:solidFill>
              <a:effectLst/>
              <a:latin typeface="+mn-lt"/>
              <a:ea typeface="+mn-ea"/>
              <a:cs typeface="+mn-cs"/>
            </a:rPr>
            <a:t>)</a:t>
          </a:r>
          <a:r>
            <a:rPr lang="ja-JP" altLang="ja-JP" sz="600">
              <a:solidFill>
                <a:schemeClr val="dk1"/>
              </a:solidFill>
              <a:effectLst/>
              <a:latin typeface="+mn-lt"/>
              <a:ea typeface="+mn-ea"/>
              <a:cs typeface="+mn-cs"/>
            </a:rPr>
            <a:t>、上の原屋外運動施設整備事業、第五小学校校舎棟増築事業などが増</a:t>
          </a:r>
          <a:r>
            <a:rPr lang="ja-JP" altLang="en-US" sz="600">
              <a:solidFill>
                <a:schemeClr val="dk1"/>
              </a:solidFill>
              <a:effectLst/>
              <a:latin typeface="+mn-lt"/>
              <a:ea typeface="+mn-ea"/>
              <a:cs typeface="+mn-cs"/>
            </a:rPr>
            <a:t>と</a:t>
          </a:r>
          <a:r>
            <a:rPr lang="ja-JP" altLang="ja-JP" sz="600" b="0" i="0" baseline="0">
              <a:solidFill>
                <a:schemeClr val="dk1"/>
              </a:solidFill>
              <a:effectLst/>
              <a:latin typeface="+mn-lt"/>
              <a:ea typeface="+mn-ea"/>
              <a:cs typeface="+mn-cs"/>
            </a:rPr>
            <a:t>なったため、</a:t>
          </a:r>
          <a:r>
            <a:rPr lang="en-US" altLang="ja-JP" sz="600" b="0" i="0" baseline="0">
              <a:solidFill>
                <a:schemeClr val="dk1"/>
              </a:solidFill>
              <a:effectLst/>
              <a:latin typeface="+mn-lt"/>
              <a:ea typeface="+mn-ea"/>
              <a:cs typeface="+mn-cs"/>
            </a:rPr>
            <a:t>5,908</a:t>
          </a:r>
          <a:r>
            <a:rPr lang="ja-JP" altLang="ja-JP" sz="600" b="0" i="0" baseline="0">
              <a:solidFill>
                <a:schemeClr val="dk1"/>
              </a:solidFill>
              <a:effectLst/>
              <a:latin typeface="+mn-lt"/>
              <a:ea typeface="+mn-ea"/>
              <a:cs typeface="+mn-cs"/>
            </a:rPr>
            <a:t>円増加している。</a:t>
          </a:r>
          <a:endParaRPr lang="ja-JP" altLang="ja-JP" sz="600">
            <a:effectLst/>
          </a:endParaRPr>
        </a:p>
        <a:p>
          <a:pPr eaLnBrk="1" fontAlgn="auto" latinLnBrk="0" hangingPunct="1"/>
          <a:r>
            <a:rPr lang="ja-JP" altLang="ja-JP" sz="600" b="0" i="0" baseline="0">
              <a:solidFill>
                <a:schemeClr val="dk1"/>
              </a:solidFill>
              <a:effectLst/>
              <a:latin typeface="+mn-lt"/>
              <a:ea typeface="+mn-ea"/>
              <a:cs typeface="+mn-cs"/>
            </a:rPr>
            <a:t>　公債費は、</a:t>
          </a:r>
          <a:r>
            <a:rPr lang="ja-JP" altLang="ja-JP" sz="600">
              <a:solidFill>
                <a:schemeClr val="dk1"/>
              </a:solidFill>
              <a:effectLst/>
              <a:latin typeface="+mn-lt"/>
              <a:ea typeface="+mn-ea"/>
              <a:cs typeface="+mn-cs"/>
            </a:rPr>
            <a:t>利率の見直しにより利率が減少したことや前年度に民間資金の一部が償還終了したことなどにより償還利子が減</a:t>
          </a:r>
          <a:r>
            <a:rPr lang="ja-JP" altLang="ja-JP" sz="600" b="0" i="0" baseline="0">
              <a:solidFill>
                <a:schemeClr val="dk1"/>
              </a:solidFill>
              <a:effectLst/>
              <a:latin typeface="+mn-lt"/>
              <a:ea typeface="+mn-ea"/>
              <a:cs typeface="+mn-cs"/>
            </a:rPr>
            <a:t>となったため、</a:t>
          </a:r>
          <a:r>
            <a:rPr lang="en-US" altLang="ja-JP" sz="600" b="0" i="0" baseline="0">
              <a:solidFill>
                <a:schemeClr val="dk1"/>
              </a:solidFill>
              <a:effectLst/>
              <a:latin typeface="+mn-lt"/>
              <a:ea typeface="+mn-ea"/>
              <a:cs typeface="+mn-cs"/>
            </a:rPr>
            <a:t>100</a:t>
          </a:r>
          <a:r>
            <a:rPr lang="ja-JP" altLang="ja-JP" sz="600" b="0" i="0" baseline="0">
              <a:solidFill>
                <a:schemeClr val="dk1"/>
              </a:solidFill>
              <a:effectLst/>
              <a:latin typeface="+mn-lt"/>
              <a:ea typeface="+mn-ea"/>
              <a:cs typeface="+mn-cs"/>
            </a:rPr>
            <a:t>円</a:t>
          </a:r>
          <a:r>
            <a:rPr lang="ja-JP" altLang="en-US" sz="600" b="0" i="0" baseline="0">
              <a:solidFill>
                <a:schemeClr val="dk1"/>
              </a:solidFill>
              <a:effectLst/>
              <a:latin typeface="+mn-lt"/>
              <a:ea typeface="+mn-ea"/>
              <a:cs typeface="+mn-cs"/>
            </a:rPr>
            <a:t>減少</a:t>
          </a:r>
          <a:r>
            <a:rPr lang="ja-JP" altLang="ja-JP" sz="600" b="0" i="0" baseline="0">
              <a:solidFill>
                <a:schemeClr val="dk1"/>
              </a:solidFill>
              <a:effectLst/>
              <a:latin typeface="+mn-lt"/>
              <a:ea typeface="+mn-ea"/>
              <a:cs typeface="+mn-cs"/>
            </a:rPr>
            <a:t>している。</a:t>
          </a:r>
          <a:endParaRPr lang="ja-JP" altLang="ja-JP" sz="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900">
              <a:solidFill>
                <a:schemeClr val="dk1"/>
              </a:solidFill>
              <a:effectLst/>
              <a:latin typeface="+mn-lt"/>
              <a:ea typeface="+mn-ea"/>
              <a:cs typeface="+mn-cs"/>
            </a:rPr>
            <a:t>　平成</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年度は、</a:t>
          </a:r>
          <a:r>
            <a:rPr lang="ja-JP" altLang="en-US" sz="900">
              <a:solidFill>
                <a:schemeClr val="dk1"/>
              </a:solidFill>
              <a:effectLst/>
              <a:latin typeface="+mn-lt"/>
              <a:ea typeface="+mn-ea"/>
              <a:cs typeface="+mn-cs"/>
            </a:rPr>
            <a:t>前年度の剰余から</a:t>
          </a:r>
          <a:r>
            <a:rPr lang="ja-JP" altLang="ja-JP" sz="900">
              <a:solidFill>
                <a:schemeClr val="dk1"/>
              </a:solidFill>
              <a:effectLst/>
              <a:latin typeface="+mn-lt"/>
              <a:ea typeface="+mn-ea"/>
              <a:cs typeface="+mn-cs"/>
            </a:rPr>
            <a:t>財政調整基金への積立金</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3,100</a:t>
          </a:r>
          <a:r>
            <a:rPr lang="ja-JP" altLang="ja-JP" sz="900">
              <a:solidFill>
                <a:schemeClr val="dk1"/>
              </a:solidFill>
              <a:effectLst/>
              <a:latin typeface="+mn-lt"/>
              <a:ea typeface="+mn-ea"/>
              <a:cs typeface="+mn-cs"/>
            </a:rPr>
            <a:t>万円</a:t>
          </a:r>
          <a:r>
            <a:rPr lang="ja-JP" altLang="en-US" sz="900">
              <a:solidFill>
                <a:schemeClr val="dk1"/>
              </a:solidFill>
              <a:effectLst/>
              <a:latin typeface="+mn-lt"/>
              <a:ea typeface="+mn-ea"/>
              <a:cs typeface="+mn-cs"/>
            </a:rPr>
            <a:t>を行ったが</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9</a:t>
          </a:r>
          <a:r>
            <a:rPr lang="ja-JP" altLang="en-US" sz="900">
              <a:solidFill>
                <a:schemeClr val="dk1"/>
              </a:solidFill>
              <a:effectLst/>
              <a:latin typeface="+mn-lt"/>
              <a:ea typeface="+mn-ea"/>
              <a:cs typeface="+mn-cs"/>
            </a:rPr>
            <a:t>年ぶりに繰入れを行ったことから、</a:t>
          </a:r>
          <a:r>
            <a:rPr lang="ja-JP" altLang="ja-JP" sz="900">
              <a:solidFill>
                <a:schemeClr val="dk1"/>
              </a:solidFill>
              <a:effectLst/>
              <a:latin typeface="+mn-lt"/>
              <a:ea typeface="+mn-ea"/>
              <a:cs typeface="+mn-cs"/>
            </a:rPr>
            <a:t>財政調整基金残高は、</a:t>
          </a:r>
          <a:r>
            <a:rPr lang="en-US" altLang="ja-JP" sz="900">
              <a:solidFill>
                <a:schemeClr val="dk1"/>
              </a:solidFill>
              <a:effectLst/>
              <a:latin typeface="+mn-lt"/>
              <a:ea typeface="+mn-ea"/>
              <a:cs typeface="+mn-cs"/>
            </a:rPr>
            <a:t>34</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9,722</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千円と</a:t>
          </a:r>
          <a:r>
            <a:rPr lang="ja-JP" altLang="en-US" sz="900">
              <a:solidFill>
                <a:schemeClr val="dk1"/>
              </a:solidFill>
              <a:effectLst/>
              <a:latin typeface="+mn-lt"/>
              <a:ea typeface="+mn-ea"/>
              <a:cs typeface="+mn-cs"/>
            </a:rPr>
            <a:t>減少</a:t>
          </a:r>
          <a:r>
            <a:rPr lang="ja-JP" altLang="ja-JP" sz="900">
              <a:solidFill>
                <a:schemeClr val="dk1"/>
              </a:solidFill>
              <a:effectLst/>
              <a:latin typeface="+mn-lt"/>
              <a:ea typeface="+mn-ea"/>
              <a:cs typeface="+mn-cs"/>
            </a:rPr>
            <a:t>した。</a:t>
          </a:r>
          <a:r>
            <a:rPr lang="en-US" altLang="ja-JP" sz="900">
              <a:solidFill>
                <a:schemeClr val="dk1"/>
              </a:solidFill>
              <a:effectLst/>
              <a:latin typeface="+mn-lt"/>
              <a:ea typeface="+mn-ea"/>
              <a:cs typeface="+mn-cs"/>
            </a:rPr>
            <a:t>(5.10</a:t>
          </a:r>
          <a:r>
            <a:rPr lang="ja-JP" altLang="ja-JP" sz="900">
              <a:solidFill>
                <a:schemeClr val="dk1"/>
              </a:solidFill>
              <a:effectLst/>
              <a:latin typeface="+mn-lt"/>
              <a:ea typeface="+mn-ea"/>
              <a:cs typeface="+mn-cs"/>
            </a:rPr>
            <a:t>ポイント</a:t>
          </a:r>
          <a:r>
            <a:rPr lang="ja-JP" altLang="en-US" sz="900">
              <a:solidFill>
                <a:schemeClr val="dk1"/>
              </a:solidFill>
              <a:effectLst/>
              <a:latin typeface="+mn-lt"/>
              <a:ea typeface="+mn-ea"/>
              <a:cs typeface="+mn-cs"/>
            </a:rPr>
            <a:t>降下</a:t>
          </a:r>
          <a:r>
            <a:rPr lang="en-US" altLang="ja-JP" sz="900">
              <a:solidFill>
                <a:schemeClr val="dk1"/>
              </a:solidFill>
              <a:effectLst/>
              <a:latin typeface="+mn-lt"/>
              <a:ea typeface="+mn-ea"/>
              <a:cs typeface="+mn-cs"/>
            </a:rPr>
            <a:t>)</a:t>
          </a:r>
          <a:endParaRPr lang="ja-JP" altLang="ja-JP" sz="900">
            <a:effectLst/>
          </a:endParaRPr>
        </a:p>
        <a:p>
          <a:r>
            <a:rPr lang="ja-JP" altLang="ja-JP" sz="900">
              <a:solidFill>
                <a:schemeClr val="dk1"/>
              </a:solidFill>
              <a:effectLst/>
              <a:latin typeface="+mn-lt"/>
              <a:ea typeface="+mn-ea"/>
              <a:cs typeface="+mn-cs"/>
            </a:rPr>
            <a:t>　実質収支は、</a:t>
          </a:r>
          <a:r>
            <a:rPr lang="en-US" altLang="ja-JP" sz="900">
              <a:solidFill>
                <a:schemeClr val="dk1"/>
              </a:solidFill>
              <a:effectLst/>
              <a:latin typeface="+mn-lt"/>
              <a:ea typeface="+mn-ea"/>
              <a:cs typeface="+mn-cs"/>
            </a:rPr>
            <a:t>18</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3,789</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8</a:t>
          </a:r>
          <a:r>
            <a:rPr lang="ja-JP" altLang="ja-JP" sz="900">
              <a:solidFill>
                <a:schemeClr val="dk1"/>
              </a:solidFill>
              <a:effectLst/>
              <a:latin typeface="+mn-lt"/>
              <a:ea typeface="+mn-ea"/>
              <a:cs typeface="+mn-cs"/>
            </a:rPr>
            <a:t>千円となり、前年度と比べ</a:t>
          </a:r>
          <a:r>
            <a:rPr lang="en-US" altLang="ja-JP" sz="900">
              <a:solidFill>
                <a:schemeClr val="dk1"/>
              </a:solidFill>
              <a:effectLst/>
              <a:latin typeface="+mn-lt"/>
              <a:ea typeface="+mn-ea"/>
              <a:cs typeface="+mn-cs"/>
            </a:rPr>
            <a:t>11</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5,107</a:t>
          </a:r>
          <a:r>
            <a:rPr lang="ja-JP" altLang="ja-JP" sz="900">
              <a:solidFill>
                <a:schemeClr val="dk1"/>
              </a:solidFill>
              <a:effectLst/>
              <a:latin typeface="+mn-lt"/>
              <a:ea typeface="+mn-ea"/>
              <a:cs typeface="+mn-cs"/>
            </a:rPr>
            <a:t>万円</a:t>
          </a:r>
          <a:r>
            <a:rPr lang="ja-JP" altLang="en-US" sz="900">
              <a:solidFill>
                <a:schemeClr val="dk1"/>
              </a:solidFill>
              <a:effectLst/>
              <a:latin typeface="+mn-lt"/>
              <a:ea typeface="+mn-ea"/>
              <a:cs typeface="+mn-cs"/>
            </a:rPr>
            <a:t>（単年度収支）</a:t>
          </a:r>
          <a:r>
            <a:rPr lang="ja-JP" altLang="ja-JP" sz="900">
              <a:solidFill>
                <a:schemeClr val="dk1"/>
              </a:solidFill>
              <a:effectLst/>
              <a:latin typeface="+mn-lt"/>
              <a:ea typeface="+mn-ea"/>
              <a:cs typeface="+mn-cs"/>
            </a:rPr>
            <a:t>増加した。これは、歳入が</a:t>
          </a:r>
          <a:r>
            <a:rPr lang="en-US" altLang="ja-JP" sz="900">
              <a:solidFill>
                <a:schemeClr val="dk1"/>
              </a:solidFill>
              <a:effectLst/>
              <a:latin typeface="+mn-lt"/>
              <a:ea typeface="+mn-ea"/>
              <a:cs typeface="+mn-cs"/>
            </a:rPr>
            <a:t>433</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1,294</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8</a:t>
          </a:r>
          <a:r>
            <a:rPr lang="ja-JP" altLang="ja-JP" sz="900">
              <a:solidFill>
                <a:schemeClr val="dk1"/>
              </a:solidFill>
              <a:effectLst/>
              <a:latin typeface="+mn-lt"/>
              <a:ea typeface="+mn-ea"/>
              <a:cs typeface="+mn-cs"/>
            </a:rPr>
            <a:t>千円、歳出が</a:t>
          </a:r>
          <a:r>
            <a:rPr lang="en-US" altLang="ja-JP" sz="900">
              <a:solidFill>
                <a:schemeClr val="dk1"/>
              </a:solidFill>
              <a:effectLst/>
              <a:latin typeface="+mn-lt"/>
              <a:ea typeface="+mn-ea"/>
              <a:cs typeface="+mn-cs"/>
            </a:rPr>
            <a:t>413</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550</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千円となり、事業繰越等繰越額が前年度に比べ</a:t>
          </a:r>
          <a:r>
            <a:rPr lang="en-US" altLang="ja-JP" sz="900">
              <a:solidFill>
                <a:schemeClr val="dk1"/>
              </a:solidFill>
              <a:effectLst/>
              <a:latin typeface="+mn-lt"/>
              <a:ea typeface="+mn-ea"/>
              <a:cs typeface="+mn-cs"/>
            </a:rPr>
            <a:t>2,584</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と微増であったこ</a:t>
          </a:r>
          <a:r>
            <a:rPr lang="ja-JP" altLang="ja-JP" sz="900">
              <a:solidFill>
                <a:schemeClr val="dk1"/>
              </a:solidFill>
              <a:effectLst/>
              <a:latin typeface="+mn-lt"/>
              <a:ea typeface="+mn-ea"/>
              <a:cs typeface="+mn-cs"/>
            </a:rPr>
            <a:t>と</a:t>
          </a:r>
          <a:r>
            <a:rPr lang="ja-JP" altLang="en-US" sz="900">
              <a:solidFill>
                <a:schemeClr val="dk1"/>
              </a:solidFill>
              <a:effectLst/>
              <a:latin typeface="+mn-lt"/>
              <a:ea typeface="+mn-ea"/>
              <a:cs typeface="+mn-cs"/>
            </a:rPr>
            <a:t>により</a:t>
          </a:r>
          <a:r>
            <a:rPr lang="ja-JP" altLang="ja-JP" sz="900">
              <a:solidFill>
                <a:schemeClr val="dk1"/>
              </a:solidFill>
              <a:effectLst/>
              <a:latin typeface="+mn-lt"/>
              <a:ea typeface="+mn-ea"/>
              <a:cs typeface="+mn-cs"/>
            </a:rPr>
            <a:t>、形式収支が前年度に比べ</a:t>
          </a:r>
          <a:r>
            <a:rPr lang="en-US" altLang="ja-JP" sz="900">
              <a:solidFill>
                <a:schemeClr val="dk1"/>
              </a:solidFill>
              <a:effectLst/>
              <a:latin typeface="+mn-lt"/>
              <a:ea typeface="+mn-ea"/>
              <a:cs typeface="+mn-cs"/>
            </a:rPr>
            <a:t>11</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7,691</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千円増加した</a:t>
          </a:r>
          <a:r>
            <a:rPr lang="ja-JP" altLang="en-US" sz="900">
              <a:solidFill>
                <a:schemeClr val="dk1"/>
              </a:solidFill>
              <a:effectLst/>
              <a:latin typeface="+mn-lt"/>
              <a:ea typeface="+mn-ea"/>
              <a:cs typeface="+mn-cs"/>
            </a:rPr>
            <a:t>ためである</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(5.05</a:t>
          </a:r>
          <a:r>
            <a:rPr lang="ja-JP" altLang="ja-JP" sz="900">
              <a:solidFill>
                <a:schemeClr val="dk1"/>
              </a:solidFill>
              <a:effectLst/>
              <a:latin typeface="+mn-lt"/>
              <a:ea typeface="+mn-ea"/>
              <a:cs typeface="+mn-cs"/>
            </a:rPr>
            <a:t>ポイント増加</a:t>
          </a:r>
          <a:r>
            <a:rPr lang="en-US" altLang="ja-JP" sz="900">
              <a:solidFill>
                <a:schemeClr val="dk1"/>
              </a:solidFill>
              <a:effectLst/>
              <a:latin typeface="+mn-lt"/>
              <a:ea typeface="+mn-ea"/>
              <a:cs typeface="+mn-cs"/>
            </a:rPr>
            <a:t>)</a:t>
          </a:r>
          <a:endParaRPr lang="ja-JP" altLang="ja-JP" sz="900">
            <a:effectLst/>
          </a:endParaRPr>
        </a:p>
        <a:p>
          <a:pPr eaLnBrk="1" fontAlgn="base" latinLnBrk="0" hangingPunct="1"/>
          <a:r>
            <a:rPr lang="ja-JP" altLang="ja-JP" sz="900">
              <a:solidFill>
                <a:schemeClr val="dk1"/>
              </a:solidFill>
              <a:effectLst/>
              <a:latin typeface="+mn-lt"/>
              <a:ea typeface="+mn-ea"/>
              <a:cs typeface="+mn-cs"/>
            </a:rPr>
            <a:t>　実質単年度収支は、繰上償還を行ったものの、財政調整基金の積立金が前年度に比べ減少し、財政調整基金を取崩したことに伴い、前年度と比べ</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7,843</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7</a:t>
          </a:r>
          <a:r>
            <a:rPr lang="ja-JP" altLang="ja-JP" sz="900">
              <a:solidFill>
                <a:schemeClr val="dk1"/>
              </a:solidFill>
              <a:effectLst/>
              <a:latin typeface="+mn-lt"/>
              <a:ea typeface="+mn-ea"/>
              <a:cs typeface="+mn-cs"/>
            </a:rPr>
            <a:t>千円減少した</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(1.67</a:t>
          </a:r>
          <a:r>
            <a:rPr lang="ja-JP" altLang="ja-JP" sz="900">
              <a:solidFill>
                <a:schemeClr val="dk1"/>
              </a:solidFill>
              <a:effectLst/>
              <a:latin typeface="+mn-lt"/>
              <a:ea typeface="+mn-ea"/>
              <a:cs typeface="+mn-cs"/>
            </a:rPr>
            <a:t>ポイント</a:t>
          </a:r>
          <a:r>
            <a:rPr lang="ja-JP" altLang="en-US" sz="900">
              <a:solidFill>
                <a:schemeClr val="dk1"/>
              </a:solidFill>
              <a:effectLst/>
              <a:latin typeface="+mn-lt"/>
              <a:ea typeface="+mn-ea"/>
              <a:cs typeface="+mn-cs"/>
            </a:rPr>
            <a:t>降下</a:t>
          </a:r>
          <a:r>
            <a:rPr lang="en-US" altLang="ja-JP" sz="900">
              <a:solidFill>
                <a:schemeClr val="dk1"/>
              </a:solidFill>
              <a:effectLst/>
              <a:latin typeface="+mn-lt"/>
              <a:ea typeface="+mn-ea"/>
              <a:cs typeface="+mn-cs"/>
            </a:rPr>
            <a:t>)</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連結実質赤字比率に係る黒字の標準財政規模に対する比率は、</a:t>
          </a:r>
          <a:r>
            <a:rPr lang="ja-JP" altLang="ja-JP" sz="1100">
              <a:solidFill>
                <a:schemeClr val="dk1"/>
              </a:solidFill>
              <a:effectLst/>
              <a:latin typeface="+mn-lt"/>
              <a:ea typeface="+mn-ea"/>
              <a:cs typeface="+mn-cs"/>
            </a:rPr>
            <a:t>下水道事業特別会計の前年度比と同率であったほか、国民健康保険事業会計</a:t>
          </a:r>
          <a:r>
            <a:rPr lang="ja-JP" altLang="en-US" sz="1100">
              <a:solidFill>
                <a:schemeClr val="dk1"/>
              </a:solidFill>
              <a:effectLst/>
              <a:latin typeface="+mn-lt"/>
              <a:ea typeface="+mn-ea"/>
              <a:cs typeface="+mn-cs"/>
            </a:rPr>
            <a:t>では</a:t>
          </a:r>
          <a:r>
            <a:rPr lang="en-US" altLang="ja-JP" sz="1100">
              <a:solidFill>
                <a:schemeClr val="dk1"/>
              </a:solidFill>
              <a:effectLst/>
              <a:latin typeface="+mn-lt"/>
              <a:ea typeface="+mn-ea"/>
              <a:cs typeface="+mn-cs"/>
            </a:rPr>
            <a:t>1.48</a:t>
          </a:r>
          <a:r>
            <a:rPr lang="ja-JP" altLang="en-US" sz="110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一般会計は、</a:t>
          </a:r>
          <a:r>
            <a:rPr lang="en-US" altLang="ja-JP" sz="1100" b="0" i="0" baseline="0">
              <a:solidFill>
                <a:schemeClr val="dk1"/>
              </a:solidFill>
              <a:effectLst/>
              <a:latin typeface="+mn-lt"/>
              <a:ea typeface="+mn-ea"/>
              <a:cs typeface="+mn-cs"/>
            </a:rPr>
            <a:t>5.05</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介護保険事業会計は</a:t>
          </a:r>
          <a:r>
            <a:rPr lang="en-US" altLang="ja-JP" sz="1100">
              <a:solidFill>
                <a:schemeClr val="dk1"/>
              </a:solidFill>
              <a:effectLst/>
              <a:latin typeface="+mn-lt"/>
              <a:ea typeface="+mn-ea"/>
              <a:cs typeface="+mn-cs"/>
            </a:rPr>
            <a:t>0.36</a:t>
          </a:r>
          <a:r>
            <a:rPr lang="ja-JP" altLang="ja-JP" sz="1100">
              <a:solidFill>
                <a:schemeClr val="dk1"/>
              </a:solidFill>
              <a:effectLst/>
              <a:latin typeface="+mn-lt"/>
              <a:ea typeface="+mn-ea"/>
              <a:cs typeface="+mn-cs"/>
            </a:rPr>
            <a:t>％、後期高齢者医療事業会計</a:t>
          </a:r>
          <a:r>
            <a:rPr lang="ja-JP" altLang="ja-JP"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0.06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増加となった</a:t>
          </a:r>
          <a:r>
            <a:rPr lang="ja-JP" altLang="ja-JP" sz="110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比率の分母となる標準財政規模の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年間の推移を見ると、平成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億円から平成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227</a:t>
          </a:r>
          <a:r>
            <a:rPr lang="ja-JP" altLang="ja-JP" sz="1100" b="0" i="0" baseline="0">
              <a:solidFill>
                <a:schemeClr val="dk1"/>
              </a:solidFill>
              <a:effectLst/>
              <a:latin typeface="+mn-lt"/>
              <a:ea typeface="+mn-ea"/>
              <a:cs typeface="+mn-cs"/>
            </a:rPr>
            <a:t>億円となり、</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％の増となって</a:t>
          </a:r>
          <a:r>
            <a:rPr lang="ja-JP" altLang="en-US" sz="1100" b="0" i="0" baseline="0">
              <a:solidFill>
                <a:schemeClr val="dk1"/>
              </a:solidFill>
              <a:effectLst/>
              <a:latin typeface="+mn-lt"/>
              <a:ea typeface="+mn-ea"/>
              <a:cs typeface="+mn-cs"/>
            </a:rPr>
            <a:t>おり、下がる傾向を辿っていたが、この分母の増加幅よりも、</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年ぶりに財政調整基金を取崩したことにより、分子となる実質収支が</a:t>
          </a:r>
          <a:r>
            <a:rPr lang="ja-JP" altLang="ja-JP" sz="1100">
              <a:solidFill>
                <a:schemeClr val="dk1"/>
              </a:solidFill>
              <a:effectLst/>
              <a:latin typeface="+mn-lt"/>
              <a:ea typeface="+mn-ea"/>
              <a:cs typeface="+mn-cs"/>
            </a:rPr>
            <a:t>前年度と比べ</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5,107</a:t>
          </a:r>
          <a:r>
            <a:rPr lang="ja-JP" altLang="ja-JP" sz="1100">
              <a:solidFill>
                <a:schemeClr val="dk1"/>
              </a:solidFill>
              <a:effectLst/>
              <a:latin typeface="+mn-lt"/>
              <a:ea typeface="+mn-ea"/>
              <a:cs typeface="+mn-cs"/>
            </a:rPr>
            <a:t>万円</a:t>
          </a:r>
          <a:r>
            <a:rPr lang="ja-JP" altLang="en-US" sz="1100">
              <a:solidFill>
                <a:schemeClr val="dk1"/>
              </a:solidFill>
              <a:effectLst/>
              <a:latin typeface="+mn-lt"/>
              <a:ea typeface="+mn-ea"/>
              <a:cs typeface="+mn-cs"/>
            </a:rPr>
            <a:t>と増加したことが比率を引き上げる要因となった。</a:t>
          </a:r>
          <a:endParaRPr lang="ja-JP" altLang="ja-JP" sz="1400">
            <a:effectLst/>
          </a:endParaRPr>
        </a:p>
        <a:p>
          <a:pPr rtl="0" fontAlgn="base"/>
          <a:r>
            <a:rPr lang="ja-JP" altLang="ja-JP" sz="1100" b="0" i="0" baseline="0">
              <a:solidFill>
                <a:schemeClr val="dk1"/>
              </a:solidFill>
              <a:effectLst/>
              <a:latin typeface="+mn-lt"/>
              <a:ea typeface="+mn-ea"/>
              <a:cs typeface="+mn-cs"/>
            </a:rPr>
            <a:t>　●標準財政規模：</a:t>
          </a:r>
          <a:r>
            <a:rPr lang="en-US" altLang="ja-JP" sz="1100" b="0" i="0" baseline="0">
              <a:solidFill>
                <a:schemeClr val="dk1"/>
              </a:solidFill>
              <a:effectLst/>
              <a:latin typeface="+mn-lt"/>
              <a:ea typeface="+mn-ea"/>
              <a:cs typeface="+mn-cs"/>
            </a:rPr>
            <a:t>22,705,798</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○一般会計実質収支額：</a:t>
          </a:r>
          <a:r>
            <a:rPr lang="en-US" altLang="ja-JP" sz="1100" b="0" i="0" baseline="0">
              <a:solidFill>
                <a:schemeClr val="dk1"/>
              </a:solidFill>
              <a:effectLst/>
              <a:latin typeface="+mn-lt"/>
              <a:ea typeface="+mn-ea"/>
              <a:cs typeface="+mn-cs"/>
            </a:rPr>
            <a:t>1,837,898</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○国民健康保険事業会計実質収支額：</a:t>
          </a:r>
          <a:r>
            <a:rPr lang="en-US" altLang="ja-JP" sz="1100" b="0" i="0" baseline="0">
              <a:solidFill>
                <a:schemeClr val="dk1"/>
              </a:solidFill>
              <a:effectLst/>
              <a:latin typeface="+mn-lt"/>
              <a:ea typeface="+mn-ea"/>
              <a:cs typeface="+mn-cs"/>
            </a:rPr>
            <a:t>116,022</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○介護保険事業会計実質収支額：</a:t>
          </a:r>
          <a:r>
            <a:rPr lang="en-US" altLang="ja-JP" sz="1100" b="0" i="0" baseline="0">
              <a:solidFill>
                <a:schemeClr val="dk1"/>
              </a:solidFill>
              <a:effectLst/>
              <a:latin typeface="+mn-lt"/>
              <a:ea typeface="+mn-ea"/>
              <a:cs typeface="+mn-cs"/>
            </a:rPr>
            <a:t>154,394</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○後期高齢者医療事業会計実質収支額：</a:t>
          </a:r>
          <a:r>
            <a:rPr lang="en-US" altLang="ja-JP" sz="1100" b="0" i="0" baseline="0">
              <a:solidFill>
                <a:schemeClr val="dk1"/>
              </a:solidFill>
              <a:effectLst/>
              <a:latin typeface="+mn-lt"/>
              <a:ea typeface="+mn-ea"/>
              <a:cs typeface="+mn-cs"/>
            </a:rPr>
            <a:t>23,417</a:t>
          </a:r>
          <a:r>
            <a:rPr lang="ja-JP" altLang="ja-JP" sz="1100" b="0" i="0" baseline="0">
              <a:solidFill>
                <a:schemeClr val="dk1"/>
              </a:solidFill>
              <a:effectLst/>
              <a:latin typeface="+mn-lt"/>
              <a:ea typeface="+mn-ea"/>
              <a:cs typeface="+mn-cs"/>
            </a:rPr>
            <a:t>千円</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○下水道事業実質収支額：</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4" customWidth="1"/>
    <col min="12" max="12" width="2.21875" style="184" customWidth="1"/>
    <col min="13" max="17" width="2.33203125" style="184" customWidth="1"/>
    <col min="18" max="119" width="2.109375" style="184" customWidth="1"/>
    <col min="120" max="16384" width="0" style="184" hidden="1"/>
  </cols>
  <sheetData>
    <row r="1" spans="1:119" ht="33" customHeight="1" x14ac:dyDescent="0.2">
      <c r="A1" s="182"/>
      <c r="B1" s="642" t="s">
        <v>
79</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3"/>
      <c r="DK1" s="183"/>
      <c r="DL1" s="183"/>
      <c r="DM1" s="183"/>
      <c r="DN1" s="183"/>
      <c r="DO1" s="183"/>
    </row>
    <row r="2" spans="1:119" ht="24" thickBot="1" x14ac:dyDescent="0.25">
      <c r="A2" s="182"/>
      <c r="B2" s="185" t="s">
        <v>
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5">
      <c r="A3" s="183"/>
      <c r="B3" s="643" t="s">
        <v>
81</v>
      </c>
      <c r="C3" s="644"/>
      <c r="D3" s="644"/>
      <c r="E3" s="645"/>
      <c r="F3" s="645"/>
      <c r="G3" s="645"/>
      <c r="H3" s="645"/>
      <c r="I3" s="645"/>
      <c r="J3" s="645"/>
      <c r="K3" s="645"/>
      <c r="L3" s="645" t="s">
        <v>
82</v>
      </c>
      <c r="M3" s="645"/>
      <c r="N3" s="645"/>
      <c r="O3" s="645"/>
      <c r="P3" s="645"/>
      <c r="Q3" s="645"/>
      <c r="R3" s="648"/>
      <c r="S3" s="648"/>
      <c r="T3" s="648"/>
      <c r="U3" s="648"/>
      <c r="V3" s="649"/>
      <c r="W3" s="542" t="s">
        <v>
83</v>
      </c>
      <c r="X3" s="543"/>
      <c r="Y3" s="543"/>
      <c r="Z3" s="543"/>
      <c r="AA3" s="543"/>
      <c r="AB3" s="644"/>
      <c r="AC3" s="648" t="s">
        <v>
84</v>
      </c>
      <c r="AD3" s="543"/>
      <c r="AE3" s="543"/>
      <c r="AF3" s="543"/>
      <c r="AG3" s="543"/>
      <c r="AH3" s="543"/>
      <c r="AI3" s="543"/>
      <c r="AJ3" s="543"/>
      <c r="AK3" s="543"/>
      <c r="AL3" s="610"/>
      <c r="AM3" s="542" t="s">
        <v>
85</v>
      </c>
      <c r="AN3" s="543"/>
      <c r="AO3" s="543"/>
      <c r="AP3" s="543"/>
      <c r="AQ3" s="543"/>
      <c r="AR3" s="543"/>
      <c r="AS3" s="543"/>
      <c r="AT3" s="543"/>
      <c r="AU3" s="543"/>
      <c r="AV3" s="543"/>
      <c r="AW3" s="543"/>
      <c r="AX3" s="610"/>
      <c r="AY3" s="602" t="s">
        <v>
1</v>
      </c>
      <c r="AZ3" s="603"/>
      <c r="BA3" s="603"/>
      <c r="BB3" s="603"/>
      <c r="BC3" s="603"/>
      <c r="BD3" s="603"/>
      <c r="BE3" s="603"/>
      <c r="BF3" s="603"/>
      <c r="BG3" s="603"/>
      <c r="BH3" s="603"/>
      <c r="BI3" s="603"/>
      <c r="BJ3" s="603"/>
      <c r="BK3" s="603"/>
      <c r="BL3" s="603"/>
      <c r="BM3" s="652"/>
      <c r="BN3" s="542" t="s">
        <v>
86</v>
      </c>
      <c r="BO3" s="543"/>
      <c r="BP3" s="543"/>
      <c r="BQ3" s="543"/>
      <c r="BR3" s="543"/>
      <c r="BS3" s="543"/>
      <c r="BT3" s="543"/>
      <c r="BU3" s="610"/>
      <c r="BV3" s="542" t="s">
        <v>
87</v>
      </c>
      <c r="BW3" s="543"/>
      <c r="BX3" s="543"/>
      <c r="BY3" s="543"/>
      <c r="BZ3" s="543"/>
      <c r="CA3" s="543"/>
      <c r="CB3" s="543"/>
      <c r="CC3" s="610"/>
      <c r="CD3" s="602" t="s">
        <v>
1</v>
      </c>
      <c r="CE3" s="603"/>
      <c r="CF3" s="603"/>
      <c r="CG3" s="603"/>
      <c r="CH3" s="603"/>
      <c r="CI3" s="603"/>
      <c r="CJ3" s="603"/>
      <c r="CK3" s="603"/>
      <c r="CL3" s="603"/>
      <c r="CM3" s="603"/>
      <c r="CN3" s="603"/>
      <c r="CO3" s="603"/>
      <c r="CP3" s="603"/>
      <c r="CQ3" s="603"/>
      <c r="CR3" s="603"/>
      <c r="CS3" s="652"/>
      <c r="CT3" s="542" t="s">
        <v>
88</v>
      </c>
      <c r="CU3" s="543"/>
      <c r="CV3" s="543"/>
      <c r="CW3" s="543"/>
      <c r="CX3" s="543"/>
      <c r="CY3" s="543"/>
      <c r="CZ3" s="543"/>
      <c r="DA3" s="610"/>
      <c r="DB3" s="542" t="s">
        <v>
89</v>
      </c>
      <c r="DC3" s="543"/>
      <c r="DD3" s="543"/>
      <c r="DE3" s="543"/>
      <c r="DF3" s="543"/>
      <c r="DG3" s="543"/>
      <c r="DH3" s="543"/>
      <c r="DI3" s="610"/>
      <c r="DJ3" s="182"/>
      <c r="DK3" s="182"/>
      <c r="DL3" s="182"/>
      <c r="DM3" s="182"/>
      <c r="DN3" s="182"/>
      <c r="DO3" s="182"/>
    </row>
    <row r="4" spans="1:119" ht="18.75" customHeight="1" x14ac:dyDescent="0.2">
      <c r="A4" s="183"/>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
90</v>
      </c>
      <c r="AZ4" s="456"/>
      <c r="BA4" s="456"/>
      <c r="BB4" s="456"/>
      <c r="BC4" s="456"/>
      <c r="BD4" s="456"/>
      <c r="BE4" s="456"/>
      <c r="BF4" s="456"/>
      <c r="BG4" s="456"/>
      <c r="BH4" s="456"/>
      <c r="BI4" s="456"/>
      <c r="BJ4" s="456"/>
      <c r="BK4" s="456"/>
      <c r="BL4" s="456"/>
      <c r="BM4" s="457"/>
      <c r="BN4" s="458">
        <v>
43066758</v>
      </c>
      <c r="BO4" s="459"/>
      <c r="BP4" s="459"/>
      <c r="BQ4" s="459"/>
      <c r="BR4" s="459"/>
      <c r="BS4" s="459"/>
      <c r="BT4" s="459"/>
      <c r="BU4" s="460"/>
      <c r="BV4" s="458">
        <v>
40892702</v>
      </c>
      <c r="BW4" s="459"/>
      <c r="BX4" s="459"/>
      <c r="BY4" s="459"/>
      <c r="BZ4" s="459"/>
      <c r="CA4" s="459"/>
      <c r="CB4" s="459"/>
      <c r="CC4" s="460"/>
      <c r="CD4" s="636" t="s">
        <v>
91</v>
      </c>
      <c r="CE4" s="637"/>
      <c r="CF4" s="637"/>
      <c r="CG4" s="637"/>
      <c r="CH4" s="637"/>
      <c r="CI4" s="637"/>
      <c r="CJ4" s="637"/>
      <c r="CK4" s="637"/>
      <c r="CL4" s="637"/>
      <c r="CM4" s="637"/>
      <c r="CN4" s="637"/>
      <c r="CO4" s="637"/>
      <c r="CP4" s="637"/>
      <c r="CQ4" s="637"/>
      <c r="CR4" s="637"/>
      <c r="CS4" s="638"/>
      <c r="CT4" s="639">
        <v>
8.1</v>
      </c>
      <c r="CU4" s="640"/>
      <c r="CV4" s="640"/>
      <c r="CW4" s="640"/>
      <c r="CX4" s="640"/>
      <c r="CY4" s="640"/>
      <c r="CZ4" s="640"/>
      <c r="DA4" s="641"/>
      <c r="DB4" s="639">
        <v>
3</v>
      </c>
      <c r="DC4" s="640"/>
      <c r="DD4" s="640"/>
      <c r="DE4" s="640"/>
      <c r="DF4" s="640"/>
      <c r="DG4" s="640"/>
      <c r="DH4" s="640"/>
      <c r="DI4" s="641"/>
      <c r="DJ4" s="182"/>
      <c r="DK4" s="182"/>
      <c r="DL4" s="182"/>
      <c r="DM4" s="182"/>
      <c r="DN4" s="182"/>
      <c r="DO4" s="182"/>
    </row>
    <row r="5" spans="1:119" ht="18.75" customHeight="1" x14ac:dyDescent="0.2">
      <c r="A5" s="183"/>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
92</v>
      </c>
      <c r="AN5" s="437"/>
      <c r="AO5" s="437"/>
      <c r="AP5" s="437"/>
      <c r="AQ5" s="437"/>
      <c r="AR5" s="437"/>
      <c r="AS5" s="437"/>
      <c r="AT5" s="438"/>
      <c r="AU5" s="520" t="s">
        <v>
93</v>
      </c>
      <c r="AV5" s="521"/>
      <c r="AW5" s="521"/>
      <c r="AX5" s="521"/>
      <c r="AY5" s="443" t="s">
        <v>
94</v>
      </c>
      <c r="AZ5" s="444"/>
      <c r="BA5" s="444"/>
      <c r="BB5" s="444"/>
      <c r="BC5" s="444"/>
      <c r="BD5" s="444"/>
      <c r="BE5" s="444"/>
      <c r="BF5" s="444"/>
      <c r="BG5" s="444"/>
      <c r="BH5" s="444"/>
      <c r="BI5" s="444"/>
      <c r="BJ5" s="444"/>
      <c r="BK5" s="444"/>
      <c r="BL5" s="444"/>
      <c r="BM5" s="445"/>
      <c r="BN5" s="463">
        <v>
41059311</v>
      </c>
      <c r="BO5" s="464"/>
      <c r="BP5" s="464"/>
      <c r="BQ5" s="464"/>
      <c r="BR5" s="464"/>
      <c r="BS5" s="464"/>
      <c r="BT5" s="464"/>
      <c r="BU5" s="465"/>
      <c r="BV5" s="463">
        <v>
40062167</v>
      </c>
      <c r="BW5" s="464"/>
      <c r="BX5" s="464"/>
      <c r="BY5" s="464"/>
      <c r="BZ5" s="464"/>
      <c r="CA5" s="464"/>
      <c r="CB5" s="464"/>
      <c r="CC5" s="465"/>
      <c r="CD5" s="472" t="s">
        <v>
95</v>
      </c>
      <c r="CE5" s="473"/>
      <c r="CF5" s="473"/>
      <c r="CG5" s="473"/>
      <c r="CH5" s="473"/>
      <c r="CI5" s="473"/>
      <c r="CJ5" s="473"/>
      <c r="CK5" s="473"/>
      <c r="CL5" s="473"/>
      <c r="CM5" s="473"/>
      <c r="CN5" s="473"/>
      <c r="CO5" s="473"/>
      <c r="CP5" s="473"/>
      <c r="CQ5" s="473"/>
      <c r="CR5" s="473"/>
      <c r="CS5" s="474"/>
      <c r="CT5" s="433">
        <v>
94.5</v>
      </c>
      <c r="CU5" s="434"/>
      <c r="CV5" s="434"/>
      <c r="CW5" s="434"/>
      <c r="CX5" s="434"/>
      <c r="CY5" s="434"/>
      <c r="CZ5" s="434"/>
      <c r="DA5" s="435"/>
      <c r="DB5" s="433">
        <v>
93.2</v>
      </c>
      <c r="DC5" s="434"/>
      <c r="DD5" s="434"/>
      <c r="DE5" s="434"/>
      <c r="DF5" s="434"/>
      <c r="DG5" s="434"/>
      <c r="DH5" s="434"/>
      <c r="DI5" s="435"/>
      <c r="DJ5" s="182"/>
      <c r="DK5" s="182"/>
      <c r="DL5" s="182"/>
      <c r="DM5" s="182"/>
      <c r="DN5" s="182"/>
      <c r="DO5" s="182"/>
    </row>
    <row r="6" spans="1:119" ht="18.75" customHeight="1" x14ac:dyDescent="0.2">
      <c r="A6" s="183"/>
      <c r="B6" s="616" t="s">
        <v>
96</v>
      </c>
      <c r="C6" s="477"/>
      <c r="D6" s="477"/>
      <c r="E6" s="617"/>
      <c r="F6" s="617"/>
      <c r="G6" s="617"/>
      <c r="H6" s="617"/>
      <c r="I6" s="617"/>
      <c r="J6" s="617"/>
      <c r="K6" s="617"/>
      <c r="L6" s="617" t="s">
        <v>
97</v>
      </c>
      <c r="M6" s="617"/>
      <c r="N6" s="617"/>
      <c r="O6" s="617"/>
      <c r="P6" s="617"/>
      <c r="Q6" s="617"/>
      <c r="R6" s="501"/>
      <c r="S6" s="501"/>
      <c r="T6" s="501"/>
      <c r="U6" s="501"/>
      <c r="V6" s="623"/>
      <c r="W6" s="554" t="s">
        <v>
98</v>
      </c>
      <c r="X6" s="476"/>
      <c r="Y6" s="476"/>
      <c r="Z6" s="476"/>
      <c r="AA6" s="476"/>
      <c r="AB6" s="477"/>
      <c r="AC6" s="628" t="s">
        <v>
99</v>
      </c>
      <c r="AD6" s="629"/>
      <c r="AE6" s="629"/>
      <c r="AF6" s="629"/>
      <c r="AG6" s="629"/>
      <c r="AH6" s="629"/>
      <c r="AI6" s="629"/>
      <c r="AJ6" s="629"/>
      <c r="AK6" s="629"/>
      <c r="AL6" s="630"/>
      <c r="AM6" s="532" t="s">
        <v>
100</v>
      </c>
      <c r="AN6" s="437"/>
      <c r="AO6" s="437"/>
      <c r="AP6" s="437"/>
      <c r="AQ6" s="437"/>
      <c r="AR6" s="437"/>
      <c r="AS6" s="437"/>
      <c r="AT6" s="438"/>
      <c r="AU6" s="520" t="s">
        <v>
93</v>
      </c>
      <c r="AV6" s="521"/>
      <c r="AW6" s="521"/>
      <c r="AX6" s="521"/>
      <c r="AY6" s="443" t="s">
        <v>
101</v>
      </c>
      <c r="AZ6" s="444"/>
      <c r="BA6" s="444"/>
      <c r="BB6" s="444"/>
      <c r="BC6" s="444"/>
      <c r="BD6" s="444"/>
      <c r="BE6" s="444"/>
      <c r="BF6" s="444"/>
      <c r="BG6" s="444"/>
      <c r="BH6" s="444"/>
      <c r="BI6" s="444"/>
      <c r="BJ6" s="444"/>
      <c r="BK6" s="444"/>
      <c r="BL6" s="444"/>
      <c r="BM6" s="445"/>
      <c r="BN6" s="463">
        <v>
2007447</v>
      </c>
      <c r="BO6" s="464"/>
      <c r="BP6" s="464"/>
      <c r="BQ6" s="464"/>
      <c r="BR6" s="464"/>
      <c r="BS6" s="464"/>
      <c r="BT6" s="464"/>
      <c r="BU6" s="465"/>
      <c r="BV6" s="463">
        <v>
830535</v>
      </c>
      <c r="BW6" s="464"/>
      <c r="BX6" s="464"/>
      <c r="BY6" s="464"/>
      <c r="BZ6" s="464"/>
      <c r="CA6" s="464"/>
      <c r="CB6" s="464"/>
      <c r="CC6" s="465"/>
      <c r="CD6" s="472" t="s">
        <v>
102</v>
      </c>
      <c r="CE6" s="473"/>
      <c r="CF6" s="473"/>
      <c r="CG6" s="473"/>
      <c r="CH6" s="473"/>
      <c r="CI6" s="473"/>
      <c r="CJ6" s="473"/>
      <c r="CK6" s="473"/>
      <c r="CL6" s="473"/>
      <c r="CM6" s="473"/>
      <c r="CN6" s="473"/>
      <c r="CO6" s="473"/>
      <c r="CP6" s="473"/>
      <c r="CQ6" s="473"/>
      <c r="CR6" s="473"/>
      <c r="CS6" s="474"/>
      <c r="CT6" s="613">
        <v>
102.3</v>
      </c>
      <c r="CU6" s="614"/>
      <c r="CV6" s="614"/>
      <c r="CW6" s="614"/>
      <c r="CX6" s="614"/>
      <c r="CY6" s="614"/>
      <c r="CZ6" s="614"/>
      <c r="DA6" s="615"/>
      <c r="DB6" s="613">
        <v>
100.5</v>
      </c>
      <c r="DC6" s="614"/>
      <c r="DD6" s="614"/>
      <c r="DE6" s="614"/>
      <c r="DF6" s="614"/>
      <c r="DG6" s="614"/>
      <c r="DH6" s="614"/>
      <c r="DI6" s="615"/>
      <c r="DJ6" s="182"/>
      <c r="DK6" s="182"/>
      <c r="DL6" s="182"/>
      <c r="DM6" s="182"/>
      <c r="DN6" s="182"/>
      <c r="DO6" s="182"/>
    </row>
    <row r="7" spans="1:119" ht="18.75" customHeight="1" x14ac:dyDescent="0.2">
      <c r="A7" s="183"/>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
103</v>
      </c>
      <c r="AN7" s="437"/>
      <c r="AO7" s="437"/>
      <c r="AP7" s="437"/>
      <c r="AQ7" s="437"/>
      <c r="AR7" s="437"/>
      <c r="AS7" s="437"/>
      <c r="AT7" s="438"/>
      <c r="AU7" s="520" t="s">
        <v>
104</v>
      </c>
      <c r="AV7" s="521"/>
      <c r="AW7" s="521"/>
      <c r="AX7" s="521"/>
      <c r="AY7" s="443" t="s">
        <v>
105</v>
      </c>
      <c r="AZ7" s="444"/>
      <c r="BA7" s="444"/>
      <c r="BB7" s="444"/>
      <c r="BC7" s="444"/>
      <c r="BD7" s="444"/>
      <c r="BE7" s="444"/>
      <c r="BF7" s="444"/>
      <c r="BG7" s="444"/>
      <c r="BH7" s="444"/>
      <c r="BI7" s="444"/>
      <c r="BJ7" s="444"/>
      <c r="BK7" s="444"/>
      <c r="BL7" s="444"/>
      <c r="BM7" s="445"/>
      <c r="BN7" s="463">
        <v>
169549</v>
      </c>
      <c r="BO7" s="464"/>
      <c r="BP7" s="464"/>
      <c r="BQ7" s="464"/>
      <c r="BR7" s="464"/>
      <c r="BS7" s="464"/>
      <c r="BT7" s="464"/>
      <c r="BU7" s="465"/>
      <c r="BV7" s="463">
        <v>
143707</v>
      </c>
      <c r="BW7" s="464"/>
      <c r="BX7" s="464"/>
      <c r="BY7" s="464"/>
      <c r="BZ7" s="464"/>
      <c r="CA7" s="464"/>
      <c r="CB7" s="464"/>
      <c r="CC7" s="465"/>
      <c r="CD7" s="472" t="s">
        <v>
106</v>
      </c>
      <c r="CE7" s="473"/>
      <c r="CF7" s="473"/>
      <c r="CG7" s="473"/>
      <c r="CH7" s="473"/>
      <c r="CI7" s="473"/>
      <c r="CJ7" s="473"/>
      <c r="CK7" s="473"/>
      <c r="CL7" s="473"/>
      <c r="CM7" s="473"/>
      <c r="CN7" s="473"/>
      <c r="CO7" s="473"/>
      <c r="CP7" s="473"/>
      <c r="CQ7" s="473"/>
      <c r="CR7" s="473"/>
      <c r="CS7" s="474"/>
      <c r="CT7" s="463">
        <v>
22705798</v>
      </c>
      <c r="CU7" s="464"/>
      <c r="CV7" s="464"/>
      <c r="CW7" s="464"/>
      <c r="CX7" s="464"/>
      <c r="CY7" s="464"/>
      <c r="CZ7" s="464"/>
      <c r="DA7" s="465"/>
      <c r="DB7" s="463">
        <v>
22585958</v>
      </c>
      <c r="DC7" s="464"/>
      <c r="DD7" s="464"/>
      <c r="DE7" s="464"/>
      <c r="DF7" s="464"/>
      <c r="DG7" s="464"/>
      <c r="DH7" s="464"/>
      <c r="DI7" s="465"/>
      <c r="DJ7" s="182"/>
      <c r="DK7" s="182"/>
      <c r="DL7" s="182"/>
      <c r="DM7" s="182"/>
      <c r="DN7" s="182"/>
      <c r="DO7" s="182"/>
    </row>
    <row r="8" spans="1:119" ht="18.75" customHeight="1" thickBot="1" x14ac:dyDescent="0.25">
      <c r="A8" s="183"/>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
107</v>
      </c>
      <c r="AN8" s="437"/>
      <c r="AO8" s="437"/>
      <c r="AP8" s="437"/>
      <c r="AQ8" s="437"/>
      <c r="AR8" s="437"/>
      <c r="AS8" s="437"/>
      <c r="AT8" s="438"/>
      <c r="AU8" s="520" t="s">
        <v>
93</v>
      </c>
      <c r="AV8" s="521"/>
      <c r="AW8" s="521"/>
      <c r="AX8" s="521"/>
      <c r="AY8" s="443" t="s">
        <v>
108</v>
      </c>
      <c r="AZ8" s="444"/>
      <c r="BA8" s="444"/>
      <c r="BB8" s="444"/>
      <c r="BC8" s="444"/>
      <c r="BD8" s="444"/>
      <c r="BE8" s="444"/>
      <c r="BF8" s="444"/>
      <c r="BG8" s="444"/>
      <c r="BH8" s="444"/>
      <c r="BI8" s="444"/>
      <c r="BJ8" s="444"/>
      <c r="BK8" s="444"/>
      <c r="BL8" s="444"/>
      <c r="BM8" s="445"/>
      <c r="BN8" s="463">
        <v>
1837898</v>
      </c>
      <c r="BO8" s="464"/>
      <c r="BP8" s="464"/>
      <c r="BQ8" s="464"/>
      <c r="BR8" s="464"/>
      <c r="BS8" s="464"/>
      <c r="BT8" s="464"/>
      <c r="BU8" s="465"/>
      <c r="BV8" s="463">
        <v>
686828</v>
      </c>
      <c r="BW8" s="464"/>
      <c r="BX8" s="464"/>
      <c r="BY8" s="464"/>
      <c r="BZ8" s="464"/>
      <c r="CA8" s="464"/>
      <c r="CB8" s="464"/>
      <c r="CC8" s="465"/>
      <c r="CD8" s="472" t="s">
        <v>
109</v>
      </c>
      <c r="CE8" s="473"/>
      <c r="CF8" s="473"/>
      <c r="CG8" s="473"/>
      <c r="CH8" s="473"/>
      <c r="CI8" s="473"/>
      <c r="CJ8" s="473"/>
      <c r="CK8" s="473"/>
      <c r="CL8" s="473"/>
      <c r="CM8" s="473"/>
      <c r="CN8" s="473"/>
      <c r="CO8" s="473"/>
      <c r="CP8" s="473"/>
      <c r="CQ8" s="473"/>
      <c r="CR8" s="473"/>
      <c r="CS8" s="474"/>
      <c r="CT8" s="576">
        <v>
0.84</v>
      </c>
      <c r="CU8" s="577"/>
      <c r="CV8" s="577"/>
      <c r="CW8" s="577"/>
      <c r="CX8" s="577"/>
      <c r="CY8" s="577"/>
      <c r="CZ8" s="577"/>
      <c r="DA8" s="578"/>
      <c r="DB8" s="576">
        <v>
0.84</v>
      </c>
      <c r="DC8" s="577"/>
      <c r="DD8" s="577"/>
      <c r="DE8" s="577"/>
      <c r="DF8" s="577"/>
      <c r="DG8" s="577"/>
      <c r="DH8" s="577"/>
      <c r="DI8" s="578"/>
      <c r="DJ8" s="182"/>
      <c r="DK8" s="182"/>
      <c r="DL8" s="182"/>
      <c r="DM8" s="182"/>
      <c r="DN8" s="182"/>
      <c r="DO8" s="182"/>
    </row>
    <row r="9" spans="1:119" ht="18.75" customHeight="1" thickBot="1" x14ac:dyDescent="0.25">
      <c r="A9" s="183"/>
      <c r="B9" s="602" t="s">
        <v>
110</v>
      </c>
      <c r="C9" s="603"/>
      <c r="D9" s="603"/>
      <c r="E9" s="603"/>
      <c r="F9" s="603"/>
      <c r="G9" s="603"/>
      <c r="H9" s="603"/>
      <c r="I9" s="603"/>
      <c r="J9" s="603"/>
      <c r="K9" s="526"/>
      <c r="L9" s="604" t="s">
        <v>
111</v>
      </c>
      <c r="M9" s="605"/>
      <c r="N9" s="605"/>
      <c r="O9" s="605"/>
      <c r="P9" s="605"/>
      <c r="Q9" s="606"/>
      <c r="R9" s="607">
        <v>
116632</v>
      </c>
      <c r="S9" s="608"/>
      <c r="T9" s="608"/>
      <c r="U9" s="608"/>
      <c r="V9" s="609"/>
      <c r="W9" s="542" t="s">
        <v>
112</v>
      </c>
      <c r="X9" s="543"/>
      <c r="Y9" s="543"/>
      <c r="Z9" s="543"/>
      <c r="AA9" s="543"/>
      <c r="AB9" s="543"/>
      <c r="AC9" s="543"/>
      <c r="AD9" s="543"/>
      <c r="AE9" s="543"/>
      <c r="AF9" s="543"/>
      <c r="AG9" s="543"/>
      <c r="AH9" s="543"/>
      <c r="AI9" s="543"/>
      <c r="AJ9" s="543"/>
      <c r="AK9" s="543"/>
      <c r="AL9" s="610"/>
      <c r="AM9" s="532" t="s">
        <v>
113</v>
      </c>
      <c r="AN9" s="437"/>
      <c r="AO9" s="437"/>
      <c r="AP9" s="437"/>
      <c r="AQ9" s="437"/>
      <c r="AR9" s="437"/>
      <c r="AS9" s="437"/>
      <c r="AT9" s="438"/>
      <c r="AU9" s="520" t="s">
        <v>
93</v>
      </c>
      <c r="AV9" s="521"/>
      <c r="AW9" s="521"/>
      <c r="AX9" s="521"/>
      <c r="AY9" s="443" t="s">
        <v>
114</v>
      </c>
      <c r="AZ9" s="444"/>
      <c r="BA9" s="444"/>
      <c r="BB9" s="444"/>
      <c r="BC9" s="444"/>
      <c r="BD9" s="444"/>
      <c r="BE9" s="444"/>
      <c r="BF9" s="444"/>
      <c r="BG9" s="444"/>
      <c r="BH9" s="444"/>
      <c r="BI9" s="444"/>
      <c r="BJ9" s="444"/>
      <c r="BK9" s="444"/>
      <c r="BL9" s="444"/>
      <c r="BM9" s="445"/>
      <c r="BN9" s="463">
        <v>
1151070</v>
      </c>
      <c r="BO9" s="464"/>
      <c r="BP9" s="464"/>
      <c r="BQ9" s="464"/>
      <c r="BR9" s="464"/>
      <c r="BS9" s="464"/>
      <c r="BT9" s="464"/>
      <c r="BU9" s="465"/>
      <c r="BV9" s="463">
        <v>
125711</v>
      </c>
      <c r="BW9" s="464"/>
      <c r="BX9" s="464"/>
      <c r="BY9" s="464"/>
      <c r="BZ9" s="464"/>
      <c r="CA9" s="464"/>
      <c r="CB9" s="464"/>
      <c r="CC9" s="465"/>
      <c r="CD9" s="472" t="s">
        <v>
115</v>
      </c>
      <c r="CE9" s="473"/>
      <c r="CF9" s="473"/>
      <c r="CG9" s="473"/>
      <c r="CH9" s="473"/>
      <c r="CI9" s="473"/>
      <c r="CJ9" s="473"/>
      <c r="CK9" s="473"/>
      <c r="CL9" s="473"/>
      <c r="CM9" s="473"/>
      <c r="CN9" s="473"/>
      <c r="CO9" s="473"/>
      <c r="CP9" s="473"/>
      <c r="CQ9" s="473"/>
      <c r="CR9" s="473"/>
      <c r="CS9" s="474"/>
      <c r="CT9" s="433">
        <v>
9.3000000000000007</v>
      </c>
      <c r="CU9" s="434"/>
      <c r="CV9" s="434"/>
      <c r="CW9" s="434"/>
      <c r="CX9" s="434"/>
      <c r="CY9" s="434"/>
      <c r="CZ9" s="434"/>
      <c r="DA9" s="435"/>
      <c r="DB9" s="433">
        <v>
9.9</v>
      </c>
      <c r="DC9" s="434"/>
      <c r="DD9" s="434"/>
      <c r="DE9" s="434"/>
      <c r="DF9" s="434"/>
      <c r="DG9" s="434"/>
      <c r="DH9" s="434"/>
      <c r="DI9" s="435"/>
      <c r="DJ9" s="182"/>
      <c r="DK9" s="182"/>
      <c r="DL9" s="182"/>
      <c r="DM9" s="182"/>
      <c r="DN9" s="182"/>
      <c r="DO9" s="182"/>
    </row>
    <row r="10" spans="1:119" ht="18.75" customHeight="1" thickBot="1" x14ac:dyDescent="0.25">
      <c r="A10" s="183"/>
      <c r="B10" s="602"/>
      <c r="C10" s="603"/>
      <c r="D10" s="603"/>
      <c r="E10" s="603"/>
      <c r="F10" s="603"/>
      <c r="G10" s="603"/>
      <c r="H10" s="603"/>
      <c r="I10" s="603"/>
      <c r="J10" s="603"/>
      <c r="K10" s="526"/>
      <c r="L10" s="436" t="s">
        <v>
116</v>
      </c>
      <c r="M10" s="437"/>
      <c r="N10" s="437"/>
      <c r="O10" s="437"/>
      <c r="P10" s="437"/>
      <c r="Q10" s="438"/>
      <c r="R10" s="439">
        <v>
116546</v>
      </c>
      <c r="S10" s="440"/>
      <c r="T10" s="440"/>
      <c r="U10" s="440"/>
      <c r="V10" s="442"/>
      <c r="W10" s="611"/>
      <c r="X10" s="425"/>
      <c r="Y10" s="425"/>
      <c r="Z10" s="425"/>
      <c r="AA10" s="425"/>
      <c r="AB10" s="425"/>
      <c r="AC10" s="425"/>
      <c r="AD10" s="425"/>
      <c r="AE10" s="425"/>
      <c r="AF10" s="425"/>
      <c r="AG10" s="425"/>
      <c r="AH10" s="425"/>
      <c r="AI10" s="425"/>
      <c r="AJ10" s="425"/>
      <c r="AK10" s="425"/>
      <c r="AL10" s="612"/>
      <c r="AM10" s="532" t="s">
        <v>
117</v>
      </c>
      <c r="AN10" s="437"/>
      <c r="AO10" s="437"/>
      <c r="AP10" s="437"/>
      <c r="AQ10" s="437"/>
      <c r="AR10" s="437"/>
      <c r="AS10" s="437"/>
      <c r="AT10" s="438"/>
      <c r="AU10" s="520" t="s">
        <v>
118</v>
      </c>
      <c r="AV10" s="521"/>
      <c r="AW10" s="521"/>
      <c r="AX10" s="521"/>
      <c r="AY10" s="443" t="s">
        <v>
119</v>
      </c>
      <c r="AZ10" s="444"/>
      <c r="BA10" s="444"/>
      <c r="BB10" s="444"/>
      <c r="BC10" s="444"/>
      <c r="BD10" s="444"/>
      <c r="BE10" s="444"/>
      <c r="BF10" s="444"/>
      <c r="BG10" s="444"/>
      <c r="BH10" s="444"/>
      <c r="BI10" s="444"/>
      <c r="BJ10" s="444"/>
      <c r="BK10" s="444"/>
      <c r="BL10" s="444"/>
      <c r="BM10" s="445"/>
      <c r="BN10" s="463">
        <v>
231098</v>
      </c>
      <c r="BO10" s="464"/>
      <c r="BP10" s="464"/>
      <c r="BQ10" s="464"/>
      <c r="BR10" s="464"/>
      <c r="BS10" s="464"/>
      <c r="BT10" s="464"/>
      <c r="BU10" s="465"/>
      <c r="BV10" s="463">
        <v>
281286</v>
      </c>
      <c r="BW10" s="464"/>
      <c r="BX10" s="464"/>
      <c r="BY10" s="464"/>
      <c r="BZ10" s="464"/>
      <c r="CA10" s="464"/>
      <c r="CB10" s="464"/>
      <c r="CC10" s="465"/>
      <c r="CD10" s="187" t="s">
        <v>
120</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5">
      <c r="A11" s="183"/>
      <c r="B11" s="602"/>
      <c r="C11" s="603"/>
      <c r="D11" s="603"/>
      <c r="E11" s="603"/>
      <c r="F11" s="603"/>
      <c r="G11" s="603"/>
      <c r="H11" s="603"/>
      <c r="I11" s="603"/>
      <c r="J11" s="603"/>
      <c r="K11" s="526"/>
      <c r="L11" s="509" t="s">
        <v>
121</v>
      </c>
      <c r="M11" s="510"/>
      <c r="N11" s="510"/>
      <c r="O11" s="510"/>
      <c r="P11" s="510"/>
      <c r="Q11" s="511"/>
      <c r="R11" s="599" t="s">
        <v>
122</v>
      </c>
      <c r="S11" s="600"/>
      <c r="T11" s="600"/>
      <c r="U11" s="600"/>
      <c r="V11" s="601"/>
      <c r="W11" s="611"/>
      <c r="X11" s="425"/>
      <c r="Y11" s="425"/>
      <c r="Z11" s="425"/>
      <c r="AA11" s="425"/>
      <c r="AB11" s="425"/>
      <c r="AC11" s="425"/>
      <c r="AD11" s="425"/>
      <c r="AE11" s="425"/>
      <c r="AF11" s="425"/>
      <c r="AG11" s="425"/>
      <c r="AH11" s="425"/>
      <c r="AI11" s="425"/>
      <c r="AJ11" s="425"/>
      <c r="AK11" s="425"/>
      <c r="AL11" s="612"/>
      <c r="AM11" s="532" t="s">
        <v>
123</v>
      </c>
      <c r="AN11" s="437"/>
      <c r="AO11" s="437"/>
      <c r="AP11" s="437"/>
      <c r="AQ11" s="437"/>
      <c r="AR11" s="437"/>
      <c r="AS11" s="437"/>
      <c r="AT11" s="438"/>
      <c r="AU11" s="520" t="s">
        <v>
124</v>
      </c>
      <c r="AV11" s="521"/>
      <c r="AW11" s="521"/>
      <c r="AX11" s="521"/>
      <c r="AY11" s="443" t="s">
        <v>
125</v>
      </c>
      <c r="AZ11" s="444"/>
      <c r="BA11" s="444"/>
      <c r="BB11" s="444"/>
      <c r="BC11" s="444"/>
      <c r="BD11" s="444"/>
      <c r="BE11" s="444"/>
      <c r="BF11" s="444"/>
      <c r="BG11" s="444"/>
      <c r="BH11" s="444"/>
      <c r="BI11" s="444"/>
      <c r="BJ11" s="444"/>
      <c r="BK11" s="444"/>
      <c r="BL11" s="444"/>
      <c r="BM11" s="445"/>
      <c r="BN11" s="463">
        <v>
10000</v>
      </c>
      <c r="BO11" s="464"/>
      <c r="BP11" s="464"/>
      <c r="BQ11" s="464"/>
      <c r="BR11" s="464"/>
      <c r="BS11" s="464"/>
      <c r="BT11" s="464"/>
      <c r="BU11" s="465"/>
      <c r="BV11" s="463">
        <v>
0</v>
      </c>
      <c r="BW11" s="464"/>
      <c r="BX11" s="464"/>
      <c r="BY11" s="464"/>
      <c r="BZ11" s="464"/>
      <c r="CA11" s="464"/>
      <c r="CB11" s="464"/>
      <c r="CC11" s="465"/>
      <c r="CD11" s="472" t="s">
        <v>
126</v>
      </c>
      <c r="CE11" s="473"/>
      <c r="CF11" s="473"/>
      <c r="CG11" s="473"/>
      <c r="CH11" s="473"/>
      <c r="CI11" s="473"/>
      <c r="CJ11" s="473"/>
      <c r="CK11" s="473"/>
      <c r="CL11" s="473"/>
      <c r="CM11" s="473"/>
      <c r="CN11" s="473"/>
      <c r="CO11" s="473"/>
      <c r="CP11" s="473"/>
      <c r="CQ11" s="473"/>
      <c r="CR11" s="473"/>
      <c r="CS11" s="474"/>
      <c r="CT11" s="576" t="s">
        <v>
127</v>
      </c>
      <c r="CU11" s="577"/>
      <c r="CV11" s="577"/>
      <c r="CW11" s="577"/>
      <c r="CX11" s="577"/>
      <c r="CY11" s="577"/>
      <c r="CZ11" s="577"/>
      <c r="DA11" s="578"/>
      <c r="DB11" s="576" t="s">
        <v>
128</v>
      </c>
      <c r="DC11" s="577"/>
      <c r="DD11" s="577"/>
      <c r="DE11" s="577"/>
      <c r="DF11" s="577"/>
      <c r="DG11" s="577"/>
      <c r="DH11" s="577"/>
      <c r="DI11" s="578"/>
      <c r="DJ11" s="182"/>
      <c r="DK11" s="182"/>
      <c r="DL11" s="182"/>
      <c r="DM11" s="182"/>
      <c r="DN11" s="182"/>
      <c r="DO11" s="182"/>
    </row>
    <row r="12" spans="1:119" ht="18.75" customHeight="1" x14ac:dyDescent="0.2">
      <c r="A12" s="183"/>
      <c r="B12" s="579" t="s">
        <v>
129</v>
      </c>
      <c r="C12" s="580"/>
      <c r="D12" s="580"/>
      <c r="E12" s="580"/>
      <c r="F12" s="580"/>
      <c r="G12" s="580"/>
      <c r="H12" s="580"/>
      <c r="I12" s="580"/>
      <c r="J12" s="580"/>
      <c r="K12" s="581"/>
      <c r="L12" s="588" t="s">
        <v>
130</v>
      </c>
      <c r="M12" s="589"/>
      <c r="N12" s="589"/>
      <c r="O12" s="589"/>
      <c r="P12" s="589"/>
      <c r="Q12" s="590"/>
      <c r="R12" s="591">
        <v>
116896</v>
      </c>
      <c r="S12" s="592"/>
      <c r="T12" s="592"/>
      <c r="U12" s="592"/>
      <c r="V12" s="593"/>
      <c r="W12" s="594" t="s">
        <v>
1</v>
      </c>
      <c r="X12" s="521"/>
      <c r="Y12" s="521"/>
      <c r="Z12" s="521"/>
      <c r="AA12" s="521"/>
      <c r="AB12" s="595"/>
      <c r="AC12" s="520" t="s">
        <v>
131</v>
      </c>
      <c r="AD12" s="521"/>
      <c r="AE12" s="521"/>
      <c r="AF12" s="521"/>
      <c r="AG12" s="595"/>
      <c r="AH12" s="520" t="s">
        <v>
132</v>
      </c>
      <c r="AI12" s="521"/>
      <c r="AJ12" s="521"/>
      <c r="AK12" s="521"/>
      <c r="AL12" s="596"/>
      <c r="AM12" s="532" t="s">
        <v>
133</v>
      </c>
      <c r="AN12" s="437"/>
      <c r="AO12" s="437"/>
      <c r="AP12" s="437"/>
      <c r="AQ12" s="437"/>
      <c r="AR12" s="437"/>
      <c r="AS12" s="437"/>
      <c r="AT12" s="438"/>
      <c r="AU12" s="520" t="s">
        <v>
118</v>
      </c>
      <c r="AV12" s="521"/>
      <c r="AW12" s="521"/>
      <c r="AX12" s="521"/>
      <c r="AY12" s="443" t="s">
        <v>
134</v>
      </c>
      <c r="AZ12" s="444"/>
      <c r="BA12" s="444"/>
      <c r="BB12" s="444"/>
      <c r="BC12" s="444"/>
      <c r="BD12" s="444"/>
      <c r="BE12" s="444"/>
      <c r="BF12" s="444"/>
      <c r="BG12" s="444"/>
      <c r="BH12" s="444"/>
      <c r="BI12" s="444"/>
      <c r="BJ12" s="444"/>
      <c r="BK12" s="444"/>
      <c r="BL12" s="444"/>
      <c r="BM12" s="445"/>
      <c r="BN12" s="463">
        <v>
1363608</v>
      </c>
      <c r="BO12" s="464"/>
      <c r="BP12" s="464"/>
      <c r="BQ12" s="464"/>
      <c r="BR12" s="464"/>
      <c r="BS12" s="464"/>
      <c r="BT12" s="464"/>
      <c r="BU12" s="465"/>
      <c r="BV12" s="463">
        <v>
0</v>
      </c>
      <c r="BW12" s="464"/>
      <c r="BX12" s="464"/>
      <c r="BY12" s="464"/>
      <c r="BZ12" s="464"/>
      <c r="CA12" s="464"/>
      <c r="CB12" s="464"/>
      <c r="CC12" s="465"/>
      <c r="CD12" s="472" t="s">
        <v>
135</v>
      </c>
      <c r="CE12" s="473"/>
      <c r="CF12" s="473"/>
      <c r="CG12" s="473"/>
      <c r="CH12" s="473"/>
      <c r="CI12" s="473"/>
      <c r="CJ12" s="473"/>
      <c r="CK12" s="473"/>
      <c r="CL12" s="473"/>
      <c r="CM12" s="473"/>
      <c r="CN12" s="473"/>
      <c r="CO12" s="473"/>
      <c r="CP12" s="473"/>
      <c r="CQ12" s="473"/>
      <c r="CR12" s="473"/>
      <c r="CS12" s="474"/>
      <c r="CT12" s="576" t="s">
        <v>
136</v>
      </c>
      <c r="CU12" s="577"/>
      <c r="CV12" s="577"/>
      <c r="CW12" s="577"/>
      <c r="CX12" s="577"/>
      <c r="CY12" s="577"/>
      <c r="CZ12" s="577"/>
      <c r="DA12" s="578"/>
      <c r="DB12" s="576" t="s">
        <v>
137</v>
      </c>
      <c r="DC12" s="577"/>
      <c r="DD12" s="577"/>
      <c r="DE12" s="577"/>
      <c r="DF12" s="577"/>
      <c r="DG12" s="577"/>
      <c r="DH12" s="577"/>
      <c r="DI12" s="578"/>
      <c r="DJ12" s="182"/>
      <c r="DK12" s="182"/>
      <c r="DL12" s="182"/>
      <c r="DM12" s="182"/>
      <c r="DN12" s="182"/>
      <c r="DO12" s="182"/>
    </row>
    <row r="13" spans="1:119" ht="18.75" customHeight="1" x14ac:dyDescent="0.2">
      <c r="A13" s="183"/>
      <c r="B13" s="582"/>
      <c r="C13" s="583"/>
      <c r="D13" s="583"/>
      <c r="E13" s="583"/>
      <c r="F13" s="583"/>
      <c r="G13" s="583"/>
      <c r="H13" s="583"/>
      <c r="I13" s="583"/>
      <c r="J13" s="583"/>
      <c r="K13" s="584"/>
      <c r="L13" s="193"/>
      <c r="M13" s="563" t="s">
        <v>
138</v>
      </c>
      <c r="N13" s="564"/>
      <c r="O13" s="564"/>
      <c r="P13" s="564"/>
      <c r="Q13" s="565"/>
      <c r="R13" s="566">
        <v>
114804</v>
      </c>
      <c r="S13" s="567"/>
      <c r="T13" s="567"/>
      <c r="U13" s="567"/>
      <c r="V13" s="568"/>
      <c r="W13" s="554" t="s">
        <v>
139</v>
      </c>
      <c r="X13" s="476"/>
      <c r="Y13" s="476"/>
      <c r="Z13" s="476"/>
      <c r="AA13" s="476"/>
      <c r="AB13" s="477"/>
      <c r="AC13" s="439">
        <v>
596</v>
      </c>
      <c r="AD13" s="440"/>
      <c r="AE13" s="440"/>
      <c r="AF13" s="440"/>
      <c r="AG13" s="441"/>
      <c r="AH13" s="439">
        <v>
603</v>
      </c>
      <c r="AI13" s="440"/>
      <c r="AJ13" s="440"/>
      <c r="AK13" s="440"/>
      <c r="AL13" s="442"/>
      <c r="AM13" s="532" t="s">
        <v>
140</v>
      </c>
      <c r="AN13" s="437"/>
      <c r="AO13" s="437"/>
      <c r="AP13" s="437"/>
      <c r="AQ13" s="437"/>
      <c r="AR13" s="437"/>
      <c r="AS13" s="437"/>
      <c r="AT13" s="438"/>
      <c r="AU13" s="520" t="s">
        <v>
141</v>
      </c>
      <c r="AV13" s="521"/>
      <c r="AW13" s="521"/>
      <c r="AX13" s="521"/>
      <c r="AY13" s="443" t="s">
        <v>
142</v>
      </c>
      <c r="AZ13" s="444"/>
      <c r="BA13" s="444"/>
      <c r="BB13" s="444"/>
      <c r="BC13" s="444"/>
      <c r="BD13" s="444"/>
      <c r="BE13" s="444"/>
      <c r="BF13" s="444"/>
      <c r="BG13" s="444"/>
      <c r="BH13" s="444"/>
      <c r="BI13" s="444"/>
      <c r="BJ13" s="444"/>
      <c r="BK13" s="444"/>
      <c r="BL13" s="444"/>
      <c r="BM13" s="445"/>
      <c r="BN13" s="463">
        <v>
28560</v>
      </c>
      <c r="BO13" s="464"/>
      <c r="BP13" s="464"/>
      <c r="BQ13" s="464"/>
      <c r="BR13" s="464"/>
      <c r="BS13" s="464"/>
      <c r="BT13" s="464"/>
      <c r="BU13" s="465"/>
      <c r="BV13" s="463">
        <v>
406997</v>
      </c>
      <c r="BW13" s="464"/>
      <c r="BX13" s="464"/>
      <c r="BY13" s="464"/>
      <c r="BZ13" s="464"/>
      <c r="CA13" s="464"/>
      <c r="CB13" s="464"/>
      <c r="CC13" s="465"/>
      <c r="CD13" s="472" t="s">
        <v>
143</v>
      </c>
      <c r="CE13" s="473"/>
      <c r="CF13" s="473"/>
      <c r="CG13" s="473"/>
      <c r="CH13" s="473"/>
      <c r="CI13" s="473"/>
      <c r="CJ13" s="473"/>
      <c r="CK13" s="473"/>
      <c r="CL13" s="473"/>
      <c r="CM13" s="473"/>
      <c r="CN13" s="473"/>
      <c r="CO13" s="473"/>
      <c r="CP13" s="473"/>
      <c r="CQ13" s="473"/>
      <c r="CR13" s="473"/>
      <c r="CS13" s="474"/>
      <c r="CT13" s="433">
        <v>
0.2</v>
      </c>
      <c r="CU13" s="434"/>
      <c r="CV13" s="434"/>
      <c r="CW13" s="434"/>
      <c r="CX13" s="434"/>
      <c r="CY13" s="434"/>
      <c r="CZ13" s="434"/>
      <c r="DA13" s="435"/>
      <c r="DB13" s="433">
        <v>
0.4</v>
      </c>
      <c r="DC13" s="434"/>
      <c r="DD13" s="434"/>
      <c r="DE13" s="434"/>
      <c r="DF13" s="434"/>
      <c r="DG13" s="434"/>
      <c r="DH13" s="434"/>
      <c r="DI13" s="435"/>
      <c r="DJ13" s="182"/>
      <c r="DK13" s="182"/>
      <c r="DL13" s="182"/>
      <c r="DM13" s="182"/>
      <c r="DN13" s="182"/>
      <c r="DO13" s="182"/>
    </row>
    <row r="14" spans="1:119" ht="18.75" customHeight="1" thickBot="1" x14ac:dyDescent="0.25">
      <c r="A14" s="183"/>
      <c r="B14" s="582"/>
      <c r="C14" s="583"/>
      <c r="D14" s="583"/>
      <c r="E14" s="583"/>
      <c r="F14" s="583"/>
      <c r="G14" s="583"/>
      <c r="H14" s="583"/>
      <c r="I14" s="583"/>
      <c r="J14" s="583"/>
      <c r="K14" s="584"/>
      <c r="L14" s="556" t="s">
        <v>
144</v>
      </c>
      <c r="M14" s="597"/>
      <c r="N14" s="597"/>
      <c r="O14" s="597"/>
      <c r="P14" s="597"/>
      <c r="Q14" s="598"/>
      <c r="R14" s="566">
        <v>
116830</v>
      </c>
      <c r="S14" s="567"/>
      <c r="T14" s="567"/>
      <c r="U14" s="567"/>
      <c r="V14" s="568"/>
      <c r="W14" s="569"/>
      <c r="X14" s="479"/>
      <c r="Y14" s="479"/>
      <c r="Z14" s="479"/>
      <c r="AA14" s="479"/>
      <c r="AB14" s="480"/>
      <c r="AC14" s="559">
        <v>
1.3</v>
      </c>
      <c r="AD14" s="560"/>
      <c r="AE14" s="560"/>
      <c r="AF14" s="560"/>
      <c r="AG14" s="561"/>
      <c r="AH14" s="559">
        <v>
1.3</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
145</v>
      </c>
      <c r="CE14" s="470"/>
      <c r="CF14" s="470"/>
      <c r="CG14" s="470"/>
      <c r="CH14" s="470"/>
      <c r="CI14" s="470"/>
      <c r="CJ14" s="470"/>
      <c r="CK14" s="470"/>
      <c r="CL14" s="470"/>
      <c r="CM14" s="470"/>
      <c r="CN14" s="470"/>
      <c r="CO14" s="470"/>
      <c r="CP14" s="470"/>
      <c r="CQ14" s="470"/>
      <c r="CR14" s="470"/>
      <c r="CS14" s="471"/>
      <c r="CT14" s="570" t="s">
        <v>
137</v>
      </c>
      <c r="CU14" s="571"/>
      <c r="CV14" s="571"/>
      <c r="CW14" s="571"/>
      <c r="CX14" s="571"/>
      <c r="CY14" s="571"/>
      <c r="CZ14" s="571"/>
      <c r="DA14" s="572"/>
      <c r="DB14" s="570" t="s">
        <v>
136</v>
      </c>
      <c r="DC14" s="571"/>
      <c r="DD14" s="571"/>
      <c r="DE14" s="571"/>
      <c r="DF14" s="571"/>
      <c r="DG14" s="571"/>
      <c r="DH14" s="571"/>
      <c r="DI14" s="572"/>
      <c r="DJ14" s="182"/>
      <c r="DK14" s="182"/>
      <c r="DL14" s="182"/>
      <c r="DM14" s="182"/>
      <c r="DN14" s="182"/>
      <c r="DO14" s="182"/>
    </row>
    <row r="15" spans="1:119" ht="18.75" customHeight="1" x14ac:dyDescent="0.2">
      <c r="A15" s="183"/>
      <c r="B15" s="582"/>
      <c r="C15" s="583"/>
      <c r="D15" s="583"/>
      <c r="E15" s="583"/>
      <c r="F15" s="583"/>
      <c r="G15" s="583"/>
      <c r="H15" s="583"/>
      <c r="I15" s="583"/>
      <c r="J15" s="583"/>
      <c r="K15" s="584"/>
      <c r="L15" s="193"/>
      <c r="M15" s="563" t="s">
        <v>
146</v>
      </c>
      <c r="N15" s="564"/>
      <c r="O15" s="564"/>
      <c r="P15" s="564"/>
      <c r="Q15" s="565"/>
      <c r="R15" s="566">
        <v>
114875</v>
      </c>
      <c r="S15" s="567"/>
      <c r="T15" s="567"/>
      <c r="U15" s="567"/>
      <c r="V15" s="568"/>
      <c r="W15" s="554" t="s">
        <v>
147</v>
      </c>
      <c r="X15" s="476"/>
      <c r="Y15" s="476"/>
      <c r="Z15" s="476"/>
      <c r="AA15" s="476"/>
      <c r="AB15" s="477"/>
      <c r="AC15" s="439">
        <v>
9004</v>
      </c>
      <c r="AD15" s="440"/>
      <c r="AE15" s="440"/>
      <c r="AF15" s="440"/>
      <c r="AG15" s="441"/>
      <c r="AH15" s="439">
        <v>
8841</v>
      </c>
      <c r="AI15" s="440"/>
      <c r="AJ15" s="440"/>
      <c r="AK15" s="440"/>
      <c r="AL15" s="442"/>
      <c r="AM15" s="532"/>
      <c r="AN15" s="437"/>
      <c r="AO15" s="437"/>
      <c r="AP15" s="437"/>
      <c r="AQ15" s="437"/>
      <c r="AR15" s="437"/>
      <c r="AS15" s="437"/>
      <c r="AT15" s="438"/>
      <c r="AU15" s="520"/>
      <c r="AV15" s="521"/>
      <c r="AW15" s="521"/>
      <c r="AX15" s="521"/>
      <c r="AY15" s="455" t="s">
        <v>
148</v>
      </c>
      <c r="AZ15" s="456"/>
      <c r="BA15" s="456"/>
      <c r="BB15" s="456"/>
      <c r="BC15" s="456"/>
      <c r="BD15" s="456"/>
      <c r="BE15" s="456"/>
      <c r="BF15" s="456"/>
      <c r="BG15" s="456"/>
      <c r="BH15" s="456"/>
      <c r="BI15" s="456"/>
      <c r="BJ15" s="456"/>
      <c r="BK15" s="456"/>
      <c r="BL15" s="456"/>
      <c r="BM15" s="457"/>
      <c r="BN15" s="458">
        <v>
14168899</v>
      </c>
      <c r="BO15" s="459"/>
      <c r="BP15" s="459"/>
      <c r="BQ15" s="459"/>
      <c r="BR15" s="459"/>
      <c r="BS15" s="459"/>
      <c r="BT15" s="459"/>
      <c r="BU15" s="460"/>
      <c r="BV15" s="458">
        <v>
14269261</v>
      </c>
      <c r="BW15" s="459"/>
      <c r="BX15" s="459"/>
      <c r="BY15" s="459"/>
      <c r="BZ15" s="459"/>
      <c r="CA15" s="459"/>
      <c r="CB15" s="459"/>
      <c r="CC15" s="460"/>
      <c r="CD15" s="573" t="s">
        <v>
149</v>
      </c>
      <c r="CE15" s="574"/>
      <c r="CF15" s="574"/>
      <c r="CG15" s="574"/>
      <c r="CH15" s="574"/>
      <c r="CI15" s="574"/>
      <c r="CJ15" s="574"/>
      <c r="CK15" s="574"/>
      <c r="CL15" s="574"/>
      <c r="CM15" s="574"/>
      <c r="CN15" s="574"/>
      <c r="CO15" s="574"/>
      <c r="CP15" s="574"/>
      <c r="CQ15" s="574"/>
      <c r="CR15" s="574"/>
      <c r="CS15" s="575"/>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2">
      <c r="A16" s="183"/>
      <c r="B16" s="582"/>
      <c r="C16" s="583"/>
      <c r="D16" s="583"/>
      <c r="E16" s="583"/>
      <c r="F16" s="583"/>
      <c r="G16" s="583"/>
      <c r="H16" s="583"/>
      <c r="I16" s="583"/>
      <c r="J16" s="583"/>
      <c r="K16" s="584"/>
      <c r="L16" s="556" t="s">
        <v>
150</v>
      </c>
      <c r="M16" s="557"/>
      <c r="N16" s="557"/>
      <c r="O16" s="557"/>
      <c r="P16" s="557"/>
      <c r="Q16" s="558"/>
      <c r="R16" s="551" t="s">
        <v>
122</v>
      </c>
      <c r="S16" s="552"/>
      <c r="T16" s="552"/>
      <c r="U16" s="552"/>
      <c r="V16" s="553"/>
      <c r="W16" s="569"/>
      <c r="X16" s="479"/>
      <c r="Y16" s="479"/>
      <c r="Z16" s="479"/>
      <c r="AA16" s="479"/>
      <c r="AB16" s="480"/>
      <c r="AC16" s="559">
        <v>
18.899999999999999</v>
      </c>
      <c r="AD16" s="560"/>
      <c r="AE16" s="560"/>
      <c r="AF16" s="560"/>
      <c r="AG16" s="561"/>
      <c r="AH16" s="559">
        <v>
19.3</v>
      </c>
      <c r="AI16" s="560"/>
      <c r="AJ16" s="560"/>
      <c r="AK16" s="560"/>
      <c r="AL16" s="562"/>
      <c r="AM16" s="532"/>
      <c r="AN16" s="437"/>
      <c r="AO16" s="437"/>
      <c r="AP16" s="437"/>
      <c r="AQ16" s="437"/>
      <c r="AR16" s="437"/>
      <c r="AS16" s="437"/>
      <c r="AT16" s="438"/>
      <c r="AU16" s="520"/>
      <c r="AV16" s="521"/>
      <c r="AW16" s="521"/>
      <c r="AX16" s="521"/>
      <c r="AY16" s="443" t="s">
        <v>
151</v>
      </c>
      <c r="AZ16" s="444"/>
      <c r="BA16" s="444"/>
      <c r="BB16" s="444"/>
      <c r="BC16" s="444"/>
      <c r="BD16" s="444"/>
      <c r="BE16" s="444"/>
      <c r="BF16" s="444"/>
      <c r="BG16" s="444"/>
      <c r="BH16" s="444"/>
      <c r="BI16" s="444"/>
      <c r="BJ16" s="444"/>
      <c r="BK16" s="444"/>
      <c r="BL16" s="444"/>
      <c r="BM16" s="445"/>
      <c r="BN16" s="463">
        <v>
16898575</v>
      </c>
      <c r="BO16" s="464"/>
      <c r="BP16" s="464"/>
      <c r="BQ16" s="464"/>
      <c r="BR16" s="464"/>
      <c r="BS16" s="464"/>
      <c r="BT16" s="464"/>
      <c r="BU16" s="465"/>
      <c r="BV16" s="463">
        <v>
16952693</v>
      </c>
      <c r="BW16" s="464"/>
      <c r="BX16" s="464"/>
      <c r="BY16" s="464"/>
      <c r="BZ16" s="464"/>
      <c r="CA16" s="464"/>
      <c r="CB16" s="464"/>
      <c r="CC16" s="465"/>
      <c r="CD16" s="197"/>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2"/>
      <c r="DK16" s="182"/>
      <c r="DL16" s="182"/>
      <c r="DM16" s="182"/>
      <c r="DN16" s="182"/>
      <c r="DO16" s="182"/>
    </row>
    <row r="17" spans="1:119" ht="18.75" customHeight="1" thickBot="1" x14ac:dyDescent="0.25">
      <c r="A17" s="183"/>
      <c r="B17" s="585"/>
      <c r="C17" s="586"/>
      <c r="D17" s="586"/>
      <c r="E17" s="586"/>
      <c r="F17" s="586"/>
      <c r="G17" s="586"/>
      <c r="H17" s="586"/>
      <c r="I17" s="586"/>
      <c r="J17" s="586"/>
      <c r="K17" s="587"/>
      <c r="L17" s="198"/>
      <c r="M17" s="548" t="s">
        <v>
152</v>
      </c>
      <c r="N17" s="549"/>
      <c r="O17" s="549"/>
      <c r="P17" s="549"/>
      <c r="Q17" s="550"/>
      <c r="R17" s="551" t="s">
        <v>
153</v>
      </c>
      <c r="S17" s="552"/>
      <c r="T17" s="552"/>
      <c r="U17" s="552"/>
      <c r="V17" s="553"/>
      <c r="W17" s="554" t="s">
        <v>
154</v>
      </c>
      <c r="X17" s="476"/>
      <c r="Y17" s="476"/>
      <c r="Z17" s="476"/>
      <c r="AA17" s="476"/>
      <c r="AB17" s="477"/>
      <c r="AC17" s="439">
        <v>
37978</v>
      </c>
      <c r="AD17" s="440"/>
      <c r="AE17" s="440"/>
      <c r="AF17" s="440"/>
      <c r="AG17" s="441"/>
      <c r="AH17" s="439">
        <v>
36254</v>
      </c>
      <c r="AI17" s="440"/>
      <c r="AJ17" s="440"/>
      <c r="AK17" s="440"/>
      <c r="AL17" s="442"/>
      <c r="AM17" s="532"/>
      <c r="AN17" s="437"/>
      <c r="AO17" s="437"/>
      <c r="AP17" s="437"/>
      <c r="AQ17" s="437"/>
      <c r="AR17" s="437"/>
      <c r="AS17" s="437"/>
      <c r="AT17" s="438"/>
      <c r="AU17" s="520"/>
      <c r="AV17" s="521"/>
      <c r="AW17" s="521"/>
      <c r="AX17" s="521"/>
      <c r="AY17" s="443" t="s">
        <v>
155</v>
      </c>
      <c r="AZ17" s="444"/>
      <c r="BA17" s="444"/>
      <c r="BB17" s="444"/>
      <c r="BC17" s="444"/>
      <c r="BD17" s="444"/>
      <c r="BE17" s="444"/>
      <c r="BF17" s="444"/>
      <c r="BG17" s="444"/>
      <c r="BH17" s="444"/>
      <c r="BI17" s="444"/>
      <c r="BJ17" s="444"/>
      <c r="BK17" s="444"/>
      <c r="BL17" s="444"/>
      <c r="BM17" s="445"/>
      <c r="BN17" s="463">
        <v>
18198980</v>
      </c>
      <c r="BO17" s="464"/>
      <c r="BP17" s="464"/>
      <c r="BQ17" s="464"/>
      <c r="BR17" s="464"/>
      <c r="BS17" s="464"/>
      <c r="BT17" s="464"/>
      <c r="BU17" s="465"/>
      <c r="BV17" s="463">
        <v>
18248004</v>
      </c>
      <c r="BW17" s="464"/>
      <c r="BX17" s="464"/>
      <c r="BY17" s="464"/>
      <c r="BZ17" s="464"/>
      <c r="CA17" s="464"/>
      <c r="CB17" s="464"/>
      <c r="CC17" s="465"/>
      <c r="CD17" s="197"/>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2"/>
      <c r="DK17" s="182"/>
      <c r="DL17" s="182"/>
      <c r="DM17" s="182"/>
      <c r="DN17" s="182"/>
      <c r="DO17" s="182"/>
    </row>
    <row r="18" spans="1:119" ht="18.75" customHeight="1" thickBot="1" x14ac:dyDescent="0.25">
      <c r="A18" s="183"/>
      <c r="B18" s="525" t="s">
        <v>
156</v>
      </c>
      <c r="C18" s="526"/>
      <c r="D18" s="526"/>
      <c r="E18" s="527"/>
      <c r="F18" s="527"/>
      <c r="G18" s="527"/>
      <c r="H18" s="527"/>
      <c r="I18" s="527"/>
      <c r="J18" s="527"/>
      <c r="K18" s="527"/>
      <c r="L18" s="528">
        <v>
12.88</v>
      </c>
      <c r="M18" s="528"/>
      <c r="N18" s="528"/>
      <c r="O18" s="528"/>
      <c r="P18" s="528"/>
      <c r="Q18" s="528"/>
      <c r="R18" s="529"/>
      <c r="S18" s="529"/>
      <c r="T18" s="529"/>
      <c r="U18" s="529"/>
      <c r="V18" s="530"/>
      <c r="W18" s="544"/>
      <c r="X18" s="545"/>
      <c r="Y18" s="545"/>
      <c r="Z18" s="545"/>
      <c r="AA18" s="545"/>
      <c r="AB18" s="555"/>
      <c r="AC18" s="427">
        <v>
79.8</v>
      </c>
      <c r="AD18" s="428"/>
      <c r="AE18" s="428"/>
      <c r="AF18" s="428"/>
      <c r="AG18" s="531"/>
      <c r="AH18" s="427">
        <v>
79.3</v>
      </c>
      <c r="AI18" s="428"/>
      <c r="AJ18" s="428"/>
      <c r="AK18" s="428"/>
      <c r="AL18" s="429"/>
      <c r="AM18" s="532"/>
      <c r="AN18" s="437"/>
      <c r="AO18" s="437"/>
      <c r="AP18" s="437"/>
      <c r="AQ18" s="437"/>
      <c r="AR18" s="437"/>
      <c r="AS18" s="437"/>
      <c r="AT18" s="438"/>
      <c r="AU18" s="520"/>
      <c r="AV18" s="521"/>
      <c r="AW18" s="521"/>
      <c r="AX18" s="521"/>
      <c r="AY18" s="443" t="s">
        <v>
157</v>
      </c>
      <c r="AZ18" s="444"/>
      <c r="BA18" s="444"/>
      <c r="BB18" s="444"/>
      <c r="BC18" s="444"/>
      <c r="BD18" s="444"/>
      <c r="BE18" s="444"/>
      <c r="BF18" s="444"/>
      <c r="BG18" s="444"/>
      <c r="BH18" s="444"/>
      <c r="BI18" s="444"/>
      <c r="BJ18" s="444"/>
      <c r="BK18" s="444"/>
      <c r="BL18" s="444"/>
      <c r="BM18" s="445"/>
      <c r="BN18" s="463">
        <v>
21675861</v>
      </c>
      <c r="BO18" s="464"/>
      <c r="BP18" s="464"/>
      <c r="BQ18" s="464"/>
      <c r="BR18" s="464"/>
      <c r="BS18" s="464"/>
      <c r="BT18" s="464"/>
      <c r="BU18" s="465"/>
      <c r="BV18" s="463">
        <v>
21346949</v>
      </c>
      <c r="BW18" s="464"/>
      <c r="BX18" s="464"/>
      <c r="BY18" s="464"/>
      <c r="BZ18" s="464"/>
      <c r="CA18" s="464"/>
      <c r="CB18" s="464"/>
      <c r="CC18" s="465"/>
      <c r="CD18" s="197"/>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2"/>
      <c r="DK18" s="182"/>
      <c r="DL18" s="182"/>
      <c r="DM18" s="182"/>
      <c r="DN18" s="182"/>
      <c r="DO18" s="182"/>
    </row>
    <row r="19" spans="1:119" ht="18.75" customHeight="1" thickBot="1" x14ac:dyDescent="0.25">
      <c r="A19" s="183"/>
      <c r="B19" s="525" t="s">
        <v>
158</v>
      </c>
      <c r="C19" s="526"/>
      <c r="D19" s="526"/>
      <c r="E19" s="527"/>
      <c r="F19" s="527"/>
      <c r="G19" s="527"/>
      <c r="H19" s="527"/>
      <c r="I19" s="527"/>
      <c r="J19" s="527"/>
      <c r="K19" s="527"/>
      <c r="L19" s="533">
        <v>
9055</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
159</v>
      </c>
      <c r="AZ19" s="444"/>
      <c r="BA19" s="444"/>
      <c r="BB19" s="444"/>
      <c r="BC19" s="444"/>
      <c r="BD19" s="444"/>
      <c r="BE19" s="444"/>
      <c r="BF19" s="444"/>
      <c r="BG19" s="444"/>
      <c r="BH19" s="444"/>
      <c r="BI19" s="444"/>
      <c r="BJ19" s="444"/>
      <c r="BK19" s="444"/>
      <c r="BL19" s="444"/>
      <c r="BM19" s="445"/>
      <c r="BN19" s="463">
        <v>
26834276</v>
      </c>
      <c r="BO19" s="464"/>
      <c r="BP19" s="464"/>
      <c r="BQ19" s="464"/>
      <c r="BR19" s="464"/>
      <c r="BS19" s="464"/>
      <c r="BT19" s="464"/>
      <c r="BU19" s="465"/>
      <c r="BV19" s="463">
        <v>
25354202</v>
      </c>
      <c r="BW19" s="464"/>
      <c r="BX19" s="464"/>
      <c r="BY19" s="464"/>
      <c r="BZ19" s="464"/>
      <c r="CA19" s="464"/>
      <c r="CB19" s="464"/>
      <c r="CC19" s="465"/>
      <c r="CD19" s="197"/>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2"/>
      <c r="DK19" s="182"/>
      <c r="DL19" s="182"/>
      <c r="DM19" s="182"/>
      <c r="DN19" s="182"/>
      <c r="DO19" s="182"/>
    </row>
    <row r="20" spans="1:119" ht="18.75" customHeight="1" thickBot="1" x14ac:dyDescent="0.25">
      <c r="A20" s="183"/>
      <c r="B20" s="525" t="s">
        <v>
160</v>
      </c>
      <c r="C20" s="526"/>
      <c r="D20" s="526"/>
      <c r="E20" s="527"/>
      <c r="F20" s="527"/>
      <c r="G20" s="527"/>
      <c r="H20" s="527"/>
      <c r="I20" s="527"/>
      <c r="J20" s="527"/>
      <c r="K20" s="527"/>
      <c r="L20" s="533">
        <v>
49902</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7"/>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2"/>
      <c r="DK20" s="182"/>
      <c r="DL20" s="182"/>
      <c r="DM20" s="182"/>
      <c r="DN20" s="182"/>
      <c r="DO20" s="182"/>
    </row>
    <row r="21" spans="1:119" ht="18.75" customHeight="1" x14ac:dyDescent="0.2">
      <c r="A21" s="183"/>
      <c r="B21" s="522" t="s">
        <v>
161</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7"/>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2"/>
      <c r="DK21" s="182"/>
      <c r="DL21" s="182"/>
      <c r="DM21" s="182"/>
      <c r="DN21" s="182"/>
      <c r="DO21" s="182"/>
    </row>
    <row r="22" spans="1:119" ht="18.75" customHeight="1" thickBot="1" x14ac:dyDescent="0.25">
      <c r="A22" s="183"/>
      <c r="B22" s="492" t="s">
        <v>
162</v>
      </c>
      <c r="C22" s="493"/>
      <c r="D22" s="494"/>
      <c r="E22" s="501" t="s">
        <v>
1</v>
      </c>
      <c r="F22" s="476"/>
      <c r="G22" s="476"/>
      <c r="H22" s="476"/>
      <c r="I22" s="476"/>
      <c r="J22" s="476"/>
      <c r="K22" s="477"/>
      <c r="L22" s="501" t="s">
        <v>
163</v>
      </c>
      <c r="M22" s="476"/>
      <c r="N22" s="476"/>
      <c r="O22" s="476"/>
      <c r="P22" s="477"/>
      <c r="Q22" s="486" t="s">
        <v>
164</v>
      </c>
      <c r="R22" s="487"/>
      <c r="S22" s="487"/>
      <c r="T22" s="487"/>
      <c r="U22" s="487"/>
      <c r="V22" s="502"/>
      <c r="W22" s="504" t="s">
        <v>
165</v>
      </c>
      <c r="X22" s="493"/>
      <c r="Y22" s="494"/>
      <c r="Z22" s="501" t="s">
        <v>
1</v>
      </c>
      <c r="AA22" s="476"/>
      <c r="AB22" s="476"/>
      <c r="AC22" s="476"/>
      <c r="AD22" s="476"/>
      <c r="AE22" s="476"/>
      <c r="AF22" s="476"/>
      <c r="AG22" s="477"/>
      <c r="AH22" s="475" t="s">
        <v>
166</v>
      </c>
      <c r="AI22" s="476"/>
      <c r="AJ22" s="476"/>
      <c r="AK22" s="476"/>
      <c r="AL22" s="477"/>
      <c r="AM22" s="475" t="s">
        <v>
167</v>
      </c>
      <c r="AN22" s="481"/>
      <c r="AO22" s="481"/>
      <c r="AP22" s="481"/>
      <c r="AQ22" s="481"/>
      <c r="AR22" s="482"/>
      <c r="AS22" s="486" t="s">
        <v>
164</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7"/>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2"/>
      <c r="DK22" s="182"/>
      <c r="DL22" s="182"/>
      <c r="DM22" s="182"/>
      <c r="DN22" s="182"/>
      <c r="DO22" s="182"/>
    </row>
    <row r="23" spans="1:119" ht="18.75" customHeight="1" x14ac:dyDescent="0.2">
      <c r="A23" s="183"/>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
168</v>
      </c>
      <c r="AZ23" s="456"/>
      <c r="BA23" s="456"/>
      <c r="BB23" s="456"/>
      <c r="BC23" s="456"/>
      <c r="BD23" s="456"/>
      <c r="BE23" s="456"/>
      <c r="BF23" s="456"/>
      <c r="BG23" s="456"/>
      <c r="BH23" s="456"/>
      <c r="BI23" s="456"/>
      <c r="BJ23" s="456"/>
      <c r="BK23" s="456"/>
      <c r="BL23" s="456"/>
      <c r="BM23" s="457"/>
      <c r="BN23" s="463">
        <v>
24713720</v>
      </c>
      <c r="BO23" s="464"/>
      <c r="BP23" s="464"/>
      <c r="BQ23" s="464"/>
      <c r="BR23" s="464"/>
      <c r="BS23" s="464"/>
      <c r="BT23" s="464"/>
      <c r="BU23" s="465"/>
      <c r="BV23" s="463">
        <v>
24339666</v>
      </c>
      <c r="BW23" s="464"/>
      <c r="BX23" s="464"/>
      <c r="BY23" s="464"/>
      <c r="BZ23" s="464"/>
      <c r="CA23" s="464"/>
      <c r="CB23" s="464"/>
      <c r="CC23" s="465"/>
      <c r="CD23" s="197"/>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2"/>
      <c r="DK23" s="182"/>
      <c r="DL23" s="182"/>
      <c r="DM23" s="182"/>
      <c r="DN23" s="182"/>
      <c r="DO23" s="182"/>
    </row>
    <row r="24" spans="1:119" ht="18.75" customHeight="1" thickBot="1" x14ac:dyDescent="0.25">
      <c r="A24" s="183"/>
      <c r="B24" s="495"/>
      <c r="C24" s="496"/>
      <c r="D24" s="497"/>
      <c r="E24" s="436" t="s">
        <v>
169</v>
      </c>
      <c r="F24" s="437"/>
      <c r="G24" s="437"/>
      <c r="H24" s="437"/>
      <c r="I24" s="437"/>
      <c r="J24" s="437"/>
      <c r="K24" s="438"/>
      <c r="L24" s="439">
        <v>
1</v>
      </c>
      <c r="M24" s="440"/>
      <c r="N24" s="440"/>
      <c r="O24" s="440"/>
      <c r="P24" s="441"/>
      <c r="Q24" s="439">
        <v>
8640</v>
      </c>
      <c r="R24" s="440"/>
      <c r="S24" s="440"/>
      <c r="T24" s="440"/>
      <c r="U24" s="440"/>
      <c r="V24" s="441"/>
      <c r="W24" s="505"/>
      <c r="X24" s="496"/>
      <c r="Y24" s="497"/>
      <c r="Z24" s="436" t="s">
        <v>
170</v>
      </c>
      <c r="AA24" s="437"/>
      <c r="AB24" s="437"/>
      <c r="AC24" s="437"/>
      <c r="AD24" s="437"/>
      <c r="AE24" s="437"/>
      <c r="AF24" s="437"/>
      <c r="AG24" s="438"/>
      <c r="AH24" s="439">
        <v>
539</v>
      </c>
      <c r="AI24" s="440"/>
      <c r="AJ24" s="440"/>
      <c r="AK24" s="440"/>
      <c r="AL24" s="441"/>
      <c r="AM24" s="439">
        <v>
1661198</v>
      </c>
      <c r="AN24" s="440"/>
      <c r="AO24" s="440"/>
      <c r="AP24" s="440"/>
      <c r="AQ24" s="440"/>
      <c r="AR24" s="441"/>
      <c r="AS24" s="439">
        <v>
3082</v>
      </c>
      <c r="AT24" s="440"/>
      <c r="AU24" s="440"/>
      <c r="AV24" s="440"/>
      <c r="AW24" s="440"/>
      <c r="AX24" s="442"/>
      <c r="AY24" s="430" t="s">
        <v>
171</v>
      </c>
      <c r="AZ24" s="431"/>
      <c r="BA24" s="431"/>
      <c r="BB24" s="431"/>
      <c r="BC24" s="431"/>
      <c r="BD24" s="431"/>
      <c r="BE24" s="431"/>
      <c r="BF24" s="431"/>
      <c r="BG24" s="431"/>
      <c r="BH24" s="431"/>
      <c r="BI24" s="431"/>
      <c r="BJ24" s="431"/>
      <c r="BK24" s="431"/>
      <c r="BL24" s="431"/>
      <c r="BM24" s="432"/>
      <c r="BN24" s="463">
        <v>
20887106</v>
      </c>
      <c r="BO24" s="464"/>
      <c r="BP24" s="464"/>
      <c r="BQ24" s="464"/>
      <c r="BR24" s="464"/>
      <c r="BS24" s="464"/>
      <c r="BT24" s="464"/>
      <c r="BU24" s="465"/>
      <c r="BV24" s="463">
        <v>
20224330</v>
      </c>
      <c r="BW24" s="464"/>
      <c r="BX24" s="464"/>
      <c r="BY24" s="464"/>
      <c r="BZ24" s="464"/>
      <c r="CA24" s="464"/>
      <c r="CB24" s="464"/>
      <c r="CC24" s="465"/>
      <c r="CD24" s="197"/>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2"/>
      <c r="DK24" s="182"/>
      <c r="DL24" s="182"/>
      <c r="DM24" s="182"/>
      <c r="DN24" s="182"/>
      <c r="DO24" s="182"/>
    </row>
    <row r="25" spans="1:119" s="182" customFormat="1" ht="18.75" customHeight="1" x14ac:dyDescent="0.2">
      <c r="A25" s="183"/>
      <c r="B25" s="495"/>
      <c r="C25" s="496"/>
      <c r="D25" s="497"/>
      <c r="E25" s="436" t="s">
        <v>
172</v>
      </c>
      <c r="F25" s="437"/>
      <c r="G25" s="437"/>
      <c r="H25" s="437"/>
      <c r="I25" s="437"/>
      <c r="J25" s="437"/>
      <c r="K25" s="438"/>
      <c r="L25" s="439">
        <v>
2</v>
      </c>
      <c r="M25" s="440"/>
      <c r="N25" s="440"/>
      <c r="O25" s="440"/>
      <c r="P25" s="441"/>
      <c r="Q25" s="439">
        <v>
8400</v>
      </c>
      <c r="R25" s="440"/>
      <c r="S25" s="440"/>
      <c r="T25" s="440"/>
      <c r="U25" s="440"/>
      <c r="V25" s="441"/>
      <c r="W25" s="505"/>
      <c r="X25" s="496"/>
      <c r="Y25" s="497"/>
      <c r="Z25" s="436" t="s">
        <v>
173</v>
      </c>
      <c r="AA25" s="437"/>
      <c r="AB25" s="437"/>
      <c r="AC25" s="437"/>
      <c r="AD25" s="437"/>
      <c r="AE25" s="437"/>
      <c r="AF25" s="437"/>
      <c r="AG25" s="438"/>
      <c r="AH25" s="439" t="s">
        <v>
137</v>
      </c>
      <c r="AI25" s="440"/>
      <c r="AJ25" s="440"/>
      <c r="AK25" s="440"/>
      <c r="AL25" s="441"/>
      <c r="AM25" s="439" t="s">
        <v>
128</v>
      </c>
      <c r="AN25" s="440"/>
      <c r="AO25" s="440"/>
      <c r="AP25" s="440"/>
      <c r="AQ25" s="440"/>
      <c r="AR25" s="441"/>
      <c r="AS25" s="439" t="s">
        <v>
174</v>
      </c>
      <c r="AT25" s="440"/>
      <c r="AU25" s="440"/>
      <c r="AV25" s="440"/>
      <c r="AW25" s="440"/>
      <c r="AX25" s="442"/>
      <c r="AY25" s="455" t="s">
        <v>
175</v>
      </c>
      <c r="AZ25" s="456"/>
      <c r="BA25" s="456"/>
      <c r="BB25" s="456"/>
      <c r="BC25" s="456"/>
      <c r="BD25" s="456"/>
      <c r="BE25" s="456"/>
      <c r="BF25" s="456"/>
      <c r="BG25" s="456"/>
      <c r="BH25" s="456"/>
      <c r="BI25" s="456"/>
      <c r="BJ25" s="456"/>
      <c r="BK25" s="456"/>
      <c r="BL25" s="456"/>
      <c r="BM25" s="457"/>
      <c r="BN25" s="458">
        <v>
3564107</v>
      </c>
      <c r="BO25" s="459"/>
      <c r="BP25" s="459"/>
      <c r="BQ25" s="459"/>
      <c r="BR25" s="459"/>
      <c r="BS25" s="459"/>
      <c r="BT25" s="459"/>
      <c r="BU25" s="460"/>
      <c r="BV25" s="458">
        <v>
5185075</v>
      </c>
      <c r="BW25" s="459"/>
      <c r="BX25" s="459"/>
      <c r="BY25" s="459"/>
      <c r="BZ25" s="459"/>
      <c r="CA25" s="459"/>
      <c r="CB25" s="459"/>
      <c r="CC25" s="460"/>
      <c r="CD25" s="197"/>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2" customFormat="1" ht="18.75" customHeight="1" x14ac:dyDescent="0.2">
      <c r="A26" s="183"/>
      <c r="B26" s="495"/>
      <c r="C26" s="496"/>
      <c r="D26" s="497"/>
      <c r="E26" s="436" t="s">
        <v>
176</v>
      </c>
      <c r="F26" s="437"/>
      <c r="G26" s="437"/>
      <c r="H26" s="437"/>
      <c r="I26" s="437"/>
      <c r="J26" s="437"/>
      <c r="K26" s="438"/>
      <c r="L26" s="439">
        <v>
1</v>
      </c>
      <c r="M26" s="440"/>
      <c r="N26" s="440"/>
      <c r="O26" s="440"/>
      <c r="P26" s="441"/>
      <c r="Q26" s="439">
        <v>
7700</v>
      </c>
      <c r="R26" s="440"/>
      <c r="S26" s="440"/>
      <c r="T26" s="440"/>
      <c r="U26" s="440"/>
      <c r="V26" s="441"/>
      <c r="W26" s="505"/>
      <c r="X26" s="496"/>
      <c r="Y26" s="497"/>
      <c r="Z26" s="436" t="s">
        <v>
177</v>
      </c>
      <c r="AA26" s="518"/>
      <c r="AB26" s="518"/>
      <c r="AC26" s="518"/>
      <c r="AD26" s="518"/>
      <c r="AE26" s="518"/>
      <c r="AF26" s="518"/>
      <c r="AG26" s="519"/>
      <c r="AH26" s="439">
        <v>
32</v>
      </c>
      <c r="AI26" s="440"/>
      <c r="AJ26" s="440"/>
      <c r="AK26" s="440"/>
      <c r="AL26" s="441"/>
      <c r="AM26" s="439">
        <v>
101472</v>
      </c>
      <c r="AN26" s="440"/>
      <c r="AO26" s="440"/>
      <c r="AP26" s="440"/>
      <c r="AQ26" s="440"/>
      <c r="AR26" s="441"/>
      <c r="AS26" s="439">
        <v>
3171</v>
      </c>
      <c r="AT26" s="440"/>
      <c r="AU26" s="440"/>
      <c r="AV26" s="440"/>
      <c r="AW26" s="440"/>
      <c r="AX26" s="442"/>
      <c r="AY26" s="472" t="s">
        <v>
178</v>
      </c>
      <c r="AZ26" s="473"/>
      <c r="BA26" s="473"/>
      <c r="BB26" s="473"/>
      <c r="BC26" s="473"/>
      <c r="BD26" s="473"/>
      <c r="BE26" s="473"/>
      <c r="BF26" s="473"/>
      <c r="BG26" s="473"/>
      <c r="BH26" s="473"/>
      <c r="BI26" s="473"/>
      <c r="BJ26" s="473"/>
      <c r="BK26" s="473"/>
      <c r="BL26" s="473"/>
      <c r="BM26" s="474"/>
      <c r="BN26" s="463" t="s">
        <v>
137</v>
      </c>
      <c r="BO26" s="464"/>
      <c r="BP26" s="464"/>
      <c r="BQ26" s="464"/>
      <c r="BR26" s="464"/>
      <c r="BS26" s="464"/>
      <c r="BT26" s="464"/>
      <c r="BU26" s="465"/>
      <c r="BV26" s="463" t="s">
        <v>
137</v>
      </c>
      <c r="BW26" s="464"/>
      <c r="BX26" s="464"/>
      <c r="BY26" s="464"/>
      <c r="BZ26" s="464"/>
      <c r="CA26" s="464"/>
      <c r="CB26" s="464"/>
      <c r="CC26" s="465"/>
      <c r="CD26" s="197"/>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5">
      <c r="A27" s="183"/>
      <c r="B27" s="495"/>
      <c r="C27" s="496"/>
      <c r="D27" s="497"/>
      <c r="E27" s="436" t="s">
        <v>
179</v>
      </c>
      <c r="F27" s="437"/>
      <c r="G27" s="437"/>
      <c r="H27" s="437"/>
      <c r="I27" s="437"/>
      <c r="J27" s="437"/>
      <c r="K27" s="438"/>
      <c r="L27" s="439">
        <v>
1</v>
      </c>
      <c r="M27" s="440"/>
      <c r="N27" s="440"/>
      <c r="O27" s="440"/>
      <c r="P27" s="441"/>
      <c r="Q27" s="439">
        <v>
5225</v>
      </c>
      <c r="R27" s="440"/>
      <c r="S27" s="440"/>
      <c r="T27" s="440"/>
      <c r="U27" s="440"/>
      <c r="V27" s="441"/>
      <c r="W27" s="505"/>
      <c r="X27" s="496"/>
      <c r="Y27" s="497"/>
      <c r="Z27" s="436" t="s">
        <v>
180</v>
      </c>
      <c r="AA27" s="437"/>
      <c r="AB27" s="437"/>
      <c r="AC27" s="437"/>
      <c r="AD27" s="437"/>
      <c r="AE27" s="437"/>
      <c r="AF27" s="437"/>
      <c r="AG27" s="438"/>
      <c r="AH27" s="439">
        <v>
2</v>
      </c>
      <c r="AI27" s="440"/>
      <c r="AJ27" s="440"/>
      <c r="AK27" s="440"/>
      <c r="AL27" s="441"/>
      <c r="AM27" s="439" t="s">
        <v>
181</v>
      </c>
      <c r="AN27" s="440"/>
      <c r="AO27" s="440"/>
      <c r="AP27" s="440"/>
      <c r="AQ27" s="440"/>
      <c r="AR27" s="441"/>
      <c r="AS27" s="439" t="s">
        <v>
181</v>
      </c>
      <c r="AT27" s="440"/>
      <c r="AU27" s="440"/>
      <c r="AV27" s="440"/>
      <c r="AW27" s="440"/>
      <c r="AX27" s="442"/>
      <c r="AY27" s="469" t="s">
        <v>
182</v>
      </c>
      <c r="AZ27" s="470"/>
      <c r="BA27" s="470"/>
      <c r="BB27" s="470"/>
      <c r="BC27" s="470"/>
      <c r="BD27" s="470"/>
      <c r="BE27" s="470"/>
      <c r="BF27" s="470"/>
      <c r="BG27" s="470"/>
      <c r="BH27" s="470"/>
      <c r="BI27" s="470"/>
      <c r="BJ27" s="470"/>
      <c r="BK27" s="470"/>
      <c r="BL27" s="470"/>
      <c r="BM27" s="471"/>
      <c r="BN27" s="466" t="s">
        <v>
137</v>
      </c>
      <c r="BO27" s="467"/>
      <c r="BP27" s="467"/>
      <c r="BQ27" s="467"/>
      <c r="BR27" s="467"/>
      <c r="BS27" s="467"/>
      <c r="BT27" s="467"/>
      <c r="BU27" s="468"/>
      <c r="BV27" s="466" t="s">
        <v>
137</v>
      </c>
      <c r="BW27" s="467"/>
      <c r="BX27" s="467"/>
      <c r="BY27" s="467"/>
      <c r="BZ27" s="467"/>
      <c r="CA27" s="467"/>
      <c r="CB27" s="467"/>
      <c r="CC27" s="468"/>
      <c r="CD27" s="199"/>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2"/>
      <c r="DK27" s="182"/>
      <c r="DL27" s="182"/>
      <c r="DM27" s="182"/>
      <c r="DN27" s="182"/>
      <c r="DO27" s="182"/>
    </row>
    <row r="28" spans="1:119" ht="18.75" customHeight="1" x14ac:dyDescent="0.2">
      <c r="A28" s="183"/>
      <c r="B28" s="495"/>
      <c r="C28" s="496"/>
      <c r="D28" s="497"/>
      <c r="E28" s="436" t="s">
        <v>
183</v>
      </c>
      <c r="F28" s="437"/>
      <c r="G28" s="437"/>
      <c r="H28" s="437"/>
      <c r="I28" s="437"/>
      <c r="J28" s="437"/>
      <c r="K28" s="438"/>
      <c r="L28" s="439">
        <v>
1</v>
      </c>
      <c r="M28" s="440"/>
      <c r="N28" s="440"/>
      <c r="O28" s="440"/>
      <c r="P28" s="441"/>
      <c r="Q28" s="439">
        <v>
4845</v>
      </c>
      <c r="R28" s="440"/>
      <c r="S28" s="440"/>
      <c r="T28" s="440"/>
      <c r="U28" s="440"/>
      <c r="V28" s="441"/>
      <c r="W28" s="505"/>
      <c r="X28" s="496"/>
      <c r="Y28" s="497"/>
      <c r="Z28" s="436" t="s">
        <v>
184</v>
      </c>
      <c r="AA28" s="437"/>
      <c r="AB28" s="437"/>
      <c r="AC28" s="437"/>
      <c r="AD28" s="437"/>
      <c r="AE28" s="437"/>
      <c r="AF28" s="437"/>
      <c r="AG28" s="438"/>
      <c r="AH28" s="439" t="s">
        <v>
137</v>
      </c>
      <c r="AI28" s="440"/>
      <c r="AJ28" s="440"/>
      <c r="AK28" s="440"/>
      <c r="AL28" s="441"/>
      <c r="AM28" s="439" t="s">
        <v>
128</v>
      </c>
      <c r="AN28" s="440"/>
      <c r="AO28" s="440"/>
      <c r="AP28" s="440"/>
      <c r="AQ28" s="440"/>
      <c r="AR28" s="441"/>
      <c r="AS28" s="439" t="s">
        <v>
137</v>
      </c>
      <c r="AT28" s="440"/>
      <c r="AU28" s="440"/>
      <c r="AV28" s="440"/>
      <c r="AW28" s="440"/>
      <c r="AX28" s="442"/>
      <c r="AY28" s="446" t="s">
        <v>
185</v>
      </c>
      <c r="AZ28" s="447"/>
      <c r="BA28" s="447"/>
      <c r="BB28" s="448"/>
      <c r="BC28" s="455" t="s">
        <v>
47</v>
      </c>
      <c r="BD28" s="456"/>
      <c r="BE28" s="456"/>
      <c r="BF28" s="456"/>
      <c r="BG28" s="456"/>
      <c r="BH28" s="456"/>
      <c r="BI28" s="456"/>
      <c r="BJ28" s="456"/>
      <c r="BK28" s="456"/>
      <c r="BL28" s="456"/>
      <c r="BM28" s="457"/>
      <c r="BN28" s="458">
        <v>
3497222</v>
      </c>
      <c r="BO28" s="459"/>
      <c r="BP28" s="459"/>
      <c r="BQ28" s="459"/>
      <c r="BR28" s="459"/>
      <c r="BS28" s="459"/>
      <c r="BT28" s="459"/>
      <c r="BU28" s="460"/>
      <c r="BV28" s="458">
        <v>
4629732</v>
      </c>
      <c r="BW28" s="459"/>
      <c r="BX28" s="459"/>
      <c r="BY28" s="459"/>
      <c r="BZ28" s="459"/>
      <c r="CA28" s="459"/>
      <c r="CB28" s="459"/>
      <c r="CC28" s="460"/>
      <c r="CD28" s="197"/>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2"/>
      <c r="DK28" s="182"/>
      <c r="DL28" s="182"/>
      <c r="DM28" s="182"/>
      <c r="DN28" s="182"/>
      <c r="DO28" s="182"/>
    </row>
    <row r="29" spans="1:119" ht="18.75" customHeight="1" x14ac:dyDescent="0.2">
      <c r="A29" s="183"/>
      <c r="B29" s="495"/>
      <c r="C29" s="496"/>
      <c r="D29" s="497"/>
      <c r="E29" s="436" t="s">
        <v>
186</v>
      </c>
      <c r="F29" s="437"/>
      <c r="G29" s="437"/>
      <c r="H29" s="437"/>
      <c r="I29" s="437"/>
      <c r="J29" s="437"/>
      <c r="K29" s="438"/>
      <c r="L29" s="439">
        <v>
20</v>
      </c>
      <c r="M29" s="440"/>
      <c r="N29" s="440"/>
      <c r="O29" s="440"/>
      <c r="P29" s="441"/>
      <c r="Q29" s="439">
        <v>
4560</v>
      </c>
      <c r="R29" s="440"/>
      <c r="S29" s="440"/>
      <c r="T29" s="440"/>
      <c r="U29" s="440"/>
      <c r="V29" s="441"/>
      <c r="W29" s="506"/>
      <c r="X29" s="507"/>
      <c r="Y29" s="508"/>
      <c r="Z29" s="436" t="s">
        <v>
187</v>
      </c>
      <c r="AA29" s="437"/>
      <c r="AB29" s="437"/>
      <c r="AC29" s="437"/>
      <c r="AD29" s="437"/>
      <c r="AE29" s="437"/>
      <c r="AF29" s="437"/>
      <c r="AG29" s="438"/>
      <c r="AH29" s="439">
        <v>
541</v>
      </c>
      <c r="AI29" s="440"/>
      <c r="AJ29" s="440"/>
      <c r="AK29" s="440"/>
      <c r="AL29" s="441"/>
      <c r="AM29" s="439">
        <v>
1670466</v>
      </c>
      <c r="AN29" s="440"/>
      <c r="AO29" s="440"/>
      <c r="AP29" s="440"/>
      <c r="AQ29" s="440"/>
      <c r="AR29" s="441"/>
      <c r="AS29" s="439">
        <v>
3088</v>
      </c>
      <c r="AT29" s="440"/>
      <c r="AU29" s="440"/>
      <c r="AV29" s="440"/>
      <c r="AW29" s="440"/>
      <c r="AX29" s="442"/>
      <c r="AY29" s="449"/>
      <c r="AZ29" s="450"/>
      <c r="BA29" s="450"/>
      <c r="BB29" s="451"/>
      <c r="BC29" s="443" t="s">
        <v>
188</v>
      </c>
      <c r="BD29" s="444"/>
      <c r="BE29" s="444"/>
      <c r="BF29" s="444"/>
      <c r="BG29" s="444"/>
      <c r="BH29" s="444"/>
      <c r="BI29" s="444"/>
      <c r="BJ29" s="444"/>
      <c r="BK29" s="444"/>
      <c r="BL29" s="444"/>
      <c r="BM29" s="445"/>
      <c r="BN29" s="463">
        <v>
322</v>
      </c>
      <c r="BO29" s="464"/>
      <c r="BP29" s="464"/>
      <c r="BQ29" s="464"/>
      <c r="BR29" s="464"/>
      <c r="BS29" s="464"/>
      <c r="BT29" s="464"/>
      <c r="BU29" s="465"/>
      <c r="BV29" s="463">
        <v>
322</v>
      </c>
      <c r="BW29" s="464"/>
      <c r="BX29" s="464"/>
      <c r="BY29" s="464"/>
      <c r="BZ29" s="464"/>
      <c r="CA29" s="464"/>
      <c r="CB29" s="464"/>
      <c r="CC29" s="465"/>
      <c r="CD29" s="199"/>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2"/>
      <c r="DK29" s="182"/>
      <c r="DL29" s="182"/>
      <c r="DM29" s="182"/>
      <c r="DN29" s="182"/>
      <c r="DO29" s="182"/>
    </row>
    <row r="30" spans="1:119" ht="18.75" customHeight="1" thickBot="1" x14ac:dyDescent="0.25">
      <c r="A30" s="183"/>
      <c r="B30" s="498"/>
      <c r="C30" s="499"/>
      <c r="D30" s="500"/>
      <c r="E30" s="509"/>
      <c r="F30" s="510"/>
      <c r="G30" s="510"/>
      <c r="H30" s="510"/>
      <c r="I30" s="510"/>
      <c r="J30" s="510"/>
      <c r="K30" s="511"/>
      <c r="L30" s="512"/>
      <c r="M30" s="513"/>
      <c r="N30" s="513"/>
      <c r="O30" s="513"/>
      <c r="P30" s="514"/>
      <c r="Q30" s="512"/>
      <c r="R30" s="513"/>
      <c r="S30" s="513"/>
      <c r="T30" s="513"/>
      <c r="U30" s="513"/>
      <c r="V30" s="514"/>
      <c r="W30" s="515" t="s">
        <v>
189</v>
      </c>
      <c r="X30" s="516"/>
      <c r="Y30" s="516"/>
      <c r="Z30" s="516"/>
      <c r="AA30" s="516"/>
      <c r="AB30" s="516"/>
      <c r="AC30" s="516"/>
      <c r="AD30" s="516"/>
      <c r="AE30" s="516"/>
      <c r="AF30" s="516"/>
      <c r="AG30" s="517"/>
      <c r="AH30" s="427">
        <v>
99.4</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
49</v>
      </c>
      <c r="BD30" s="431"/>
      <c r="BE30" s="431"/>
      <c r="BF30" s="431"/>
      <c r="BG30" s="431"/>
      <c r="BH30" s="431"/>
      <c r="BI30" s="431"/>
      <c r="BJ30" s="431"/>
      <c r="BK30" s="431"/>
      <c r="BL30" s="431"/>
      <c r="BM30" s="432"/>
      <c r="BN30" s="466">
        <v>
2301828</v>
      </c>
      <c r="BO30" s="467"/>
      <c r="BP30" s="467"/>
      <c r="BQ30" s="467"/>
      <c r="BR30" s="467"/>
      <c r="BS30" s="467"/>
      <c r="BT30" s="467"/>
      <c r="BU30" s="468"/>
      <c r="BV30" s="466">
        <v>
2406866</v>
      </c>
      <c r="BW30" s="467"/>
      <c r="BX30" s="467"/>
      <c r="BY30" s="467"/>
      <c r="BZ30" s="467"/>
      <c r="CA30" s="467"/>
      <c r="CB30" s="467"/>
      <c r="CC30" s="468"/>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2">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2">
      <c r="A32" s="183"/>
      <c r="B32" s="209"/>
      <c r="C32" s="210" t="s">
        <v>
190</v>
      </c>
      <c r="D32" s="210"/>
      <c r="E32" s="210"/>
      <c r="F32" s="207"/>
      <c r="G32" s="207"/>
      <c r="H32" s="207"/>
      <c r="I32" s="207"/>
      <c r="J32" s="207"/>
      <c r="K32" s="207"/>
      <c r="L32" s="207"/>
      <c r="M32" s="207"/>
      <c r="N32" s="207"/>
      <c r="O32" s="207"/>
      <c r="P32" s="207"/>
      <c r="Q32" s="207"/>
      <c r="R32" s="207"/>
      <c r="S32" s="207"/>
      <c r="T32" s="207"/>
      <c r="U32" s="207" t="s">
        <v>
191</v>
      </c>
      <c r="V32" s="207"/>
      <c r="W32" s="207"/>
      <c r="X32" s="207"/>
      <c r="Y32" s="207"/>
      <c r="Z32" s="207"/>
      <c r="AA32" s="207"/>
      <c r="AB32" s="207"/>
      <c r="AC32" s="207"/>
      <c r="AD32" s="207"/>
      <c r="AE32" s="207"/>
      <c r="AF32" s="207"/>
      <c r="AG32" s="207"/>
      <c r="AH32" s="207"/>
      <c r="AI32" s="207"/>
      <c r="AJ32" s="207"/>
      <c r="AK32" s="207"/>
      <c r="AL32" s="207"/>
      <c r="AM32" s="211" t="s">
        <v>
192</v>
      </c>
      <c r="AN32" s="207"/>
      <c r="AO32" s="207"/>
      <c r="AP32" s="207"/>
      <c r="AQ32" s="207"/>
      <c r="AR32" s="207"/>
      <c r="AS32" s="211"/>
      <c r="AT32" s="211"/>
      <c r="AU32" s="211"/>
      <c r="AV32" s="211"/>
      <c r="AW32" s="211"/>
      <c r="AX32" s="211"/>
      <c r="AY32" s="211"/>
      <c r="AZ32" s="211"/>
      <c r="BA32" s="211"/>
      <c r="BB32" s="207"/>
      <c r="BC32" s="211"/>
      <c r="BD32" s="207"/>
      <c r="BE32" s="211" t="s">
        <v>
193</v>
      </c>
      <c r="BF32" s="207"/>
      <c r="BG32" s="207"/>
      <c r="BH32" s="207"/>
      <c r="BI32" s="207"/>
      <c r="BJ32" s="211"/>
      <c r="BK32" s="211"/>
      <c r="BL32" s="211"/>
      <c r="BM32" s="211"/>
      <c r="BN32" s="211"/>
      <c r="BO32" s="211"/>
      <c r="BP32" s="211"/>
      <c r="BQ32" s="211"/>
      <c r="BR32" s="207"/>
      <c r="BS32" s="207"/>
      <c r="BT32" s="207"/>
      <c r="BU32" s="207"/>
      <c r="BV32" s="207"/>
      <c r="BW32" s="207" t="s">
        <v>
194</v>
      </c>
      <c r="BX32" s="207"/>
      <c r="BY32" s="207"/>
      <c r="BZ32" s="207"/>
      <c r="CA32" s="207"/>
      <c r="CB32" s="211"/>
      <c r="CC32" s="211"/>
      <c r="CD32" s="211"/>
      <c r="CE32" s="211"/>
      <c r="CF32" s="211"/>
      <c r="CG32" s="211"/>
      <c r="CH32" s="211"/>
      <c r="CI32" s="211"/>
      <c r="CJ32" s="211"/>
      <c r="CK32" s="211"/>
      <c r="CL32" s="211"/>
      <c r="CM32" s="211"/>
      <c r="CN32" s="211"/>
      <c r="CO32" s="211" t="s">
        <v>
195</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2">
      <c r="A33" s="183"/>
      <c r="B33" s="209"/>
      <c r="C33" s="426" t="s">
        <v>
196</v>
      </c>
      <c r="D33" s="426"/>
      <c r="E33" s="425" t="s">
        <v>
197</v>
      </c>
      <c r="F33" s="425"/>
      <c r="G33" s="425"/>
      <c r="H33" s="425"/>
      <c r="I33" s="425"/>
      <c r="J33" s="425"/>
      <c r="K33" s="425"/>
      <c r="L33" s="425"/>
      <c r="M33" s="425"/>
      <c r="N33" s="425"/>
      <c r="O33" s="425"/>
      <c r="P33" s="425"/>
      <c r="Q33" s="425"/>
      <c r="R33" s="425"/>
      <c r="S33" s="425"/>
      <c r="T33" s="212"/>
      <c r="U33" s="426" t="s">
        <v>
198</v>
      </c>
      <c r="V33" s="426"/>
      <c r="W33" s="425" t="s">
        <v>
199</v>
      </c>
      <c r="X33" s="425"/>
      <c r="Y33" s="425"/>
      <c r="Z33" s="425"/>
      <c r="AA33" s="425"/>
      <c r="AB33" s="425"/>
      <c r="AC33" s="425"/>
      <c r="AD33" s="425"/>
      <c r="AE33" s="425"/>
      <c r="AF33" s="425"/>
      <c r="AG33" s="425"/>
      <c r="AH33" s="425"/>
      <c r="AI33" s="425"/>
      <c r="AJ33" s="425"/>
      <c r="AK33" s="425"/>
      <c r="AL33" s="212"/>
      <c r="AM33" s="426" t="s">
        <v>
198</v>
      </c>
      <c r="AN33" s="426"/>
      <c r="AO33" s="425" t="s">
        <v>
200</v>
      </c>
      <c r="AP33" s="425"/>
      <c r="AQ33" s="425"/>
      <c r="AR33" s="425"/>
      <c r="AS33" s="425"/>
      <c r="AT33" s="425"/>
      <c r="AU33" s="425"/>
      <c r="AV33" s="425"/>
      <c r="AW33" s="425"/>
      <c r="AX33" s="425"/>
      <c r="AY33" s="425"/>
      <c r="AZ33" s="425"/>
      <c r="BA33" s="425"/>
      <c r="BB33" s="425"/>
      <c r="BC33" s="425"/>
      <c r="BD33" s="213"/>
      <c r="BE33" s="425" t="s">
        <v>
201</v>
      </c>
      <c r="BF33" s="425"/>
      <c r="BG33" s="425" t="s">
        <v>
202</v>
      </c>
      <c r="BH33" s="425"/>
      <c r="BI33" s="425"/>
      <c r="BJ33" s="425"/>
      <c r="BK33" s="425"/>
      <c r="BL33" s="425"/>
      <c r="BM33" s="425"/>
      <c r="BN33" s="425"/>
      <c r="BO33" s="425"/>
      <c r="BP33" s="425"/>
      <c r="BQ33" s="425"/>
      <c r="BR33" s="425"/>
      <c r="BS33" s="425"/>
      <c r="BT33" s="425"/>
      <c r="BU33" s="425"/>
      <c r="BV33" s="213"/>
      <c r="BW33" s="426" t="s">
        <v>
201</v>
      </c>
      <c r="BX33" s="426"/>
      <c r="BY33" s="425" t="s">
        <v>
203</v>
      </c>
      <c r="BZ33" s="425"/>
      <c r="CA33" s="425"/>
      <c r="CB33" s="425"/>
      <c r="CC33" s="425"/>
      <c r="CD33" s="425"/>
      <c r="CE33" s="425"/>
      <c r="CF33" s="425"/>
      <c r="CG33" s="425"/>
      <c r="CH33" s="425"/>
      <c r="CI33" s="425"/>
      <c r="CJ33" s="425"/>
      <c r="CK33" s="425"/>
      <c r="CL33" s="425"/>
      <c r="CM33" s="425"/>
      <c r="CN33" s="212"/>
      <c r="CO33" s="426" t="s">
        <v>
204</v>
      </c>
      <c r="CP33" s="426"/>
      <c r="CQ33" s="425" t="s">
        <v>
205</v>
      </c>
      <c r="CR33" s="425"/>
      <c r="CS33" s="425"/>
      <c r="CT33" s="425"/>
      <c r="CU33" s="425"/>
      <c r="CV33" s="425"/>
      <c r="CW33" s="425"/>
      <c r="CX33" s="425"/>
      <c r="CY33" s="425"/>
      <c r="CZ33" s="425"/>
      <c r="DA33" s="425"/>
      <c r="DB33" s="425"/>
      <c r="DC33" s="425"/>
      <c r="DD33" s="425"/>
      <c r="DE33" s="425"/>
      <c r="DF33" s="212"/>
      <c r="DG33" s="424" t="s">
        <v>
206</v>
      </c>
      <c r="DH33" s="424"/>
      <c r="DI33" s="214"/>
      <c r="DJ33" s="182"/>
      <c r="DK33" s="182"/>
      <c r="DL33" s="182"/>
      <c r="DM33" s="182"/>
      <c r="DN33" s="182"/>
      <c r="DO33" s="182"/>
    </row>
    <row r="34" spans="1:119" ht="32.25" customHeight="1" x14ac:dyDescent="0.2">
      <c r="A34" s="183"/>
      <c r="B34" s="209"/>
      <c r="C34" s="422">
        <f>
IF(E34="","",1)</f>
        <v>
1</v>
      </c>
      <c r="D34" s="422"/>
      <c r="E34" s="421" t="str">
        <f>
IF('各会計、関係団体の財政状況及び健全化判断比率'!B7="","",'各会計、関係団体の財政状況及び健全化判断比率'!B7)</f>
        <v>
一般会計</v>
      </c>
      <c r="F34" s="421"/>
      <c r="G34" s="421"/>
      <c r="H34" s="421"/>
      <c r="I34" s="421"/>
      <c r="J34" s="421"/>
      <c r="K34" s="421"/>
      <c r="L34" s="421"/>
      <c r="M34" s="421"/>
      <c r="N34" s="421"/>
      <c r="O34" s="421"/>
      <c r="P34" s="421"/>
      <c r="Q34" s="421"/>
      <c r="R34" s="421"/>
      <c r="S34" s="421"/>
      <c r="T34" s="210"/>
      <c r="U34" s="422">
        <f>
IF(W34="","",MAX(C34:D43)+1)</f>
        <v>
2</v>
      </c>
      <c r="V34" s="422"/>
      <c r="W34" s="421" t="str">
        <f>
IF('各会計、関係団体の財政状況及び健全化判断比率'!B28="","",'各会計、関係団体の財政状況及び健全化判断比率'!B28)</f>
        <v>
国民健康保険事業会計</v>
      </c>
      <c r="X34" s="421"/>
      <c r="Y34" s="421"/>
      <c r="Z34" s="421"/>
      <c r="AA34" s="421"/>
      <c r="AB34" s="421"/>
      <c r="AC34" s="421"/>
      <c r="AD34" s="421"/>
      <c r="AE34" s="421"/>
      <c r="AF34" s="421"/>
      <c r="AG34" s="421"/>
      <c r="AH34" s="421"/>
      <c r="AI34" s="421"/>
      <c r="AJ34" s="421"/>
      <c r="AK34" s="421"/>
      <c r="AL34" s="210"/>
      <c r="AM34" s="422" t="str">
        <f>
IF(AO34="","",MAX(C34:D43,U34:V43)+1)</f>
        <v/>
      </c>
      <c r="AN34" s="422"/>
      <c r="AO34" s="421"/>
      <c r="AP34" s="421"/>
      <c r="AQ34" s="421"/>
      <c r="AR34" s="421"/>
      <c r="AS34" s="421"/>
      <c r="AT34" s="421"/>
      <c r="AU34" s="421"/>
      <c r="AV34" s="421"/>
      <c r="AW34" s="421"/>
      <c r="AX34" s="421"/>
      <c r="AY34" s="421"/>
      <c r="AZ34" s="421"/>
      <c r="BA34" s="421"/>
      <c r="BB34" s="421"/>
      <c r="BC34" s="421"/>
      <c r="BD34" s="210"/>
      <c r="BE34" s="422">
        <f>
IF(BG34="","",MAX(C34:D43,U34:V43,AM34:AN43)+1)</f>
        <v>
5</v>
      </c>
      <c r="BF34" s="422"/>
      <c r="BG34" s="421" t="str">
        <f>
IF('各会計、関係団体の財政状況及び健全化判断比率'!B31="","",'各会計、関係団体の財政状況及び健全化判断比率'!B31)</f>
        <v>
下水道事業特別会計</v>
      </c>
      <c r="BH34" s="421"/>
      <c r="BI34" s="421"/>
      <c r="BJ34" s="421"/>
      <c r="BK34" s="421"/>
      <c r="BL34" s="421"/>
      <c r="BM34" s="421"/>
      <c r="BN34" s="421"/>
      <c r="BO34" s="421"/>
      <c r="BP34" s="421"/>
      <c r="BQ34" s="421"/>
      <c r="BR34" s="421"/>
      <c r="BS34" s="421"/>
      <c r="BT34" s="421"/>
      <c r="BU34" s="421"/>
      <c r="BV34" s="210"/>
      <c r="BW34" s="422">
        <f>
IF(BY34="","",MAX(C34:D43,U34:V43,AM34:AN43,BE34:BF43)+1)</f>
        <v>
6</v>
      </c>
      <c r="BX34" s="422"/>
      <c r="BY34" s="421" t="str">
        <f>
IF('各会計、関係団体の財政状況及び健全化判断比率'!B68="","",'各会計、関係団体の財政状況及び健全化判断比率'!B68)</f>
        <v>
昭和病院企業団</v>
      </c>
      <c r="BZ34" s="421"/>
      <c r="CA34" s="421"/>
      <c r="CB34" s="421"/>
      <c r="CC34" s="421"/>
      <c r="CD34" s="421"/>
      <c r="CE34" s="421"/>
      <c r="CF34" s="421"/>
      <c r="CG34" s="421"/>
      <c r="CH34" s="421"/>
      <c r="CI34" s="421"/>
      <c r="CJ34" s="421"/>
      <c r="CK34" s="421"/>
      <c r="CL34" s="421"/>
      <c r="CM34" s="421"/>
      <c r="CN34" s="210"/>
      <c r="CO34" s="422">
        <f>
IF(CQ34="","",MAX(C34:D43,U34:V43,AM34:AN43,BE34:BF43,BW34:BX43)+1)</f>
        <v>
16</v>
      </c>
      <c r="CP34" s="422"/>
      <c r="CQ34" s="421" t="str">
        <f>
IF('各会計、関係団体の財政状況及び健全化判断比率'!BS7="","",'各会計、関係団体の財政状況及び健全化判断比率'!BS7)</f>
        <v>
東久留米市土地開発公社</v>
      </c>
      <c r="CR34" s="421"/>
      <c r="CS34" s="421"/>
      <c r="CT34" s="421"/>
      <c r="CU34" s="421"/>
      <c r="CV34" s="421"/>
      <c r="CW34" s="421"/>
      <c r="CX34" s="421"/>
      <c r="CY34" s="421"/>
      <c r="CZ34" s="421"/>
      <c r="DA34" s="421"/>
      <c r="DB34" s="421"/>
      <c r="DC34" s="421"/>
      <c r="DD34" s="421"/>
      <c r="DE34" s="421"/>
      <c r="DF34" s="207"/>
      <c r="DG34" s="423" t="str">
        <f>
IF('各会計、関係団体の財政状況及び健全化判断比率'!BR7="","",'各会計、関係団体の財政状況及び健全化判断比率'!BR7)</f>
        <v>
〇</v>
      </c>
      <c r="DH34" s="423"/>
      <c r="DI34" s="214"/>
      <c r="DJ34" s="182"/>
      <c r="DK34" s="182"/>
      <c r="DL34" s="182"/>
      <c r="DM34" s="182"/>
      <c r="DN34" s="182"/>
      <c r="DO34" s="182"/>
    </row>
    <row r="35" spans="1:119" ht="32.25" customHeight="1" x14ac:dyDescent="0.2">
      <c r="A35" s="183"/>
      <c r="B35" s="209"/>
      <c r="C35" s="422" t="str">
        <f>
IF(E35="","",C34+1)</f>
        <v/>
      </c>
      <c r="D35" s="422"/>
      <c r="E35" s="421" t="str">
        <f>
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10"/>
      <c r="U35" s="422">
        <f>
IF(W35="","",U34+1)</f>
        <v>
3</v>
      </c>
      <c r="V35" s="422"/>
      <c r="W35" s="421" t="str">
        <f>
IF('各会計、関係団体の財政状況及び健全化判断比率'!B29="","",'各会計、関係団体の財政状況及び健全化判断比率'!B29)</f>
        <v>
介護保険事業会計</v>
      </c>
      <c r="X35" s="421"/>
      <c r="Y35" s="421"/>
      <c r="Z35" s="421"/>
      <c r="AA35" s="421"/>
      <c r="AB35" s="421"/>
      <c r="AC35" s="421"/>
      <c r="AD35" s="421"/>
      <c r="AE35" s="421"/>
      <c r="AF35" s="421"/>
      <c r="AG35" s="421"/>
      <c r="AH35" s="421"/>
      <c r="AI35" s="421"/>
      <c r="AJ35" s="421"/>
      <c r="AK35" s="421"/>
      <c r="AL35" s="210"/>
      <c r="AM35" s="422" t="str">
        <f t="shared" ref="AM35:AM43" si="0">
IF(AO35="","",AM34+1)</f>
        <v/>
      </c>
      <c r="AN35" s="422"/>
      <c r="AO35" s="421"/>
      <c r="AP35" s="421"/>
      <c r="AQ35" s="421"/>
      <c r="AR35" s="421"/>
      <c r="AS35" s="421"/>
      <c r="AT35" s="421"/>
      <c r="AU35" s="421"/>
      <c r="AV35" s="421"/>
      <c r="AW35" s="421"/>
      <c r="AX35" s="421"/>
      <c r="AY35" s="421"/>
      <c r="AZ35" s="421"/>
      <c r="BA35" s="421"/>
      <c r="BB35" s="421"/>
      <c r="BC35" s="421"/>
      <c r="BD35" s="210"/>
      <c r="BE35" s="422" t="str">
        <f t="shared" ref="BE35:BE43" si="1">
IF(BG35="","",BE34+1)</f>
        <v/>
      </c>
      <c r="BF35" s="422"/>
      <c r="BG35" s="421"/>
      <c r="BH35" s="421"/>
      <c r="BI35" s="421"/>
      <c r="BJ35" s="421"/>
      <c r="BK35" s="421"/>
      <c r="BL35" s="421"/>
      <c r="BM35" s="421"/>
      <c r="BN35" s="421"/>
      <c r="BO35" s="421"/>
      <c r="BP35" s="421"/>
      <c r="BQ35" s="421"/>
      <c r="BR35" s="421"/>
      <c r="BS35" s="421"/>
      <c r="BT35" s="421"/>
      <c r="BU35" s="421"/>
      <c r="BV35" s="210"/>
      <c r="BW35" s="422">
        <f t="shared" ref="BW35:BW43" si="2">
IF(BY35="","",BW34+1)</f>
        <v>
7</v>
      </c>
      <c r="BX35" s="422"/>
      <c r="BY35" s="421" t="str">
        <f>
IF('各会計、関係団体の財政状況及び健全化判断比率'!B69="","",'各会計、関係団体の財政状況及び健全化判断比率'!B69)</f>
        <v>
柳泉園組合</v>
      </c>
      <c r="BZ35" s="421"/>
      <c r="CA35" s="421"/>
      <c r="CB35" s="421"/>
      <c r="CC35" s="421"/>
      <c r="CD35" s="421"/>
      <c r="CE35" s="421"/>
      <c r="CF35" s="421"/>
      <c r="CG35" s="421"/>
      <c r="CH35" s="421"/>
      <c r="CI35" s="421"/>
      <c r="CJ35" s="421"/>
      <c r="CK35" s="421"/>
      <c r="CL35" s="421"/>
      <c r="CM35" s="421"/>
      <c r="CN35" s="210"/>
      <c r="CO35" s="422" t="str">
        <f t="shared" ref="CO35:CO43" si="3">
IF(CQ35="","",CO34+1)</f>
        <v/>
      </c>
      <c r="CP35" s="422"/>
      <c r="CQ35" s="421" t="str">
        <f>
IF('各会計、関係団体の財政状況及び健全化判断比率'!BS8="","",'各会計、関係団体の財政状況及び健全化判断比率'!BS8)</f>
        <v/>
      </c>
      <c r="CR35" s="421"/>
      <c r="CS35" s="421"/>
      <c r="CT35" s="421"/>
      <c r="CU35" s="421"/>
      <c r="CV35" s="421"/>
      <c r="CW35" s="421"/>
      <c r="CX35" s="421"/>
      <c r="CY35" s="421"/>
      <c r="CZ35" s="421"/>
      <c r="DA35" s="421"/>
      <c r="DB35" s="421"/>
      <c r="DC35" s="421"/>
      <c r="DD35" s="421"/>
      <c r="DE35" s="421"/>
      <c r="DF35" s="207"/>
      <c r="DG35" s="423" t="str">
        <f>
IF('各会計、関係団体の財政状況及び健全化判断比率'!BR8="","",'各会計、関係団体の財政状況及び健全化判断比率'!BR8)</f>
        <v/>
      </c>
      <c r="DH35" s="423"/>
      <c r="DI35" s="214"/>
      <c r="DJ35" s="182"/>
      <c r="DK35" s="182"/>
      <c r="DL35" s="182"/>
      <c r="DM35" s="182"/>
      <c r="DN35" s="182"/>
      <c r="DO35" s="182"/>
    </row>
    <row r="36" spans="1:119" ht="32.25" customHeight="1" x14ac:dyDescent="0.2">
      <c r="A36" s="183"/>
      <c r="B36" s="209"/>
      <c r="C36" s="422" t="str">
        <f>
IF(E36="","",C35+1)</f>
        <v/>
      </c>
      <c r="D36" s="422"/>
      <c r="E36" s="421" t="str">
        <f>
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0"/>
      <c r="U36" s="422">
        <f t="shared" ref="U36:U43" si="4">
IF(W36="","",U35+1)</f>
        <v>
4</v>
      </c>
      <c r="V36" s="422"/>
      <c r="W36" s="421" t="str">
        <f>
IF('各会計、関係団体の財政状況及び健全化判断比率'!B30="","",'各会計、関係団体の財政状況及び健全化判断比率'!B30)</f>
        <v>
後期高齢者医療事業会計</v>
      </c>
      <c r="X36" s="421"/>
      <c r="Y36" s="421"/>
      <c r="Z36" s="421"/>
      <c r="AA36" s="421"/>
      <c r="AB36" s="421"/>
      <c r="AC36" s="421"/>
      <c r="AD36" s="421"/>
      <c r="AE36" s="421"/>
      <c r="AF36" s="421"/>
      <c r="AG36" s="421"/>
      <c r="AH36" s="421"/>
      <c r="AI36" s="421"/>
      <c r="AJ36" s="421"/>
      <c r="AK36" s="421"/>
      <c r="AL36" s="210"/>
      <c r="AM36" s="422" t="str">
        <f t="shared" si="0"/>
        <v/>
      </c>
      <c r="AN36" s="422"/>
      <c r="AO36" s="421"/>
      <c r="AP36" s="421"/>
      <c r="AQ36" s="421"/>
      <c r="AR36" s="421"/>
      <c r="AS36" s="421"/>
      <c r="AT36" s="421"/>
      <c r="AU36" s="421"/>
      <c r="AV36" s="421"/>
      <c r="AW36" s="421"/>
      <c r="AX36" s="421"/>
      <c r="AY36" s="421"/>
      <c r="AZ36" s="421"/>
      <c r="BA36" s="421"/>
      <c r="BB36" s="421"/>
      <c r="BC36" s="421"/>
      <c r="BD36" s="210"/>
      <c r="BE36" s="422" t="str">
        <f t="shared" si="1"/>
        <v/>
      </c>
      <c r="BF36" s="422"/>
      <c r="BG36" s="421"/>
      <c r="BH36" s="421"/>
      <c r="BI36" s="421"/>
      <c r="BJ36" s="421"/>
      <c r="BK36" s="421"/>
      <c r="BL36" s="421"/>
      <c r="BM36" s="421"/>
      <c r="BN36" s="421"/>
      <c r="BO36" s="421"/>
      <c r="BP36" s="421"/>
      <c r="BQ36" s="421"/>
      <c r="BR36" s="421"/>
      <c r="BS36" s="421"/>
      <c r="BT36" s="421"/>
      <c r="BU36" s="421"/>
      <c r="BV36" s="210"/>
      <c r="BW36" s="422">
        <f t="shared" si="2"/>
        <v>
8</v>
      </c>
      <c r="BX36" s="422"/>
      <c r="BY36" s="421" t="str">
        <f>
IF('各会計、関係団体の財政状況及び健全化判断比率'!B70="","",'各会計、関係団体の財政状況及び健全化判断比率'!B70)</f>
        <v>
東京たま広域資源循環組合</v>
      </c>
      <c r="BZ36" s="421"/>
      <c r="CA36" s="421"/>
      <c r="CB36" s="421"/>
      <c r="CC36" s="421"/>
      <c r="CD36" s="421"/>
      <c r="CE36" s="421"/>
      <c r="CF36" s="421"/>
      <c r="CG36" s="421"/>
      <c r="CH36" s="421"/>
      <c r="CI36" s="421"/>
      <c r="CJ36" s="421"/>
      <c r="CK36" s="421"/>
      <c r="CL36" s="421"/>
      <c r="CM36" s="421"/>
      <c r="CN36" s="210"/>
      <c r="CO36" s="422" t="str">
        <f t="shared" si="3"/>
        <v/>
      </c>
      <c r="CP36" s="422"/>
      <c r="CQ36" s="421" t="str">
        <f>
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207"/>
      <c r="DG36" s="423" t="str">
        <f>
IF('各会計、関係団体の財政状況及び健全化判断比率'!BR9="","",'各会計、関係団体の財政状況及び健全化判断比率'!BR9)</f>
        <v/>
      </c>
      <c r="DH36" s="423"/>
      <c r="DI36" s="214"/>
      <c r="DJ36" s="182"/>
      <c r="DK36" s="182"/>
      <c r="DL36" s="182"/>
      <c r="DM36" s="182"/>
      <c r="DN36" s="182"/>
      <c r="DO36" s="182"/>
    </row>
    <row r="37" spans="1:119" ht="32.25" customHeight="1" x14ac:dyDescent="0.2">
      <c r="A37" s="183"/>
      <c r="B37" s="209"/>
      <c r="C37" s="422" t="str">
        <f>
IF(E37="","",C36+1)</f>
        <v/>
      </c>
      <c r="D37" s="422"/>
      <c r="E37" s="421" t="str">
        <f>
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0"/>
      <c r="U37" s="422" t="str">
        <f t="shared" si="4"/>
        <v/>
      </c>
      <c r="V37" s="422"/>
      <c r="W37" s="421"/>
      <c r="X37" s="421"/>
      <c r="Y37" s="421"/>
      <c r="Z37" s="421"/>
      <c r="AA37" s="421"/>
      <c r="AB37" s="421"/>
      <c r="AC37" s="421"/>
      <c r="AD37" s="421"/>
      <c r="AE37" s="421"/>
      <c r="AF37" s="421"/>
      <c r="AG37" s="421"/>
      <c r="AH37" s="421"/>
      <c r="AI37" s="421"/>
      <c r="AJ37" s="421"/>
      <c r="AK37" s="421"/>
      <c r="AL37" s="210"/>
      <c r="AM37" s="422" t="str">
        <f t="shared" si="0"/>
        <v/>
      </c>
      <c r="AN37" s="422"/>
      <c r="AO37" s="421"/>
      <c r="AP37" s="421"/>
      <c r="AQ37" s="421"/>
      <c r="AR37" s="421"/>
      <c r="AS37" s="421"/>
      <c r="AT37" s="421"/>
      <c r="AU37" s="421"/>
      <c r="AV37" s="421"/>
      <c r="AW37" s="421"/>
      <c r="AX37" s="421"/>
      <c r="AY37" s="421"/>
      <c r="AZ37" s="421"/>
      <c r="BA37" s="421"/>
      <c r="BB37" s="421"/>
      <c r="BC37" s="421"/>
      <c r="BD37" s="210"/>
      <c r="BE37" s="422" t="str">
        <f t="shared" si="1"/>
        <v/>
      </c>
      <c r="BF37" s="422"/>
      <c r="BG37" s="421"/>
      <c r="BH37" s="421"/>
      <c r="BI37" s="421"/>
      <c r="BJ37" s="421"/>
      <c r="BK37" s="421"/>
      <c r="BL37" s="421"/>
      <c r="BM37" s="421"/>
      <c r="BN37" s="421"/>
      <c r="BO37" s="421"/>
      <c r="BP37" s="421"/>
      <c r="BQ37" s="421"/>
      <c r="BR37" s="421"/>
      <c r="BS37" s="421"/>
      <c r="BT37" s="421"/>
      <c r="BU37" s="421"/>
      <c r="BV37" s="210"/>
      <c r="BW37" s="422">
        <f t="shared" si="2"/>
        <v>
9</v>
      </c>
      <c r="BX37" s="422"/>
      <c r="BY37" s="421" t="str">
        <f>
IF('各会計、関係団体の財政状況及び健全化判断比率'!B71="","",'各会計、関係団体の財政状況及び健全化判断比率'!B71)</f>
        <v>
多摩六都科学館組合</v>
      </c>
      <c r="BZ37" s="421"/>
      <c r="CA37" s="421"/>
      <c r="CB37" s="421"/>
      <c r="CC37" s="421"/>
      <c r="CD37" s="421"/>
      <c r="CE37" s="421"/>
      <c r="CF37" s="421"/>
      <c r="CG37" s="421"/>
      <c r="CH37" s="421"/>
      <c r="CI37" s="421"/>
      <c r="CJ37" s="421"/>
      <c r="CK37" s="421"/>
      <c r="CL37" s="421"/>
      <c r="CM37" s="421"/>
      <c r="CN37" s="210"/>
      <c r="CO37" s="422" t="str">
        <f t="shared" si="3"/>
        <v/>
      </c>
      <c r="CP37" s="422"/>
      <c r="CQ37" s="421" t="str">
        <f>
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7"/>
      <c r="DG37" s="423" t="str">
        <f>
IF('各会計、関係団体の財政状況及び健全化判断比率'!BR10="","",'各会計、関係団体の財政状況及び健全化判断比率'!BR10)</f>
        <v/>
      </c>
      <c r="DH37" s="423"/>
      <c r="DI37" s="214"/>
      <c r="DJ37" s="182"/>
      <c r="DK37" s="182"/>
      <c r="DL37" s="182"/>
      <c r="DM37" s="182"/>
      <c r="DN37" s="182"/>
      <c r="DO37" s="182"/>
    </row>
    <row r="38" spans="1:119" ht="32.25" customHeight="1" x14ac:dyDescent="0.2">
      <c r="A38" s="183"/>
      <c r="B38" s="209"/>
      <c r="C38" s="422" t="str">
        <f t="shared" ref="C38:C43" si="5">
IF(E38="","",C37+1)</f>
        <v/>
      </c>
      <c r="D38" s="422"/>
      <c r="E38" s="421" t="str">
        <f>
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0"/>
      <c r="U38" s="422" t="str">
        <f t="shared" si="4"/>
        <v/>
      </c>
      <c r="V38" s="422"/>
      <c r="W38" s="421"/>
      <c r="X38" s="421"/>
      <c r="Y38" s="421"/>
      <c r="Z38" s="421"/>
      <c r="AA38" s="421"/>
      <c r="AB38" s="421"/>
      <c r="AC38" s="421"/>
      <c r="AD38" s="421"/>
      <c r="AE38" s="421"/>
      <c r="AF38" s="421"/>
      <c r="AG38" s="421"/>
      <c r="AH38" s="421"/>
      <c r="AI38" s="421"/>
      <c r="AJ38" s="421"/>
      <c r="AK38" s="421"/>
      <c r="AL38" s="210"/>
      <c r="AM38" s="422" t="str">
        <f t="shared" si="0"/>
        <v/>
      </c>
      <c r="AN38" s="422"/>
      <c r="AO38" s="421"/>
      <c r="AP38" s="421"/>
      <c r="AQ38" s="421"/>
      <c r="AR38" s="421"/>
      <c r="AS38" s="421"/>
      <c r="AT38" s="421"/>
      <c r="AU38" s="421"/>
      <c r="AV38" s="421"/>
      <c r="AW38" s="421"/>
      <c r="AX38" s="421"/>
      <c r="AY38" s="421"/>
      <c r="AZ38" s="421"/>
      <c r="BA38" s="421"/>
      <c r="BB38" s="421"/>
      <c r="BC38" s="421"/>
      <c r="BD38" s="210"/>
      <c r="BE38" s="422" t="str">
        <f t="shared" si="1"/>
        <v/>
      </c>
      <c r="BF38" s="422"/>
      <c r="BG38" s="421"/>
      <c r="BH38" s="421"/>
      <c r="BI38" s="421"/>
      <c r="BJ38" s="421"/>
      <c r="BK38" s="421"/>
      <c r="BL38" s="421"/>
      <c r="BM38" s="421"/>
      <c r="BN38" s="421"/>
      <c r="BO38" s="421"/>
      <c r="BP38" s="421"/>
      <c r="BQ38" s="421"/>
      <c r="BR38" s="421"/>
      <c r="BS38" s="421"/>
      <c r="BT38" s="421"/>
      <c r="BU38" s="421"/>
      <c r="BV38" s="210"/>
      <c r="BW38" s="422">
        <f t="shared" si="2"/>
        <v>
10</v>
      </c>
      <c r="BX38" s="422"/>
      <c r="BY38" s="421" t="str">
        <f>
IF('各会計、関係団体の財政状況及び健全化判断比率'!B72="","",'各会計、関係団体の財政状況及び健全化判断比率'!B72)</f>
        <v>
東京市町村総合事務組合(一般会計)</v>
      </c>
      <c r="BZ38" s="421"/>
      <c r="CA38" s="421"/>
      <c r="CB38" s="421"/>
      <c r="CC38" s="421"/>
      <c r="CD38" s="421"/>
      <c r="CE38" s="421"/>
      <c r="CF38" s="421"/>
      <c r="CG38" s="421"/>
      <c r="CH38" s="421"/>
      <c r="CI38" s="421"/>
      <c r="CJ38" s="421"/>
      <c r="CK38" s="421"/>
      <c r="CL38" s="421"/>
      <c r="CM38" s="421"/>
      <c r="CN38" s="210"/>
      <c r="CO38" s="422" t="str">
        <f t="shared" si="3"/>
        <v/>
      </c>
      <c r="CP38" s="422"/>
      <c r="CQ38" s="421" t="str">
        <f>
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7"/>
      <c r="DG38" s="423" t="str">
        <f>
IF('各会計、関係団体の財政状況及び健全化判断比率'!BR11="","",'各会計、関係団体の財政状況及び健全化判断比率'!BR11)</f>
        <v/>
      </c>
      <c r="DH38" s="423"/>
      <c r="DI38" s="214"/>
      <c r="DJ38" s="182"/>
      <c r="DK38" s="182"/>
      <c r="DL38" s="182"/>
      <c r="DM38" s="182"/>
      <c r="DN38" s="182"/>
      <c r="DO38" s="182"/>
    </row>
    <row r="39" spans="1:119" ht="32.25" customHeight="1" x14ac:dyDescent="0.2">
      <c r="A39" s="183"/>
      <c r="B39" s="209"/>
      <c r="C39" s="422" t="str">
        <f t="shared" si="5"/>
        <v/>
      </c>
      <c r="D39" s="422"/>
      <c r="E39" s="421" t="str">
        <f>
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0"/>
      <c r="U39" s="422" t="str">
        <f t="shared" si="4"/>
        <v/>
      </c>
      <c r="V39" s="422"/>
      <c r="W39" s="421"/>
      <c r="X39" s="421"/>
      <c r="Y39" s="421"/>
      <c r="Z39" s="421"/>
      <c r="AA39" s="421"/>
      <c r="AB39" s="421"/>
      <c r="AC39" s="421"/>
      <c r="AD39" s="421"/>
      <c r="AE39" s="421"/>
      <c r="AF39" s="421"/>
      <c r="AG39" s="421"/>
      <c r="AH39" s="421"/>
      <c r="AI39" s="421"/>
      <c r="AJ39" s="421"/>
      <c r="AK39" s="421"/>
      <c r="AL39" s="210"/>
      <c r="AM39" s="422" t="str">
        <f t="shared" si="0"/>
        <v/>
      </c>
      <c r="AN39" s="422"/>
      <c r="AO39" s="421"/>
      <c r="AP39" s="421"/>
      <c r="AQ39" s="421"/>
      <c r="AR39" s="421"/>
      <c r="AS39" s="421"/>
      <c r="AT39" s="421"/>
      <c r="AU39" s="421"/>
      <c r="AV39" s="421"/>
      <c r="AW39" s="421"/>
      <c r="AX39" s="421"/>
      <c r="AY39" s="421"/>
      <c r="AZ39" s="421"/>
      <c r="BA39" s="421"/>
      <c r="BB39" s="421"/>
      <c r="BC39" s="421"/>
      <c r="BD39" s="210"/>
      <c r="BE39" s="422" t="str">
        <f t="shared" si="1"/>
        <v/>
      </c>
      <c r="BF39" s="422"/>
      <c r="BG39" s="421"/>
      <c r="BH39" s="421"/>
      <c r="BI39" s="421"/>
      <c r="BJ39" s="421"/>
      <c r="BK39" s="421"/>
      <c r="BL39" s="421"/>
      <c r="BM39" s="421"/>
      <c r="BN39" s="421"/>
      <c r="BO39" s="421"/>
      <c r="BP39" s="421"/>
      <c r="BQ39" s="421"/>
      <c r="BR39" s="421"/>
      <c r="BS39" s="421"/>
      <c r="BT39" s="421"/>
      <c r="BU39" s="421"/>
      <c r="BV39" s="210"/>
      <c r="BW39" s="422">
        <f t="shared" si="2"/>
        <v>
11</v>
      </c>
      <c r="BX39" s="422"/>
      <c r="BY39" s="421" t="str">
        <f>
IF('各会計、関係団体の財政状況及び健全化判断比率'!B73="","",'各会計、関係団体の財政状況及び健全化判断比率'!B73)</f>
        <v>
東京市町村総合事務組合(交通災害共済事業特別会計)</v>
      </c>
      <c r="BZ39" s="421"/>
      <c r="CA39" s="421"/>
      <c r="CB39" s="421"/>
      <c r="CC39" s="421"/>
      <c r="CD39" s="421"/>
      <c r="CE39" s="421"/>
      <c r="CF39" s="421"/>
      <c r="CG39" s="421"/>
      <c r="CH39" s="421"/>
      <c r="CI39" s="421"/>
      <c r="CJ39" s="421"/>
      <c r="CK39" s="421"/>
      <c r="CL39" s="421"/>
      <c r="CM39" s="421"/>
      <c r="CN39" s="210"/>
      <c r="CO39" s="422" t="str">
        <f t="shared" si="3"/>
        <v/>
      </c>
      <c r="CP39" s="422"/>
      <c r="CQ39" s="421" t="str">
        <f>
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7"/>
      <c r="DG39" s="423" t="str">
        <f>
IF('各会計、関係団体の財政状況及び健全化判断比率'!BR12="","",'各会計、関係団体の財政状況及び健全化判断比率'!BR12)</f>
        <v/>
      </c>
      <c r="DH39" s="423"/>
      <c r="DI39" s="214"/>
      <c r="DJ39" s="182"/>
      <c r="DK39" s="182"/>
      <c r="DL39" s="182"/>
      <c r="DM39" s="182"/>
      <c r="DN39" s="182"/>
      <c r="DO39" s="182"/>
    </row>
    <row r="40" spans="1:119" ht="32.25" customHeight="1" x14ac:dyDescent="0.2">
      <c r="A40" s="183"/>
      <c r="B40" s="209"/>
      <c r="C40" s="422" t="str">
        <f t="shared" si="5"/>
        <v/>
      </c>
      <c r="D40" s="422"/>
      <c r="E40" s="421" t="str">
        <f>
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0"/>
      <c r="U40" s="422" t="str">
        <f t="shared" si="4"/>
        <v/>
      </c>
      <c r="V40" s="422"/>
      <c r="W40" s="421"/>
      <c r="X40" s="421"/>
      <c r="Y40" s="421"/>
      <c r="Z40" s="421"/>
      <c r="AA40" s="421"/>
      <c r="AB40" s="421"/>
      <c r="AC40" s="421"/>
      <c r="AD40" s="421"/>
      <c r="AE40" s="421"/>
      <c r="AF40" s="421"/>
      <c r="AG40" s="421"/>
      <c r="AH40" s="421"/>
      <c r="AI40" s="421"/>
      <c r="AJ40" s="421"/>
      <c r="AK40" s="421"/>
      <c r="AL40" s="210"/>
      <c r="AM40" s="422" t="str">
        <f t="shared" si="0"/>
        <v/>
      </c>
      <c r="AN40" s="422"/>
      <c r="AO40" s="421"/>
      <c r="AP40" s="421"/>
      <c r="AQ40" s="421"/>
      <c r="AR40" s="421"/>
      <c r="AS40" s="421"/>
      <c r="AT40" s="421"/>
      <c r="AU40" s="421"/>
      <c r="AV40" s="421"/>
      <c r="AW40" s="421"/>
      <c r="AX40" s="421"/>
      <c r="AY40" s="421"/>
      <c r="AZ40" s="421"/>
      <c r="BA40" s="421"/>
      <c r="BB40" s="421"/>
      <c r="BC40" s="421"/>
      <c r="BD40" s="210"/>
      <c r="BE40" s="422" t="str">
        <f t="shared" si="1"/>
        <v/>
      </c>
      <c r="BF40" s="422"/>
      <c r="BG40" s="421"/>
      <c r="BH40" s="421"/>
      <c r="BI40" s="421"/>
      <c r="BJ40" s="421"/>
      <c r="BK40" s="421"/>
      <c r="BL40" s="421"/>
      <c r="BM40" s="421"/>
      <c r="BN40" s="421"/>
      <c r="BO40" s="421"/>
      <c r="BP40" s="421"/>
      <c r="BQ40" s="421"/>
      <c r="BR40" s="421"/>
      <c r="BS40" s="421"/>
      <c r="BT40" s="421"/>
      <c r="BU40" s="421"/>
      <c r="BV40" s="210"/>
      <c r="BW40" s="422">
        <f t="shared" si="2"/>
        <v>
12</v>
      </c>
      <c r="BX40" s="422"/>
      <c r="BY40" s="421" t="str">
        <f>
IF('各会計、関係団体の財政状況及び健全化判断比率'!B74="","",'各会計、関係団体の財政状況及び健全化判断比率'!B74)</f>
        <v>
東京都市町村職員退職手当組合</v>
      </c>
      <c r="BZ40" s="421"/>
      <c r="CA40" s="421"/>
      <c r="CB40" s="421"/>
      <c r="CC40" s="421"/>
      <c r="CD40" s="421"/>
      <c r="CE40" s="421"/>
      <c r="CF40" s="421"/>
      <c r="CG40" s="421"/>
      <c r="CH40" s="421"/>
      <c r="CI40" s="421"/>
      <c r="CJ40" s="421"/>
      <c r="CK40" s="421"/>
      <c r="CL40" s="421"/>
      <c r="CM40" s="421"/>
      <c r="CN40" s="210"/>
      <c r="CO40" s="422" t="str">
        <f t="shared" si="3"/>
        <v/>
      </c>
      <c r="CP40" s="422"/>
      <c r="CQ40" s="421" t="str">
        <f>
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7"/>
      <c r="DG40" s="423" t="str">
        <f>
IF('各会計、関係団体の財政状況及び健全化判断比率'!BR13="","",'各会計、関係団体の財政状況及び健全化判断比率'!BR13)</f>
        <v/>
      </c>
      <c r="DH40" s="423"/>
      <c r="DI40" s="214"/>
      <c r="DJ40" s="182"/>
      <c r="DK40" s="182"/>
      <c r="DL40" s="182"/>
      <c r="DM40" s="182"/>
      <c r="DN40" s="182"/>
      <c r="DO40" s="182"/>
    </row>
    <row r="41" spans="1:119" ht="32.25" customHeight="1" x14ac:dyDescent="0.2">
      <c r="A41" s="183"/>
      <c r="B41" s="209"/>
      <c r="C41" s="422" t="str">
        <f t="shared" si="5"/>
        <v/>
      </c>
      <c r="D41" s="422"/>
      <c r="E41" s="421" t="str">
        <f>
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0"/>
      <c r="U41" s="422" t="str">
        <f t="shared" si="4"/>
        <v/>
      </c>
      <c r="V41" s="422"/>
      <c r="W41" s="421"/>
      <c r="X41" s="421"/>
      <c r="Y41" s="421"/>
      <c r="Z41" s="421"/>
      <c r="AA41" s="421"/>
      <c r="AB41" s="421"/>
      <c r="AC41" s="421"/>
      <c r="AD41" s="421"/>
      <c r="AE41" s="421"/>
      <c r="AF41" s="421"/>
      <c r="AG41" s="421"/>
      <c r="AH41" s="421"/>
      <c r="AI41" s="421"/>
      <c r="AJ41" s="421"/>
      <c r="AK41" s="421"/>
      <c r="AL41" s="210"/>
      <c r="AM41" s="422" t="str">
        <f t="shared" si="0"/>
        <v/>
      </c>
      <c r="AN41" s="422"/>
      <c r="AO41" s="421"/>
      <c r="AP41" s="421"/>
      <c r="AQ41" s="421"/>
      <c r="AR41" s="421"/>
      <c r="AS41" s="421"/>
      <c r="AT41" s="421"/>
      <c r="AU41" s="421"/>
      <c r="AV41" s="421"/>
      <c r="AW41" s="421"/>
      <c r="AX41" s="421"/>
      <c r="AY41" s="421"/>
      <c r="AZ41" s="421"/>
      <c r="BA41" s="421"/>
      <c r="BB41" s="421"/>
      <c r="BC41" s="421"/>
      <c r="BD41" s="210"/>
      <c r="BE41" s="422" t="str">
        <f t="shared" si="1"/>
        <v/>
      </c>
      <c r="BF41" s="422"/>
      <c r="BG41" s="421"/>
      <c r="BH41" s="421"/>
      <c r="BI41" s="421"/>
      <c r="BJ41" s="421"/>
      <c r="BK41" s="421"/>
      <c r="BL41" s="421"/>
      <c r="BM41" s="421"/>
      <c r="BN41" s="421"/>
      <c r="BO41" s="421"/>
      <c r="BP41" s="421"/>
      <c r="BQ41" s="421"/>
      <c r="BR41" s="421"/>
      <c r="BS41" s="421"/>
      <c r="BT41" s="421"/>
      <c r="BU41" s="421"/>
      <c r="BV41" s="210"/>
      <c r="BW41" s="422">
        <f t="shared" si="2"/>
        <v>
13</v>
      </c>
      <c r="BX41" s="422"/>
      <c r="BY41" s="421" t="str">
        <f>
IF('各会計、関係団体の財政状況及び健全化判断比率'!B75="","",'各会計、関係団体の財政状況及び健全化判断比率'!B75)</f>
        <v>
東京都市町村議会議員公務災害補償等組合</v>
      </c>
      <c r="BZ41" s="421"/>
      <c r="CA41" s="421"/>
      <c r="CB41" s="421"/>
      <c r="CC41" s="421"/>
      <c r="CD41" s="421"/>
      <c r="CE41" s="421"/>
      <c r="CF41" s="421"/>
      <c r="CG41" s="421"/>
      <c r="CH41" s="421"/>
      <c r="CI41" s="421"/>
      <c r="CJ41" s="421"/>
      <c r="CK41" s="421"/>
      <c r="CL41" s="421"/>
      <c r="CM41" s="421"/>
      <c r="CN41" s="210"/>
      <c r="CO41" s="422" t="str">
        <f t="shared" si="3"/>
        <v/>
      </c>
      <c r="CP41" s="422"/>
      <c r="CQ41" s="421" t="str">
        <f>
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7"/>
      <c r="DG41" s="423" t="str">
        <f>
IF('各会計、関係団体の財政状況及び健全化判断比率'!BR14="","",'各会計、関係団体の財政状況及び健全化判断比率'!BR14)</f>
        <v/>
      </c>
      <c r="DH41" s="423"/>
      <c r="DI41" s="214"/>
      <c r="DJ41" s="182"/>
      <c r="DK41" s="182"/>
      <c r="DL41" s="182"/>
      <c r="DM41" s="182"/>
      <c r="DN41" s="182"/>
      <c r="DO41" s="182"/>
    </row>
    <row r="42" spans="1:119" ht="32.25" customHeight="1" x14ac:dyDescent="0.2">
      <c r="A42" s="182"/>
      <c r="B42" s="209"/>
      <c r="C42" s="422" t="str">
        <f t="shared" si="5"/>
        <v/>
      </c>
      <c r="D42" s="422"/>
      <c r="E42" s="421" t="str">
        <f>
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0"/>
      <c r="U42" s="422" t="str">
        <f t="shared" si="4"/>
        <v/>
      </c>
      <c r="V42" s="422"/>
      <c r="W42" s="421"/>
      <c r="X42" s="421"/>
      <c r="Y42" s="421"/>
      <c r="Z42" s="421"/>
      <c r="AA42" s="421"/>
      <c r="AB42" s="421"/>
      <c r="AC42" s="421"/>
      <c r="AD42" s="421"/>
      <c r="AE42" s="421"/>
      <c r="AF42" s="421"/>
      <c r="AG42" s="421"/>
      <c r="AH42" s="421"/>
      <c r="AI42" s="421"/>
      <c r="AJ42" s="421"/>
      <c r="AK42" s="421"/>
      <c r="AL42" s="210"/>
      <c r="AM42" s="422" t="str">
        <f t="shared" si="0"/>
        <v/>
      </c>
      <c r="AN42" s="422"/>
      <c r="AO42" s="421"/>
      <c r="AP42" s="421"/>
      <c r="AQ42" s="421"/>
      <c r="AR42" s="421"/>
      <c r="AS42" s="421"/>
      <c r="AT42" s="421"/>
      <c r="AU42" s="421"/>
      <c r="AV42" s="421"/>
      <c r="AW42" s="421"/>
      <c r="AX42" s="421"/>
      <c r="AY42" s="421"/>
      <c r="AZ42" s="421"/>
      <c r="BA42" s="421"/>
      <c r="BB42" s="421"/>
      <c r="BC42" s="421"/>
      <c r="BD42" s="210"/>
      <c r="BE42" s="422" t="str">
        <f t="shared" si="1"/>
        <v/>
      </c>
      <c r="BF42" s="422"/>
      <c r="BG42" s="421"/>
      <c r="BH42" s="421"/>
      <c r="BI42" s="421"/>
      <c r="BJ42" s="421"/>
      <c r="BK42" s="421"/>
      <c r="BL42" s="421"/>
      <c r="BM42" s="421"/>
      <c r="BN42" s="421"/>
      <c r="BO42" s="421"/>
      <c r="BP42" s="421"/>
      <c r="BQ42" s="421"/>
      <c r="BR42" s="421"/>
      <c r="BS42" s="421"/>
      <c r="BT42" s="421"/>
      <c r="BU42" s="421"/>
      <c r="BV42" s="210"/>
      <c r="BW42" s="422">
        <f t="shared" si="2"/>
        <v>
14</v>
      </c>
      <c r="BX42" s="422"/>
      <c r="BY42" s="421" t="str">
        <f>
IF('各会計、関係団体の財政状況及び健全化判断比率'!B76="","",'各会計、関係団体の財政状況及び健全化判断比率'!B76)</f>
        <v>
東京都後期高齢者医療広域連合(一般会計)</v>
      </c>
      <c r="BZ42" s="421"/>
      <c r="CA42" s="421"/>
      <c r="CB42" s="421"/>
      <c r="CC42" s="421"/>
      <c r="CD42" s="421"/>
      <c r="CE42" s="421"/>
      <c r="CF42" s="421"/>
      <c r="CG42" s="421"/>
      <c r="CH42" s="421"/>
      <c r="CI42" s="421"/>
      <c r="CJ42" s="421"/>
      <c r="CK42" s="421"/>
      <c r="CL42" s="421"/>
      <c r="CM42" s="421"/>
      <c r="CN42" s="210"/>
      <c r="CO42" s="422" t="str">
        <f t="shared" si="3"/>
        <v/>
      </c>
      <c r="CP42" s="422"/>
      <c r="CQ42" s="421" t="str">
        <f>
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7"/>
      <c r="DG42" s="423" t="str">
        <f>
IF('各会計、関係団体の財政状況及び健全化判断比率'!BR15="","",'各会計、関係団体の財政状況及び健全化判断比率'!BR15)</f>
        <v/>
      </c>
      <c r="DH42" s="423"/>
      <c r="DI42" s="214"/>
      <c r="DJ42" s="182"/>
      <c r="DK42" s="182"/>
      <c r="DL42" s="182"/>
      <c r="DM42" s="182"/>
      <c r="DN42" s="182"/>
      <c r="DO42" s="182"/>
    </row>
    <row r="43" spans="1:119" ht="32.25" customHeight="1" x14ac:dyDescent="0.2">
      <c r="A43" s="182"/>
      <c r="B43" s="209"/>
      <c r="C43" s="422" t="str">
        <f t="shared" si="5"/>
        <v/>
      </c>
      <c r="D43" s="422"/>
      <c r="E43" s="421" t="str">
        <f>
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0"/>
      <c r="U43" s="422" t="str">
        <f t="shared" si="4"/>
        <v/>
      </c>
      <c r="V43" s="422"/>
      <c r="W43" s="421"/>
      <c r="X43" s="421"/>
      <c r="Y43" s="421"/>
      <c r="Z43" s="421"/>
      <c r="AA43" s="421"/>
      <c r="AB43" s="421"/>
      <c r="AC43" s="421"/>
      <c r="AD43" s="421"/>
      <c r="AE43" s="421"/>
      <c r="AF43" s="421"/>
      <c r="AG43" s="421"/>
      <c r="AH43" s="421"/>
      <c r="AI43" s="421"/>
      <c r="AJ43" s="421"/>
      <c r="AK43" s="421"/>
      <c r="AL43" s="210"/>
      <c r="AM43" s="422" t="str">
        <f t="shared" si="0"/>
        <v/>
      </c>
      <c r="AN43" s="422"/>
      <c r="AO43" s="421"/>
      <c r="AP43" s="421"/>
      <c r="AQ43" s="421"/>
      <c r="AR43" s="421"/>
      <c r="AS43" s="421"/>
      <c r="AT43" s="421"/>
      <c r="AU43" s="421"/>
      <c r="AV43" s="421"/>
      <c r="AW43" s="421"/>
      <c r="AX43" s="421"/>
      <c r="AY43" s="421"/>
      <c r="AZ43" s="421"/>
      <c r="BA43" s="421"/>
      <c r="BB43" s="421"/>
      <c r="BC43" s="421"/>
      <c r="BD43" s="210"/>
      <c r="BE43" s="422" t="str">
        <f t="shared" si="1"/>
        <v/>
      </c>
      <c r="BF43" s="422"/>
      <c r="BG43" s="421"/>
      <c r="BH43" s="421"/>
      <c r="BI43" s="421"/>
      <c r="BJ43" s="421"/>
      <c r="BK43" s="421"/>
      <c r="BL43" s="421"/>
      <c r="BM43" s="421"/>
      <c r="BN43" s="421"/>
      <c r="BO43" s="421"/>
      <c r="BP43" s="421"/>
      <c r="BQ43" s="421"/>
      <c r="BR43" s="421"/>
      <c r="BS43" s="421"/>
      <c r="BT43" s="421"/>
      <c r="BU43" s="421"/>
      <c r="BV43" s="210"/>
      <c r="BW43" s="422">
        <f t="shared" si="2"/>
        <v>
15</v>
      </c>
      <c r="BX43" s="422"/>
      <c r="BY43" s="421" t="str">
        <f>
IF('各会計、関係団体の財政状況及び健全化判断比率'!B77="","",'各会計、関係団体の財政状況及び健全化判断比率'!B77)</f>
        <v>
東京都後期高齢者医療広域連合(後期高齢者医療特別会計)</v>
      </c>
      <c r="BZ43" s="421"/>
      <c r="CA43" s="421"/>
      <c r="CB43" s="421"/>
      <c r="CC43" s="421"/>
      <c r="CD43" s="421"/>
      <c r="CE43" s="421"/>
      <c r="CF43" s="421"/>
      <c r="CG43" s="421"/>
      <c r="CH43" s="421"/>
      <c r="CI43" s="421"/>
      <c r="CJ43" s="421"/>
      <c r="CK43" s="421"/>
      <c r="CL43" s="421"/>
      <c r="CM43" s="421"/>
      <c r="CN43" s="210"/>
      <c r="CO43" s="422" t="str">
        <f t="shared" si="3"/>
        <v/>
      </c>
      <c r="CP43" s="422"/>
      <c r="CQ43" s="421" t="str">
        <f>
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7"/>
      <c r="DG43" s="423" t="str">
        <f>
IF('各会計、関係団体の財政状況及び健全化判断比率'!BR16="","",'各会計、関係団体の財政状況及び健全化判断比率'!BR16)</f>
        <v/>
      </c>
      <c r="DH43" s="423"/>
      <c r="DI43" s="214"/>
      <c r="DJ43" s="182"/>
      <c r="DK43" s="182"/>
      <c r="DL43" s="182"/>
      <c r="DM43" s="182"/>
      <c r="DN43" s="182"/>
      <c r="DO43" s="182"/>
    </row>
    <row r="44" spans="1:119" ht="13.5" customHeight="1" thickBot="1" x14ac:dyDescent="0.25">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2">
      <c r="B46" s="182" t="s">
        <v>
207</v>
      </c>
      <c r="C46" s="182"/>
      <c r="D46" s="182"/>
      <c r="E46" s="182" t="s">
        <v>
208</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2">
      <c r="B47" s="182"/>
      <c r="C47" s="182"/>
      <c r="D47" s="182"/>
      <c r="E47" s="182" t="s">
        <v>
209</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2">
      <c r="B48" s="182"/>
      <c r="C48" s="182"/>
      <c r="D48" s="182"/>
      <c r="E48" s="182" t="s">
        <v>
210</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2">
      <c r="E49" s="218" t="s">
        <v>
211</v>
      </c>
    </row>
    <row r="50" spans="5:5" x14ac:dyDescent="0.2">
      <c r="E50" s="184" t="s">
        <v>
212</v>
      </c>
    </row>
    <row r="51" spans="5:5" x14ac:dyDescent="0.2">
      <c r="E51" s="184" t="s">
        <v>
213</v>
      </c>
    </row>
    <row r="52" spans="5:5" x14ac:dyDescent="0.2">
      <c r="E52" s="184" t="s">
        <v>
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X99bEkMIXxh3hYS6sSHQo1ORDWXefmVrGkG5MRj4WPFEyDMUtihIIKXwf2zUarzyds10AVgwnVha/5/oN/1aA==" saltValue="mfCeG9nWWAObag+Y9z3e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561</v>
      </c>
      <c r="G33" s="29" t="s">
        <v>
562</v>
      </c>
      <c r="H33" s="29" t="s">
        <v>
563</v>
      </c>
      <c r="I33" s="29" t="s">
        <v>
564</v>
      </c>
      <c r="J33" s="30" t="s">
        <v>
565</v>
      </c>
      <c r="K33" s="22"/>
      <c r="L33" s="22"/>
      <c r="M33" s="22"/>
      <c r="N33" s="22"/>
      <c r="O33" s="22"/>
      <c r="P33" s="22"/>
    </row>
    <row r="34" spans="1:16" ht="39" customHeight="1" x14ac:dyDescent="0.2">
      <c r="A34" s="22"/>
      <c r="B34" s="31"/>
      <c r="C34" s="1242" t="s">
        <v>
567</v>
      </c>
      <c r="D34" s="1242"/>
      <c r="E34" s="1243"/>
      <c r="F34" s="32">
        <v>
5</v>
      </c>
      <c r="G34" s="33">
        <v>
5.34</v>
      </c>
      <c r="H34" s="33">
        <v>
2.5</v>
      </c>
      <c r="I34" s="33">
        <v>
3.04</v>
      </c>
      <c r="J34" s="34">
        <v>
8.09</v>
      </c>
      <c r="K34" s="22"/>
      <c r="L34" s="22"/>
      <c r="M34" s="22"/>
      <c r="N34" s="22"/>
      <c r="O34" s="22"/>
      <c r="P34" s="22"/>
    </row>
    <row r="35" spans="1:16" ht="39" customHeight="1" x14ac:dyDescent="0.2">
      <c r="A35" s="22"/>
      <c r="B35" s="35"/>
      <c r="C35" s="1236" t="s">
        <v>
568</v>
      </c>
      <c r="D35" s="1237"/>
      <c r="E35" s="1238"/>
      <c r="F35" s="36">
        <v>
0.37</v>
      </c>
      <c r="G35" s="37">
        <v>
0.47</v>
      </c>
      <c r="H35" s="37">
        <v>
1.48</v>
      </c>
      <c r="I35" s="37">
        <v>
0.31</v>
      </c>
      <c r="J35" s="38">
        <v>
0.67</v>
      </c>
      <c r="K35" s="22"/>
      <c r="L35" s="22"/>
      <c r="M35" s="22"/>
      <c r="N35" s="22"/>
      <c r="O35" s="22"/>
      <c r="P35" s="22"/>
    </row>
    <row r="36" spans="1:16" ht="39" customHeight="1" x14ac:dyDescent="0.2">
      <c r="A36" s="22"/>
      <c r="B36" s="35"/>
      <c r="C36" s="1236" t="s">
        <v>
569</v>
      </c>
      <c r="D36" s="1237"/>
      <c r="E36" s="1238"/>
      <c r="F36" s="36">
        <v>
1.44</v>
      </c>
      <c r="G36" s="37">
        <v>
1.57</v>
      </c>
      <c r="H36" s="37">
        <v>
1.57</v>
      </c>
      <c r="I36" s="37">
        <v>
1.99</v>
      </c>
      <c r="J36" s="38">
        <v>
0.51</v>
      </c>
      <c r="K36" s="22"/>
      <c r="L36" s="22"/>
      <c r="M36" s="22"/>
      <c r="N36" s="22"/>
      <c r="O36" s="22"/>
      <c r="P36" s="22"/>
    </row>
    <row r="37" spans="1:16" ht="39" customHeight="1" x14ac:dyDescent="0.2">
      <c r="A37" s="22"/>
      <c r="B37" s="35"/>
      <c r="C37" s="1236" t="s">
        <v>
570</v>
      </c>
      <c r="D37" s="1237"/>
      <c r="E37" s="1238"/>
      <c r="F37" s="36">
        <v>
0.08</v>
      </c>
      <c r="G37" s="37">
        <v>
0.04</v>
      </c>
      <c r="H37" s="37">
        <v>
0.08</v>
      </c>
      <c r="I37" s="37">
        <v>
0.04</v>
      </c>
      <c r="J37" s="38">
        <v>
0.1</v>
      </c>
      <c r="K37" s="22"/>
      <c r="L37" s="22"/>
      <c r="M37" s="22"/>
      <c r="N37" s="22"/>
      <c r="O37" s="22"/>
      <c r="P37" s="22"/>
    </row>
    <row r="38" spans="1:16" ht="39" customHeight="1" x14ac:dyDescent="0.2">
      <c r="A38" s="22"/>
      <c r="B38" s="35"/>
      <c r="C38" s="1236" t="s">
        <v>
571</v>
      </c>
      <c r="D38" s="1237"/>
      <c r="E38" s="1238"/>
      <c r="F38" s="36">
        <v>
0</v>
      </c>
      <c r="G38" s="37">
        <v>
0</v>
      </c>
      <c r="H38" s="37">
        <v>
0</v>
      </c>
      <c r="I38" s="37">
        <v>
0</v>
      </c>
      <c r="J38" s="38">
        <v>
0</v>
      </c>
      <c r="K38" s="22"/>
      <c r="L38" s="22"/>
      <c r="M38" s="22"/>
      <c r="N38" s="22"/>
      <c r="O38" s="22"/>
      <c r="P38" s="22"/>
    </row>
    <row r="39" spans="1:16" ht="39" customHeight="1" x14ac:dyDescent="0.2">
      <c r="A39" s="22"/>
      <c r="B39" s="35"/>
      <c r="C39" s="1236"/>
      <c r="D39" s="1237"/>
      <c r="E39" s="1238"/>
      <c r="F39" s="36"/>
      <c r="G39" s="37"/>
      <c r="H39" s="37"/>
      <c r="I39" s="37"/>
      <c r="J39" s="38"/>
      <c r="K39" s="22"/>
      <c r="L39" s="22"/>
      <c r="M39" s="22"/>
      <c r="N39" s="22"/>
      <c r="O39" s="22"/>
      <c r="P39" s="22"/>
    </row>
    <row r="40" spans="1:16" ht="39" customHeight="1" x14ac:dyDescent="0.2">
      <c r="A40" s="22"/>
      <c r="B40" s="35"/>
      <c r="C40" s="1236"/>
      <c r="D40" s="1237"/>
      <c r="E40" s="1238"/>
      <c r="F40" s="36"/>
      <c r="G40" s="37"/>
      <c r="H40" s="37"/>
      <c r="I40" s="37"/>
      <c r="J40" s="38"/>
      <c r="K40" s="22"/>
      <c r="L40" s="22"/>
      <c r="M40" s="22"/>
      <c r="N40" s="22"/>
      <c r="O40" s="22"/>
      <c r="P40" s="22"/>
    </row>
    <row r="41" spans="1:16" ht="39" customHeight="1" x14ac:dyDescent="0.2">
      <c r="A41" s="22"/>
      <c r="B41" s="35"/>
      <c r="C41" s="1236"/>
      <c r="D41" s="1237"/>
      <c r="E41" s="1238"/>
      <c r="F41" s="36"/>
      <c r="G41" s="37"/>
      <c r="H41" s="37"/>
      <c r="I41" s="37"/>
      <c r="J41" s="38"/>
      <c r="K41" s="22"/>
      <c r="L41" s="22"/>
      <c r="M41" s="22"/>
      <c r="N41" s="22"/>
      <c r="O41" s="22"/>
      <c r="P41" s="22"/>
    </row>
    <row r="42" spans="1:16" ht="39" customHeight="1" x14ac:dyDescent="0.2">
      <c r="A42" s="22"/>
      <c r="B42" s="39"/>
      <c r="C42" s="1236" t="s">
        <v>
572</v>
      </c>
      <c r="D42" s="1237"/>
      <c r="E42" s="1238"/>
      <c r="F42" s="36" t="s">
        <v>
520</v>
      </c>
      <c r="G42" s="37" t="s">
        <v>
520</v>
      </c>
      <c r="H42" s="37" t="s">
        <v>
520</v>
      </c>
      <c r="I42" s="37" t="s">
        <v>
520</v>
      </c>
      <c r="J42" s="38" t="s">
        <v>
520</v>
      </c>
      <c r="K42" s="22"/>
      <c r="L42" s="22"/>
      <c r="M42" s="22"/>
      <c r="N42" s="22"/>
      <c r="O42" s="22"/>
      <c r="P42" s="22"/>
    </row>
    <row r="43" spans="1:16" ht="39" customHeight="1" thickBot="1" x14ac:dyDescent="0.25">
      <c r="A43" s="22"/>
      <c r="B43" s="40"/>
      <c r="C43" s="1239" t="s">
        <v>
573</v>
      </c>
      <c r="D43" s="1240"/>
      <c r="E43" s="1241"/>
      <c r="F43" s="41" t="s">
        <v>
520</v>
      </c>
      <c r="G43" s="42" t="s">
        <v>
520</v>
      </c>
      <c r="H43" s="42" t="s">
        <v>
520</v>
      </c>
      <c r="I43" s="42" t="s">
        <v>
520</v>
      </c>
      <c r="J43" s="43" t="s">
        <v>
520</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xFHDRSRU/U0eL64096W1kcnt/VwLrVeLgUHjwEA+XmwZpt9w8vKIrex6OCShTE6KYAPZ/VwzN43Nn6nptddmg==" saltValue="tx8Z8gV77jGy0UCNaqTD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561</v>
      </c>
      <c r="L44" s="56" t="s">
        <v>
562</v>
      </c>
      <c r="M44" s="56" t="s">
        <v>
563</v>
      </c>
      <c r="N44" s="56" t="s">
        <v>
564</v>
      </c>
      <c r="O44" s="57" t="s">
        <v>
565</v>
      </c>
      <c r="P44" s="48"/>
      <c r="Q44" s="48"/>
      <c r="R44" s="48"/>
      <c r="S44" s="48"/>
      <c r="T44" s="48"/>
      <c r="U44" s="48"/>
    </row>
    <row r="45" spans="1:21" ht="30.75" customHeight="1" x14ac:dyDescent="0.2">
      <c r="A45" s="48"/>
      <c r="B45" s="1262" t="s">
        <v>
10</v>
      </c>
      <c r="C45" s="1263"/>
      <c r="D45" s="58"/>
      <c r="E45" s="1268" t="s">
        <v>
11</v>
      </c>
      <c r="F45" s="1268"/>
      <c r="G45" s="1268"/>
      <c r="H45" s="1268"/>
      <c r="I45" s="1268"/>
      <c r="J45" s="1269"/>
      <c r="K45" s="59">
        <v>
2850</v>
      </c>
      <c r="L45" s="60">
        <v>
2631</v>
      </c>
      <c r="M45" s="60">
        <v>
2471</v>
      </c>
      <c r="N45" s="60">
        <v>
2525</v>
      </c>
      <c r="O45" s="61">
        <v>
2505</v>
      </c>
      <c r="P45" s="48"/>
      <c r="Q45" s="48"/>
      <c r="R45" s="48"/>
      <c r="S45" s="48"/>
      <c r="T45" s="48"/>
      <c r="U45" s="48"/>
    </row>
    <row r="46" spans="1:21" ht="30.75" customHeight="1" x14ac:dyDescent="0.2">
      <c r="A46" s="48"/>
      <c r="B46" s="1264"/>
      <c r="C46" s="1265"/>
      <c r="D46" s="62"/>
      <c r="E46" s="1246" t="s">
        <v>
12</v>
      </c>
      <c r="F46" s="1246"/>
      <c r="G46" s="1246"/>
      <c r="H46" s="1246"/>
      <c r="I46" s="1246"/>
      <c r="J46" s="1247"/>
      <c r="K46" s="63" t="s">
        <v>
520</v>
      </c>
      <c r="L46" s="64" t="s">
        <v>
520</v>
      </c>
      <c r="M46" s="64" t="s">
        <v>
520</v>
      </c>
      <c r="N46" s="64" t="s">
        <v>
520</v>
      </c>
      <c r="O46" s="65" t="s">
        <v>
520</v>
      </c>
      <c r="P46" s="48"/>
      <c r="Q46" s="48"/>
      <c r="R46" s="48"/>
      <c r="S46" s="48"/>
      <c r="T46" s="48"/>
      <c r="U46" s="48"/>
    </row>
    <row r="47" spans="1:21" ht="30.75" customHeight="1" x14ac:dyDescent="0.2">
      <c r="A47" s="48"/>
      <c r="B47" s="1264"/>
      <c r="C47" s="1265"/>
      <c r="D47" s="62"/>
      <c r="E47" s="1246" t="s">
        <v>
13</v>
      </c>
      <c r="F47" s="1246"/>
      <c r="G47" s="1246"/>
      <c r="H47" s="1246"/>
      <c r="I47" s="1246"/>
      <c r="J47" s="1247"/>
      <c r="K47" s="63" t="s">
        <v>
520</v>
      </c>
      <c r="L47" s="64" t="s">
        <v>
520</v>
      </c>
      <c r="M47" s="64" t="s">
        <v>
520</v>
      </c>
      <c r="N47" s="64" t="s">
        <v>
520</v>
      </c>
      <c r="O47" s="65" t="s">
        <v>
520</v>
      </c>
      <c r="P47" s="48"/>
      <c r="Q47" s="48"/>
      <c r="R47" s="48"/>
      <c r="S47" s="48"/>
      <c r="T47" s="48"/>
      <c r="U47" s="48"/>
    </row>
    <row r="48" spans="1:21" ht="30.75" customHeight="1" x14ac:dyDescent="0.2">
      <c r="A48" s="48"/>
      <c r="B48" s="1264"/>
      <c r="C48" s="1265"/>
      <c r="D48" s="62"/>
      <c r="E48" s="1246" t="s">
        <v>
14</v>
      </c>
      <c r="F48" s="1246"/>
      <c r="G48" s="1246"/>
      <c r="H48" s="1246"/>
      <c r="I48" s="1246"/>
      <c r="J48" s="1247"/>
      <c r="K48" s="63">
        <v>
880</v>
      </c>
      <c r="L48" s="64">
        <v>
815</v>
      </c>
      <c r="M48" s="64">
        <v>
752</v>
      </c>
      <c r="N48" s="64">
        <v>
673</v>
      </c>
      <c r="O48" s="65">
        <v>
586</v>
      </c>
      <c r="P48" s="48"/>
      <c r="Q48" s="48"/>
      <c r="R48" s="48"/>
      <c r="S48" s="48"/>
      <c r="T48" s="48"/>
      <c r="U48" s="48"/>
    </row>
    <row r="49" spans="1:21" ht="30.75" customHeight="1" x14ac:dyDescent="0.2">
      <c r="A49" s="48"/>
      <c r="B49" s="1264"/>
      <c r="C49" s="1265"/>
      <c r="D49" s="62"/>
      <c r="E49" s="1246" t="s">
        <v>
15</v>
      </c>
      <c r="F49" s="1246"/>
      <c r="G49" s="1246"/>
      <c r="H49" s="1246"/>
      <c r="I49" s="1246"/>
      <c r="J49" s="1247"/>
      <c r="K49" s="63">
        <v>
285</v>
      </c>
      <c r="L49" s="64">
        <v>
134</v>
      </c>
      <c r="M49" s="64">
        <v>
122</v>
      </c>
      <c r="N49" s="64">
        <v>
111</v>
      </c>
      <c r="O49" s="65">
        <v>
100</v>
      </c>
      <c r="P49" s="48"/>
      <c r="Q49" s="48"/>
      <c r="R49" s="48"/>
      <c r="S49" s="48"/>
      <c r="T49" s="48"/>
      <c r="U49" s="48"/>
    </row>
    <row r="50" spans="1:21" ht="30.75" customHeight="1" x14ac:dyDescent="0.2">
      <c r="A50" s="48"/>
      <c r="B50" s="1264"/>
      <c r="C50" s="1265"/>
      <c r="D50" s="62"/>
      <c r="E50" s="1246" t="s">
        <v>
16</v>
      </c>
      <c r="F50" s="1246"/>
      <c r="G50" s="1246"/>
      <c r="H50" s="1246"/>
      <c r="I50" s="1246"/>
      <c r="J50" s="1247"/>
      <c r="K50" s="63" t="s">
        <v>
520</v>
      </c>
      <c r="L50" s="64" t="s">
        <v>
520</v>
      </c>
      <c r="M50" s="64" t="s">
        <v>
520</v>
      </c>
      <c r="N50" s="64" t="s">
        <v>
520</v>
      </c>
      <c r="O50" s="65" t="s">
        <v>
520</v>
      </c>
      <c r="P50" s="48"/>
      <c r="Q50" s="48"/>
      <c r="R50" s="48"/>
      <c r="S50" s="48"/>
      <c r="T50" s="48"/>
      <c r="U50" s="48"/>
    </row>
    <row r="51" spans="1:21" ht="30.75" customHeight="1" x14ac:dyDescent="0.2">
      <c r="A51" s="48"/>
      <c r="B51" s="1266"/>
      <c r="C51" s="1267"/>
      <c r="D51" s="66"/>
      <c r="E51" s="1246" t="s">
        <v>
17</v>
      </c>
      <c r="F51" s="1246"/>
      <c r="G51" s="1246"/>
      <c r="H51" s="1246"/>
      <c r="I51" s="1246"/>
      <c r="J51" s="1247"/>
      <c r="K51" s="63">
        <v>
3</v>
      </c>
      <c r="L51" s="64" t="s">
        <v>
520</v>
      </c>
      <c r="M51" s="64" t="s">
        <v>
520</v>
      </c>
      <c r="N51" s="64" t="s">
        <v>
520</v>
      </c>
      <c r="O51" s="65" t="s">
        <v>
520</v>
      </c>
      <c r="P51" s="48"/>
      <c r="Q51" s="48"/>
      <c r="R51" s="48"/>
      <c r="S51" s="48"/>
      <c r="T51" s="48"/>
      <c r="U51" s="48"/>
    </row>
    <row r="52" spans="1:21" ht="30.75" customHeight="1" x14ac:dyDescent="0.2">
      <c r="A52" s="48"/>
      <c r="B52" s="1244" t="s">
        <v>
18</v>
      </c>
      <c r="C52" s="1245"/>
      <c r="D52" s="66"/>
      <c r="E52" s="1246" t="s">
        <v>
19</v>
      </c>
      <c r="F52" s="1246"/>
      <c r="G52" s="1246"/>
      <c r="H52" s="1246"/>
      <c r="I52" s="1246"/>
      <c r="J52" s="1247"/>
      <c r="K52" s="63">
        <v>
3791</v>
      </c>
      <c r="L52" s="64">
        <v>
3365</v>
      </c>
      <c r="M52" s="64">
        <v>
3350</v>
      </c>
      <c r="N52" s="64">
        <v>
3241</v>
      </c>
      <c r="O52" s="65">
        <v>
3085</v>
      </c>
      <c r="P52" s="48"/>
      <c r="Q52" s="48"/>
      <c r="R52" s="48"/>
      <c r="S52" s="48"/>
      <c r="T52" s="48"/>
      <c r="U52" s="48"/>
    </row>
    <row r="53" spans="1:21" ht="30.75" customHeight="1" thickBot="1" x14ac:dyDescent="0.25">
      <c r="A53" s="48"/>
      <c r="B53" s="1248" t="s">
        <v>
20</v>
      </c>
      <c r="C53" s="1249"/>
      <c r="D53" s="67"/>
      <c r="E53" s="1250" t="s">
        <v>
21</v>
      </c>
      <c r="F53" s="1250"/>
      <c r="G53" s="1250"/>
      <c r="H53" s="1250"/>
      <c r="I53" s="1250"/>
      <c r="J53" s="1251"/>
      <c r="K53" s="68">
        <v>
227</v>
      </c>
      <c r="L53" s="69">
        <v>
215</v>
      </c>
      <c r="M53" s="69">
        <v>
-5</v>
      </c>
      <c r="N53" s="69">
        <v>
68</v>
      </c>
      <c r="O53" s="70">
        <v>
106</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574</v>
      </c>
      <c r="L56" s="80" t="s">
        <v>
575</v>
      </c>
      <c r="M56" s="80" t="s">
        <v>
576</v>
      </c>
      <c r="N56" s="80" t="s">
        <v>
577</v>
      </c>
      <c r="O56" s="81" t="s">
        <v>
578</v>
      </c>
      <c r="P56" s="48"/>
      <c r="Q56" s="48"/>
      <c r="R56" s="48"/>
      <c r="S56" s="48"/>
      <c r="T56" s="48"/>
      <c r="U56" s="48"/>
    </row>
    <row r="57" spans="1:21" ht="31.5" customHeight="1" x14ac:dyDescent="0.2">
      <c r="B57" s="1252" t="s">
        <v>
24</v>
      </c>
      <c r="C57" s="1253"/>
      <c r="D57" s="1256" t="s">
        <v>
25</v>
      </c>
      <c r="E57" s="1257"/>
      <c r="F57" s="1257"/>
      <c r="G57" s="1257"/>
      <c r="H57" s="1257"/>
      <c r="I57" s="1257"/>
      <c r="J57" s="1258"/>
      <c r="K57" s="82" t="s">
        <v>
595</v>
      </c>
      <c r="L57" s="83" t="s">
        <v>
520</v>
      </c>
      <c r="M57" s="83" t="s">
        <v>
520</v>
      </c>
      <c r="N57" s="83" t="s">
        <v>
520</v>
      </c>
      <c r="O57" s="84" t="s">
        <v>
520</v>
      </c>
    </row>
    <row r="58" spans="1:21" ht="31.5" customHeight="1" thickBot="1" x14ac:dyDescent="0.25">
      <c r="B58" s="1254"/>
      <c r="C58" s="1255"/>
      <c r="D58" s="1259" t="s">
        <v>
26</v>
      </c>
      <c r="E58" s="1260"/>
      <c r="F58" s="1260"/>
      <c r="G58" s="1260"/>
      <c r="H58" s="1260"/>
      <c r="I58" s="1260"/>
      <c r="J58" s="1261"/>
      <c r="K58" s="85" t="s">
        <v>
520</v>
      </c>
      <c r="L58" s="86" t="s">
        <v>
520</v>
      </c>
      <c r="M58" s="86" t="s">
        <v>
520</v>
      </c>
      <c r="N58" s="86" t="s">
        <v>
520</v>
      </c>
      <c r="O58" s="87" t="s">
        <v>
520</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rb4QvXaIqRLORk6CKYzPZhxlDRNoj1gU7ooL3kWAJxOZa0BqrqMfkhGd9Rx+pf9kazzFXpaFboOYUCNfj5RpQ==" saltValue="F1lYfocazDnEzBLqAf9p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561</v>
      </c>
      <c r="J40" s="99" t="s">
        <v>
562</v>
      </c>
      <c r="K40" s="99" t="s">
        <v>
563</v>
      </c>
      <c r="L40" s="99" t="s">
        <v>
564</v>
      </c>
      <c r="M40" s="100" t="s">
        <v>
565</v>
      </c>
    </row>
    <row r="41" spans="2:13" ht="27.75" customHeight="1" x14ac:dyDescent="0.2">
      <c r="B41" s="1282" t="s">
        <v>
29</v>
      </c>
      <c r="C41" s="1283"/>
      <c r="D41" s="101"/>
      <c r="E41" s="1284" t="s">
        <v>
30</v>
      </c>
      <c r="F41" s="1284"/>
      <c r="G41" s="1284"/>
      <c r="H41" s="1285"/>
      <c r="I41" s="102">
        <v>
25311</v>
      </c>
      <c r="J41" s="103">
        <v>
24911</v>
      </c>
      <c r="K41" s="103">
        <v>
24519</v>
      </c>
      <c r="L41" s="103">
        <v>
24340</v>
      </c>
      <c r="M41" s="104">
        <v>
24714</v>
      </c>
    </row>
    <row r="42" spans="2:13" ht="27.75" customHeight="1" x14ac:dyDescent="0.2">
      <c r="B42" s="1272"/>
      <c r="C42" s="1273"/>
      <c r="D42" s="105"/>
      <c r="E42" s="1276" t="s">
        <v>
31</v>
      </c>
      <c r="F42" s="1276"/>
      <c r="G42" s="1276"/>
      <c r="H42" s="1277"/>
      <c r="I42" s="106">
        <v>
611</v>
      </c>
      <c r="J42" s="107">
        <v>
486</v>
      </c>
      <c r="K42" s="107">
        <v>
361</v>
      </c>
      <c r="L42" s="107">
        <v>
241</v>
      </c>
      <c r="M42" s="108">
        <v>
120</v>
      </c>
    </row>
    <row r="43" spans="2:13" ht="27.75" customHeight="1" x14ac:dyDescent="0.2">
      <c r="B43" s="1272"/>
      <c r="C43" s="1273"/>
      <c r="D43" s="105"/>
      <c r="E43" s="1276" t="s">
        <v>
32</v>
      </c>
      <c r="F43" s="1276"/>
      <c r="G43" s="1276"/>
      <c r="H43" s="1277"/>
      <c r="I43" s="106">
        <v>
5769</v>
      </c>
      <c r="J43" s="107">
        <v>
5056</v>
      </c>
      <c r="K43" s="107">
        <v>
4457</v>
      </c>
      <c r="L43" s="107">
        <v>
3968</v>
      </c>
      <c r="M43" s="108">
        <v>
3451</v>
      </c>
    </row>
    <row r="44" spans="2:13" ht="27.75" customHeight="1" x14ac:dyDescent="0.2">
      <c r="B44" s="1272"/>
      <c r="C44" s="1273"/>
      <c r="D44" s="105"/>
      <c r="E44" s="1276" t="s">
        <v>
33</v>
      </c>
      <c r="F44" s="1276"/>
      <c r="G44" s="1276"/>
      <c r="H44" s="1277"/>
      <c r="I44" s="106">
        <v>
934</v>
      </c>
      <c r="J44" s="107">
        <v>
825</v>
      </c>
      <c r="K44" s="107">
        <v>
703</v>
      </c>
      <c r="L44" s="107">
        <v>
589</v>
      </c>
      <c r="M44" s="108">
        <v>
476</v>
      </c>
    </row>
    <row r="45" spans="2:13" ht="27.75" customHeight="1" x14ac:dyDescent="0.2">
      <c r="B45" s="1272"/>
      <c r="C45" s="1273"/>
      <c r="D45" s="105"/>
      <c r="E45" s="1276" t="s">
        <v>
34</v>
      </c>
      <c r="F45" s="1276"/>
      <c r="G45" s="1276"/>
      <c r="H45" s="1277"/>
      <c r="I45" s="106">
        <v>
6145</v>
      </c>
      <c r="J45" s="107">
        <v>
6183</v>
      </c>
      <c r="K45" s="107">
        <v>
6121</v>
      </c>
      <c r="L45" s="107">
        <v>
6039</v>
      </c>
      <c r="M45" s="108">
        <v>
5847</v>
      </c>
    </row>
    <row r="46" spans="2:13" ht="27.75" customHeight="1" x14ac:dyDescent="0.2">
      <c r="B46" s="1272"/>
      <c r="C46" s="1273"/>
      <c r="D46" s="109"/>
      <c r="E46" s="1276" t="s">
        <v>
35</v>
      </c>
      <c r="F46" s="1276"/>
      <c r="G46" s="1276"/>
      <c r="H46" s="1277"/>
      <c r="I46" s="106" t="s">
        <v>
520</v>
      </c>
      <c r="J46" s="107">
        <v>
163</v>
      </c>
      <c r="K46" s="107" t="s">
        <v>
520</v>
      </c>
      <c r="L46" s="107" t="s">
        <v>
520</v>
      </c>
      <c r="M46" s="108" t="s">
        <v>
520</v>
      </c>
    </row>
    <row r="47" spans="2:13" ht="27.75" customHeight="1" x14ac:dyDescent="0.2">
      <c r="B47" s="1272"/>
      <c r="C47" s="1273"/>
      <c r="D47" s="110"/>
      <c r="E47" s="1286" t="s">
        <v>
36</v>
      </c>
      <c r="F47" s="1287"/>
      <c r="G47" s="1287"/>
      <c r="H47" s="1288"/>
      <c r="I47" s="106" t="s">
        <v>
520</v>
      </c>
      <c r="J47" s="107" t="s">
        <v>
520</v>
      </c>
      <c r="K47" s="107" t="s">
        <v>
520</v>
      </c>
      <c r="L47" s="107" t="s">
        <v>
520</v>
      </c>
      <c r="M47" s="108" t="s">
        <v>
520</v>
      </c>
    </row>
    <row r="48" spans="2:13" ht="27.75" customHeight="1" x14ac:dyDescent="0.2">
      <c r="B48" s="1272"/>
      <c r="C48" s="1273"/>
      <c r="D48" s="105"/>
      <c r="E48" s="1276" t="s">
        <v>
37</v>
      </c>
      <c r="F48" s="1276"/>
      <c r="G48" s="1276"/>
      <c r="H48" s="1277"/>
      <c r="I48" s="106" t="s">
        <v>
520</v>
      </c>
      <c r="J48" s="107" t="s">
        <v>
520</v>
      </c>
      <c r="K48" s="107" t="s">
        <v>
520</v>
      </c>
      <c r="L48" s="107" t="s">
        <v>
520</v>
      </c>
      <c r="M48" s="108" t="s">
        <v>
520</v>
      </c>
    </row>
    <row r="49" spans="2:13" ht="27.75" customHeight="1" x14ac:dyDescent="0.2">
      <c r="B49" s="1274"/>
      <c r="C49" s="1275"/>
      <c r="D49" s="105"/>
      <c r="E49" s="1276" t="s">
        <v>
38</v>
      </c>
      <c r="F49" s="1276"/>
      <c r="G49" s="1276"/>
      <c r="H49" s="1277"/>
      <c r="I49" s="106" t="s">
        <v>
520</v>
      </c>
      <c r="J49" s="107" t="s">
        <v>
520</v>
      </c>
      <c r="K49" s="107" t="s">
        <v>
520</v>
      </c>
      <c r="L49" s="107" t="s">
        <v>
520</v>
      </c>
      <c r="M49" s="108" t="s">
        <v>
520</v>
      </c>
    </row>
    <row r="50" spans="2:13" ht="27.75" customHeight="1" x14ac:dyDescent="0.2">
      <c r="B50" s="1270" t="s">
        <v>
39</v>
      </c>
      <c r="C50" s="1271"/>
      <c r="D50" s="111"/>
      <c r="E50" s="1276" t="s">
        <v>
40</v>
      </c>
      <c r="F50" s="1276"/>
      <c r="G50" s="1276"/>
      <c r="H50" s="1277"/>
      <c r="I50" s="106">
        <v>
5339</v>
      </c>
      <c r="J50" s="107">
        <v>
6251</v>
      </c>
      <c r="K50" s="107">
        <v>
7209</v>
      </c>
      <c r="L50" s="107">
        <v>
7779</v>
      </c>
      <c r="M50" s="108">
        <v>
6836</v>
      </c>
    </row>
    <row r="51" spans="2:13" ht="27.75" customHeight="1" x14ac:dyDescent="0.2">
      <c r="B51" s="1272"/>
      <c r="C51" s="1273"/>
      <c r="D51" s="105"/>
      <c r="E51" s="1276" t="s">
        <v>
41</v>
      </c>
      <c r="F51" s="1276"/>
      <c r="G51" s="1276"/>
      <c r="H51" s="1277"/>
      <c r="I51" s="106">
        <v>
5487</v>
      </c>
      <c r="J51" s="107">
        <v>
5414</v>
      </c>
      <c r="K51" s="107">
        <v>
5185</v>
      </c>
      <c r="L51" s="107">
        <v>
4726</v>
      </c>
      <c r="M51" s="108">
        <v>
3962</v>
      </c>
    </row>
    <row r="52" spans="2:13" ht="27.75" customHeight="1" x14ac:dyDescent="0.2">
      <c r="B52" s="1274"/>
      <c r="C52" s="1275"/>
      <c r="D52" s="105"/>
      <c r="E52" s="1276" t="s">
        <v>
42</v>
      </c>
      <c r="F52" s="1276"/>
      <c r="G52" s="1276"/>
      <c r="H52" s="1277"/>
      <c r="I52" s="106">
        <v>
25221</v>
      </c>
      <c r="J52" s="107">
        <v>
25199</v>
      </c>
      <c r="K52" s="107">
        <v>
24751</v>
      </c>
      <c r="L52" s="107">
        <v>
24560</v>
      </c>
      <c r="M52" s="108">
        <v>
24417</v>
      </c>
    </row>
    <row r="53" spans="2:13" ht="27.75" customHeight="1" thickBot="1" x14ac:dyDescent="0.25">
      <c r="B53" s="1278" t="s">
        <v>
43</v>
      </c>
      <c r="C53" s="1279"/>
      <c r="D53" s="112"/>
      <c r="E53" s="1280" t="s">
        <v>
44</v>
      </c>
      <c r="F53" s="1280"/>
      <c r="G53" s="1280"/>
      <c r="H53" s="1281"/>
      <c r="I53" s="113">
        <v>
2723</v>
      </c>
      <c r="J53" s="114">
        <v>
761</v>
      </c>
      <c r="K53" s="114">
        <v>
-984</v>
      </c>
      <c r="L53" s="114">
        <v>
-1889</v>
      </c>
      <c r="M53" s="115">
        <v>
-607</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V99BT/vj/BWu9vSOgtxg1Br7mTjMhAVGvvxDfu4klql3r7ACJ6brpwtuJGZI6NGRZmOHx1EZ2wo+0Z3qbvFrw==" saltValue="xL1eDJmIuA6DrqLVW/wN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563</v>
      </c>
      <c r="G54" s="124" t="s">
        <v>
564</v>
      </c>
      <c r="H54" s="125" t="s">
        <v>
565</v>
      </c>
    </row>
    <row r="55" spans="2:8" ht="52.5" customHeight="1" x14ac:dyDescent="0.2">
      <c r="B55" s="126"/>
      <c r="C55" s="1291" t="s">
        <v>
47</v>
      </c>
      <c r="D55" s="1291"/>
      <c r="E55" s="1292"/>
      <c r="F55" s="127">
        <v>
4348</v>
      </c>
      <c r="G55" s="127">
        <v>
4630</v>
      </c>
      <c r="H55" s="128">
        <v>
3497</v>
      </c>
    </row>
    <row r="56" spans="2:8" ht="52.5" customHeight="1" x14ac:dyDescent="0.2">
      <c r="B56" s="129"/>
      <c r="C56" s="1293" t="s">
        <v>
48</v>
      </c>
      <c r="D56" s="1293"/>
      <c r="E56" s="1294"/>
      <c r="F56" s="130">
        <v>
0</v>
      </c>
      <c r="G56" s="130">
        <v>
0</v>
      </c>
      <c r="H56" s="131">
        <v>
0</v>
      </c>
    </row>
    <row r="57" spans="2:8" ht="53.25" customHeight="1" x14ac:dyDescent="0.2">
      <c r="B57" s="129"/>
      <c r="C57" s="1295" t="s">
        <v>
49</v>
      </c>
      <c r="D57" s="1295"/>
      <c r="E57" s="1296"/>
      <c r="F57" s="132">
        <v>
2314</v>
      </c>
      <c r="G57" s="132">
        <v>
2407</v>
      </c>
      <c r="H57" s="133">
        <v>
2302</v>
      </c>
    </row>
    <row r="58" spans="2:8" ht="45.75" customHeight="1" x14ac:dyDescent="0.2">
      <c r="B58" s="134"/>
      <c r="C58" s="1297" t="s">
        <v>
590</v>
      </c>
      <c r="D58" s="1298"/>
      <c r="E58" s="1299"/>
      <c r="F58" s="382">
        <v>
879</v>
      </c>
      <c r="G58" s="382">
        <v>
951</v>
      </c>
      <c r="H58" s="135">
        <v>
1023</v>
      </c>
    </row>
    <row r="59" spans="2:8" ht="45.75" customHeight="1" x14ac:dyDescent="0.2">
      <c r="B59" s="134"/>
      <c r="C59" s="1297" t="s">
        <v>
591</v>
      </c>
      <c r="D59" s="1298"/>
      <c r="E59" s="1299"/>
      <c r="F59" s="382">
        <v>
787</v>
      </c>
      <c r="G59" s="382">
        <v>
716</v>
      </c>
      <c r="H59" s="135">
        <v>
740</v>
      </c>
    </row>
    <row r="60" spans="2:8" ht="45.75" customHeight="1" x14ac:dyDescent="0.2">
      <c r="B60" s="134"/>
      <c r="C60" s="1297" t="s">
        <v>
593</v>
      </c>
      <c r="D60" s="1298"/>
      <c r="E60" s="1299"/>
      <c r="F60" s="382">
        <v>
176</v>
      </c>
      <c r="G60" s="382">
        <v>
176</v>
      </c>
      <c r="H60" s="135">
        <v>
176</v>
      </c>
    </row>
    <row r="61" spans="2:8" ht="45.75" customHeight="1" x14ac:dyDescent="0.2">
      <c r="B61" s="134"/>
      <c r="C61" s="1297" t="s">
        <v>
594</v>
      </c>
      <c r="D61" s="1298"/>
      <c r="E61" s="1299"/>
      <c r="F61" s="382">
        <v>
3</v>
      </c>
      <c r="G61" s="382">
        <v>
147</v>
      </c>
      <c r="H61" s="135">
        <v>
99</v>
      </c>
    </row>
    <row r="62" spans="2:8" ht="45.75" customHeight="1" thickBot="1" x14ac:dyDescent="0.25">
      <c r="B62" s="136"/>
      <c r="C62" s="1297" t="s">
        <v>
592</v>
      </c>
      <c r="D62" s="1298"/>
      <c r="E62" s="1299"/>
      <c r="F62" s="382">
        <v>
286</v>
      </c>
      <c r="G62" s="382">
        <v>
236</v>
      </c>
      <c r="H62" s="135">
        <v>
82</v>
      </c>
    </row>
    <row r="63" spans="2:8" ht="52.5" customHeight="1" thickBot="1" x14ac:dyDescent="0.25">
      <c r="B63" s="137"/>
      <c r="C63" s="1289" t="s">
        <v>
50</v>
      </c>
      <c r="D63" s="1289"/>
      <c r="E63" s="1290"/>
      <c r="F63" s="138">
        <v>
6662</v>
      </c>
      <c r="G63" s="138">
        <v>
7037</v>
      </c>
      <c r="H63" s="139">
        <v>
5799</v>
      </c>
    </row>
    <row r="64" spans="2:8" ht="15" customHeight="1" x14ac:dyDescent="0.2"/>
    <row r="65" ht="0" hidden="1" customHeight="1" x14ac:dyDescent="0.2"/>
    <row r="66" ht="0" hidden="1" customHeight="1" x14ac:dyDescent="0.2"/>
  </sheetData>
  <sheetProtection algorithmName="SHA-512" hashValue="fXbruzTn2GduoCguzWH++Cax0Jf8lyolfkbLwilLK3nqE1Nw5TmLp6nXFP3AEuXPHNRG0Av8c2Th6ma28/c8Nw==" saltValue="HD4+0tBdbvCVfPlgVjatT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5" customWidth="1"/>
    <col min="2" max="107" width="2.44140625" style="385" customWidth="1"/>
    <col min="108" max="108" width="6.109375" style="393" customWidth="1"/>
    <col min="109" max="109" width="5.88671875" style="392"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383"/>
      <c r="B1" s="384"/>
      <c r="DD1" s="385"/>
      <c r="DE1" s="385"/>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7"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8"/>
      <c r="DG4" s="288"/>
      <c r="DH4" s="288"/>
      <c r="DI4" s="288"/>
      <c r="DJ4" s="288"/>
      <c r="DK4" s="288"/>
      <c r="DL4" s="288"/>
      <c r="DM4" s="288"/>
      <c r="DN4" s="288"/>
      <c r="DO4" s="288"/>
      <c r="DP4" s="288"/>
      <c r="DQ4" s="288"/>
      <c r="DR4" s="288"/>
      <c r="DS4" s="288"/>
      <c r="DT4" s="288"/>
      <c r="DU4" s="288"/>
      <c r="DV4" s="288"/>
      <c r="DW4" s="288"/>
    </row>
    <row r="5" spans="1:143" s="287"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8"/>
      <c r="DG5" s="288"/>
      <c r="DH5" s="288"/>
      <c r="DI5" s="288"/>
      <c r="DJ5" s="288"/>
      <c r="DK5" s="288"/>
      <c r="DL5" s="288"/>
      <c r="DM5" s="288"/>
      <c r="DN5" s="288"/>
      <c r="DO5" s="288"/>
      <c r="DP5" s="288"/>
      <c r="DQ5" s="288"/>
      <c r="DR5" s="288"/>
      <c r="DS5" s="288"/>
      <c r="DT5" s="288"/>
      <c r="DU5" s="288"/>
      <c r="DV5" s="288"/>
      <c r="DW5" s="288"/>
    </row>
    <row r="6" spans="1:143" s="287"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8"/>
      <c r="DG6" s="288"/>
      <c r="DH6" s="288"/>
      <c r="DI6" s="288"/>
      <c r="DJ6" s="288"/>
      <c r="DK6" s="288"/>
      <c r="DL6" s="288"/>
      <c r="DM6" s="288"/>
      <c r="DN6" s="288"/>
      <c r="DO6" s="288"/>
      <c r="DP6" s="288"/>
      <c r="DQ6" s="288"/>
      <c r="DR6" s="288"/>
      <c r="DS6" s="288"/>
      <c r="DT6" s="288"/>
      <c r="DU6" s="288"/>
      <c r="DV6" s="288"/>
      <c r="DW6" s="288"/>
    </row>
    <row r="7" spans="1:143" s="287"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8"/>
      <c r="DG7" s="288"/>
      <c r="DH7" s="288"/>
      <c r="DI7" s="288"/>
      <c r="DJ7" s="288"/>
      <c r="DK7" s="288"/>
      <c r="DL7" s="288"/>
      <c r="DM7" s="288"/>
      <c r="DN7" s="288"/>
      <c r="DO7" s="288"/>
      <c r="DP7" s="288"/>
      <c r="DQ7" s="288"/>
      <c r="DR7" s="288"/>
      <c r="DS7" s="288"/>
      <c r="DT7" s="288"/>
      <c r="DU7" s="288"/>
      <c r="DV7" s="288"/>
      <c r="DW7" s="288"/>
    </row>
    <row r="8" spans="1:143" s="287"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8"/>
      <c r="DG8" s="288"/>
      <c r="DH8" s="288"/>
      <c r="DI8" s="288"/>
      <c r="DJ8" s="288"/>
      <c r="DK8" s="288"/>
      <c r="DL8" s="288"/>
      <c r="DM8" s="288"/>
      <c r="DN8" s="288"/>
      <c r="DO8" s="288"/>
      <c r="DP8" s="288"/>
      <c r="DQ8" s="288"/>
      <c r="DR8" s="288"/>
      <c r="DS8" s="288"/>
      <c r="DT8" s="288"/>
      <c r="DU8" s="288"/>
      <c r="DV8" s="288"/>
      <c r="DW8" s="288"/>
    </row>
    <row r="9" spans="1:143" s="287"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8"/>
      <c r="DG9" s="288"/>
      <c r="DH9" s="288"/>
      <c r="DI9" s="288"/>
      <c r="DJ9" s="288"/>
      <c r="DK9" s="288"/>
      <c r="DL9" s="288"/>
      <c r="DM9" s="288"/>
      <c r="DN9" s="288"/>
      <c r="DO9" s="288"/>
      <c r="DP9" s="288"/>
      <c r="DQ9" s="288"/>
      <c r="DR9" s="288"/>
      <c r="DS9" s="288"/>
      <c r="DT9" s="288"/>
      <c r="DU9" s="288"/>
      <c r="DV9" s="288"/>
      <c r="DW9" s="288"/>
    </row>
    <row r="10" spans="1:143" s="287"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8"/>
      <c r="DG10" s="288"/>
      <c r="DH10" s="288"/>
      <c r="DI10" s="288"/>
      <c r="DJ10" s="288"/>
      <c r="DK10" s="288"/>
      <c r="DL10" s="288"/>
      <c r="DM10" s="288"/>
      <c r="DN10" s="288"/>
      <c r="DO10" s="288"/>
      <c r="DP10" s="288"/>
      <c r="DQ10" s="288"/>
      <c r="DR10" s="288"/>
      <c r="DS10" s="288"/>
      <c r="DT10" s="288"/>
      <c r="DU10" s="288"/>
      <c r="DV10" s="288"/>
      <c r="DW10" s="288"/>
      <c r="EM10" s="287" t="s">
        <v>
598</v>
      </c>
    </row>
    <row r="11" spans="1:143" s="287"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8"/>
      <c r="DG12" s="288"/>
      <c r="DH12" s="288"/>
      <c r="DI12" s="288"/>
      <c r="DJ12" s="288"/>
      <c r="DK12" s="288"/>
      <c r="DL12" s="288"/>
      <c r="DM12" s="288"/>
      <c r="DN12" s="288"/>
      <c r="DO12" s="288"/>
      <c r="DP12" s="288"/>
      <c r="DQ12" s="288"/>
      <c r="DR12" s="288"/>
      <c r="DS12" s="288"/>
      <c r="DT12" s="288"/>
      <c r="DU12" s="288"/>
      <c r="DV12" s="288"/>
      <c r="DW12" s="288"/>
      <c r="EM12" s="287" t="s">
        <v>
598</v>
      </c>
    </row>
    <row r="13" spans="1:143" s="287"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2"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2" x14ac:dyDescent="0.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2" x14ac:dyDescent="0.2">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2" x14ac:dyDescent="0.2">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8"/>
      <c r="DG18" s="288"/>
      <c r="DH18" s="288"/>
      <c r="DI18" s="288"/>
      <c r="DJ18" s="288"/>
      <c r="DK18" s="288"/>
      <c r="DL18" s="288"/>
      <c r="DM18" s="288"/>
      <c r="DN18" s="288"/>
      <c r="DO18" s="288"/>
      <c r="DP18" s="288"/>
      <c r="DQ18" s="288"/>
      <c r="DR18" s="288"/>
      <c r="DS18" s="288"/>
      <c r="DT18" s="288"/>
      <c r="DU18" s="288"/>
      <c r="DV18" s="288"/>
      <c r="DW18" s="288"/>
    </row>
    <row r="19" spans="1:351" ht="13.2" x14ac:dyDescent="0.2">
      <c r="DD19" s="385"/>
      <c r="DE19" s="385"/>
    </row>
    <row r="20" spans="1:351" ht="13.2" x14ac:dyDescent="0.2">
      <c r="DD20" s="385"/>
      <c r="DE20" s="385"/>
    </row>
    <row r="21" spans="1:351" ht="16.2" x14ac:dyDescent="0.2">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6.2" x14ac:dyDescent="0.2">
      <c r="B22" s="392"/>
      <c r="MM22" s="391"/>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ht="13.2" x14ac:dyDescent="0.2">
      <c r="B40" s="397"/>
      <c r="DD40" s="397"/>
      <c r="DE40" s="385"/>
    </row>
    <row r="41" spans="2:109" ht="16.2" x14ac:dyDescent="0.2">
      <c r="B41" s="398" t="s">
        <v>
599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ht="13.2" x14ac:dyDescent="0.2">
      <c r="B42" s="392"/>
      <c r="G42" s="399"/>
      <c r="I42" s="400"/>
      <c r="J42" s="400"/>
      <c r="K42" s="400"/>
      <c r="AM42" s="399"/>
      <c r="AN42" s="399" t="s">
        <v>
600</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2">
      <c r="B43" s="392"/>
      <c r="AN43" s="1301" t="s">
        <v>
610</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ht="13.2" x14ac:dyDescent="0.2">
      <c r="B44" s="392"/>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ht="13.2" x14ac:dyDescent="0.2">
      <c r="B45" s="392"/>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ht="13.2" x14ac:dyDescent="0.2">
      <c r="B46" s="392"/>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ht="13.2" x14ac:dyDescent="0.2">
      <c r="B47" s="392"/>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ht="13.2" x14ac:dyDescent="0.2">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ht="13.2" x14ac:dyDescent="0.2">
      <c r="B49" s="392"/>
      <c r="AN49" s="385" t="s">
        <v>
601</v>
      </c>
    </row>
    <row r="50" spans="1:109" ht="13.2" x14ac:dyDescent="0.2">
      <c r="B50" s="392"/>
      <c r="G50" s="1310"/>
      <c r="H50" s="1310"/>
      <c r="I50" s="1310"/>
      <c r="J50" s="1310"/>
      <c r="K50" s="402"/>
      <c r="L50" s="402"/>
      <c r="M50" s="403"/>
      <c r="N50" s="403"/>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
561</v>
      </c>
      <c r="BQ50" s="1314"/>
      <c r="BR50" s="1314"/>
      <c r="BS50" s="1314"/>
      <c r="BT50" s="1314"/>
      <c r="BU50" s="1314"/>
      <c r="BV50" s="1314"/>
      <c r="BW50" s="1314"/>
      <c r="BX50" s="1314" t="s">
        <v>
562</v>
      </c>
      <c r="BY50" s="1314"/>
      <c r="BZ50" s="1314"/>
      <c r="CA50" s="1314"/>
      <c r="CB50" s="1314"/>
      <c r="CC50" s="1314"/>
      <c r="CD50" s="1314"/>
      <c r="CE50" s="1314"/>
      <c r="CF50" s="1314" t="s">
        <v>
563</v>
      </c>
      <c r="CG50" s="1314"/>
      <c r="CH50" s="1314"/>
      <c r="CI50" s="1314"/>
      <c r="CJ50" s="1314"/>
      <c r="CK50" s="1314"/>
      <c r="CL50" s="1314"/>
      <c r="CM50" s="1314"/>
      <c r="CN50" s="1314" t="s">
        <v>
564</v>
      </c>
      <c r="CO50" s="1314"/>
      <c r="CP50" s="1314"/>
      <c r="CQ50" s="1314"/>
      <c r="CR50" s="1314"/>
      <c r="CS50" s="1314"/>
      <c r="CT50" s="1314"/>
      <c r="CU50" s="1314"/>
      <c r="CV50" s="1314" t="s">
        <v>
565</v>
      </c>
      <c r="CW50" s="1314"/>
      <c r="CX50" s="1314"/>
      <c r="CY50" s="1314"/>
      <c r="CZ50" s="1314"/>
      <c r="DA50" s="1314"/>
      <c r="DB50" s="1314"/>
      <c r="DC50" s="1314"/>
    </row>
    <row r="51" spans="1:109" ht="13.5" customHeight="1" x14ac:dyDescent="0.2">
      <c r="B51" s="392"/>
      <c r="G51" s="1315"/>
      <c r="H51" s="1315"/>
      <c r="I51" s="1319"/>
      <c r="J51" s="1319"/>
      <c r="K51" s="1316"/>
      <c r="L51" s="1316"/>
      <c r="M51" s="1316"/>
      <c r="N51" s="1316"/>
      <c r="AM51" s="401"/>
      <c r="AN51" s="1317" t="s">
        <v>
602</v>
      </c>
      <c r="AO51" s="1317"/>
      <c r="AP51" s="1317"/>
      <c r="AQ51" s="1317"/>
      <c r="AR51" s="1317"/>
      <c r="AS51" s="1317"/>
      <c r="AT51" s="1317"/>
      <c r="AU51" s="1317"/>
      <c r="AV51" s="1317"/>
      <c r="AW51" s="1317"/>
      <c r="AX51" s="1317"/>
      <c r="AY51" s="1317"/>
      <c r="AZ51" s="1317"/>
      <c r="BA51" s="1317"/>
      <c r="BB51" s="1317" t="s">
        <v>
603</v>
      </c>
      <c r="BC51" s="1317"/>
      <c r="BD51" s="1317"/>
      <c r="BE51" s="1317"/>
      <c r="BF51" s="1317"/>
      <c r="BG51" s="1317"/>
      <c r="BH51" s="1317"/>
      <c r="BI51" s="1317"/>
      <c r="BJ51" s="1317"/>
      <c r="BK51" s="1317"/>
      <c r="BL51" s="1317"/>
      <c r="BM51" s="1317"/>
      <c r="BN51" s="1317"/>
      <c r="BO51" s="1317"/>
      <c r="BP51" s="1318"/>
      <c r="BQ51" s="1300"/>
      <c r="BR51" s="1300"/>
      <c r="BS51" s="1300"/>
      <c r="BT51" s="1300"/>
      <c r="BU51" s="1300"/>
      <c r="BV51" s="1300"/>
      <c r="BW51" s="1300"/>
      <c r="BX51" s="1300">
        <v>
3.8</v>
      </c>
      <c r="BY51" s="1300"/>
      <c r="BZ51" s="1300"/>
      <c r="CA51" s="1300"/>
      <c r="CB51" s="1300"/>
      <c r="CC51" s="1300"/>
      <c r="CD51" s="1300"/>
      <c r="CE51" s="1300"/>
      <c r="CF51" s="1300"/>
      <c r="CG51" s="1300"/>
      <c r="CH51" s="1300"/>
      <c r="CI51" s="1300"/>
      <c r="CJ51" s="1300"/>
      <c r="CK51" s="1300"/>
      <c r="CL51" s="1300"/>
      <c r="CM51" s="1300"/>
      <c r="CN51" s="1300"/>
      <c r="CO51" s="1300"/>
      <c r="CP51" s="1300"/>
      <c r="CQ51" s="1300"/>
      <c r="CR51" s="1300"/>
      <c r="CS51" s="1300"/>
      <c r="CT51" s="1300"/>
      <c r="CU51" s="1300"/>
      <c r="CV51" s="1300"/>
      <c r="CW51" s="1300"/>
      <c r="CX51" s="1300"/>
      <c r="CY51" s="1300"/>
      <c r="CZ51" s="1300"/>
      <c r="DA51" s="1300"/>
      <c r="DB51" s="1300"/>
      <c r="DC51" s="1300"/>
    </row>
    <row r="52" spans="1:109" ht="13.2" x14ac:dyDescent="0.2">
      <c r="B52" s="392"/>
      <c r="G52" s="1315"/>
      <c r="H52" s="1315"/>
      <c r="I52" s="1319"/>
      <c r="J52" s="1319"/>
      <c r="K52" s="1316"/>
      <c r="L52" s="1316"/>
      <c r="M52" s="1316"/>
      <c r="N52" s="1316"/>
      <c r="AM52" s="401"/>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ht="13.2" x14ac:dyDescent="0.2">
      <c r="A53" s="400"/>
      <c r="B53" s="392"/>
      <c r="G53" s="1315"/>
      <c r="H53" s="1315"/>
      <c r="I53" s="1310"/>
      <c r="J53" s="1310"/>
      <c r="K53" s="1316"/>
      <c r="L53" s="1316"/>
      <c r="M53" s="1316"/>
      <c r="N53" s="1316"/>
      <c r="AM53" s="401"/>
      <c r="AN53" s="1317"/>
      <c r="AO53" s="1317"/>
      <c r="AP53" s="1317"/>
      <c r="AQ53" s="1317"/>
      <c r="AR53" s="1317"/>
      <c r="AS53" s="1317"/>
      <c r="AT53" s="1317"/>
      <c r="AU53" s="1317"/>
      <c r="AV53" s="1317"/>
      <c r="AW53" s="1317"/>
      <c r="AX53" s="1317"/>
      <c r="AY53" s="1317"/>
      <c r="AZ53" s="1317"/>
      <c r="BA53" s="1317"/>
      <c r="BB53" s="1317" t="s">
        <v>
604</v>
      </c>
      <c r="BC53" s="1317"/>
      <c r="BD53" s="1317"/>
      <c r="BE53" s="1317"/>
      <c r="BF53" s="1317"/>
      <c r="BG53" s="1317"/>
      <c r="BH53" s="1317"/>
      <c r="BI53" s="1317"/>
      <c r="BJ53" s="1317"/>
      <c r="BK53" s="1317"/>
      <c r="BL53" s="1317"/>
      <c r="BM53" s="1317"/>
      <c r="BN53" s="1317"/>
      <c r="BO53" s="1317"/>
      <c r="BP53" s="1318"/>
      <c r="BQ53" s="1300"/>
      <c r="BR53" s="1300"/>
      <c r="BS53" s="1300"/>
      <c r="BT53" s="1300"/>
      <c r="BU53" s="1300"/>
      <c r="BV53" s="1300"/>
      <c r="BW53" s="1300"/>
      <c r="BX53" s="1300">
        <v>
78.599999999999994</v>
      </c>
      <c r="BY53" s="1300"/>
      <c r="BZ53" s="1300"/>
      <c r="CA53" s="1300"/>
      <c r="CB53" s="1300"/>
      <c r="CC53" s="1300"/>
      <c r="CD53" s="1300"/>
      <c r="CE53" s="1300"/>
      <c r="CF53" s="1300">
        <v>
68.7</v>
      </c>
      <c r="CG53" s="1300"/>
      <c r="CH53" s="1300"/>
      <c r="CI53" s="1300"/>
      <c r="CJ53" s="1300"/>
      <c r="CK53" s="1300"/>
      <c r="CL53" s="1300"/>
      <c r="CM53" s="1300"/>
      <c r="CN53" s="1300">
        <v>
70</v>
      </c>
      <c r="CO53" s="1300"/>
      <c r="CP53" s="1300"/>
      <c r="CQ53" s="1300"/>
      <c r="CR53" s="1300"/>
      <c r="CS53" s="1300"/>
      <c r="CT53" s="1300"/>
      <c r="CU53" s="1300"/>
      <c r="CV53" s="1300">
        <v>
69.2</v>
      </c>
      <c r="CW53" s="1300"/>
      <c r="CX53" s="1300"/>
      <c r="CY53" s="1300"/>
      <c r="CZ53" s="1300"/>
      <c r="DA53" s="1300"/>
      <c r="DB53" s="1300"/>
      <c r="DC53" s="1300"/>
    </row>
    <row r="54" spans="1:109" ht="13.2" x14ac:dyDescent="0.2">
      <c r="A54" s="400"/>
      <c r="B54" s="392"/>
      <c r="G54" s="1315"/>
      <c r="H54" s="1315"/>
      <c r="I54" s="1310"/>
      <c r="J54" s="1310"/>
      <c r="K54" s="1316"/>
      <c r="L54" s="1316"/>
      <c r="M54" s="1316"/>
      <c r="N54" s="1316"/>
      <c r="AM54" s="401"/>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ht="13.2" x14ac:dyDescent="0.2">
      <c r="A55" s="400"/>
      <c r="B55" s="392"/>
      <c r="G55" s="1310"/>
      <c r="H55" s="1310"/>
      <c r="I55" s="1310"/>
      <c r="J55" s="1310"/>
      <c r="K55" s="1316"/>
      <c r="L55" s="1316"/>
      <c r="M55" s="1316"/>
      <c r="N55" s="1316"/>
      <c r="AN55" s="1314" t="s">
        <v>
605</v>
      </c>
      <c r="AO55" s="1314"/>
      <c r="AP55" s="1314"/>
      <c r="AQ55" s="1314"/>
      <c r="AR55" s="1314"/>
      <c r="AS55" s="1314"/>
      <c r="AT55" s="1314"/>
      <c r="AU55" s="1314"/>
      <c r="AV55" s="1314"/>
      <c r="AW55" s="1314"/>
      <c r="AX55" s="1314"/>
      <c r="AY55" s="1314"/>
      <c r="AZ55" s="1314"/>
      <c r="BA55" s="1314"/>
      <c r="BB55" s="1317" t="s">
        <v>
606</v>
      </c>
      <c r="BC55" s="1317"/>
      <c r="BD55" s="1317"/>
      <c r="BE55" s="1317"/>
      <c r="BF55" s="1317"/>
      <c r="BG55" s="1317"/>
      <c r="BH55" s="1317"/>
      <c r="BI55" s="1317"/>
      <c r="BJ55" s="1317"/>
      <c r="BK55" s="1317"/>
      <c r="BL55" s="1317"/>
      <c r="BM55" s="1317"/>
      <c r="BN55" s="1317"/>
      <c r="BO55" s="1317"/>
      <c r="BP55" s="1318"/>
      <c r="BQ55" s="1300"/>
      <c r="BR55" s="1300"/>
      <c r="BS55" s="1300"/>
      <c r="BT55" s="1300"/>
      <c r="BU55" s="1300"/>
      <c r="BV55" s="1300"/>
      <c r="BW55" s="1300"/>
      <c r="BX55" s="1300">
        <v>
34.9</v>
      </c>
      <c r="BY55" s="1300"/>
      <c r="BZ55" s="1300"/>
      <c r="CA55" s="1300"/>
      <c r="CB55" s="1300"/>
      <c r="CC55" s="1300"/>
      <c r="CD55" s="1300"/>
      <c r="CE55" s="1300"/>
      <c r="CF55" s="1300">
        <v>
15</v>
      </c>
      <c r="CG55" s="1300"/>
      <c r="CH55" s="1300"/>
      <c r="CI55" s="1300"/>
      <c r="CJ55" s="1300"/>
      <c r="CK55" s="1300"/>
      <c r="CL55" s="1300"/>
      <c r="CM55" s="1300"/>
      <c r="CN55" s="1300">
        <v>
12.2</v>
      </c>
      <c r="CO55" s="1300"/>
      <c r="CP55" s="1300"/>
      <c r="CQ55" s="1300"/>
      <c r="CR55" s="1300"/>
      <c r="CS55" s="1300"/>
      <c r="CT55" s="1300"/>
      <c r="CU55" s="1300"/>
      <c r="CV55" s="1300">
        <v>
5</v>
      </c>
      <c r="CW55" s="1300"/>
      <c r="CX55" s="1300"/>
      <c r="CY55" s="1300"/>
      <c r="CZ55" s="1300"/>
      <c r="DA55" s="1300"/>
      <c r="DB55" s="1300"/>
      <c r="DC55" s="1300"/>
    </row>
    <row r="56" spans="1:109" ht="13.2" x14ac:dyDescent="0.2">
      <c r="A56" s="400"/>
      <c r="B56" s="392"/>
      <c r="G56" s="1310"/>
      <c r="H56" s="1310"/>
      <c r="I56" s="1310"/>
      <c r="J56" s="1310"/>
      <c r="K56" s="1316"/>
      <c r="L56" s="1316"/>
      <c r="M56" s="1316"/>
      <c r="N56" s="1316"/>
      <c r="AN56" s="1314"/>
      <c r="AO56" s="1314"/>
      <c r="AP56" s="1314"/>
      <c r="AQ56" s="1314"/>
      <c r="AR56" s="1314"/>
      <c r="AS56" s="1314"/>
      <c r="AT56" s="1314"/>
      <c r="AU56" s="1314"/>
      <c r="AV56" s="1314"/>
      <c r="AW56" s="1314"/>
      <c r="AX56" s="1314"/>
      <c r="AY56" s="1314"/>
      <c r="AZ56" s="1314"/>
      <c r="BA56" s="1314"/>
      <c r="BB56" s="1317"/>
      <c r="BC56" s="1317"/>
      <c r="BD56" s="1317"/>
      <c r="BE56" s="1317"/>
      <c r="BF56" s="1317"/>
      <c r="BG56" s="1317"/>
      <c r="BH56" s="1317"/>
      <c r="BI56" s="1317"/>
      <c r="BJ56" s="1317"/>
      <c r="BK56" s="1317"/>
      <c r="BL56" s="1317"/>
      <c r="BM56" s="1317"/>
      <c r="BN56" s="1317"/>
      <c r="BO56" s="1317"/>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400" customFormat="1" ht="13.2" x14ac:dyDescent="0.2">
      <c r="B57" s="404"/>
      <c r="G57" s="1310"/>
      <c r="H57" s="1310"/>
      <c r="I57" s="1320"/>
      <c r="J57" s="1320"/>
      <c r="K57" s="1316"/>
      <c r="L57" s="1316"/>
      <c r="M57" s="1316"/>
      <c r="N57" s="1316"/>
      <c r="AM57" s="385"/>
      <c r="AN57" s="1314"/>
      <c r="AO57" s="1314"/>
      <c r="AP57" s="1314"/>
      <c r="AQ57" s="1314"/>
      <c r="AR57" s="1314"/>
      <c r="AS57" s="1314"/>
      <c r="AT57" s="1314"/>
      <c r="AU57" s="1314"/>
      <c r="AV57" s="1314"/>
      <c r="AW57" s="1314"/>
      <c r="AX57" s="1314"/>
      <c r="AY57" s="1314"/>
      <c r="AZ57" s="1314"/>
      <c r="BA57" s="1314"/>
      <c r="BB57" s="1317" t="s">
        <v>
604</v>
      </c>
      <c r="BC57" s="1317"/>
      <c r="BD57" s="1317"/>
      <c r="BE57" s="1317"/>
      <c r="BF57" s="1317"/>
      <c r="BG57" s="1317"/>
      <c r="BH57" s="1317"/>
      <c r="BI57" s="1317"/>
      <c r="BJ57" s="1317"/>
      <c r="BK57" s="1317"/>
      <c r="BL57" s="1317"/>
      <c r="BM57" s="1317"/>
      <c r="BN57" s="1317"/>
      <c r="BO57" s="1317"/>
      <c r="BP57" s="1318"/>
      <c r="BQ57" s="1300"/>
      <c r="BR57" s="1300"/>
      <c r="BS57" s="1300"/>
      <c r="BT57" s="1300"/>
      <c r="BU57" s="1300"/>
      <c r="BV57" s="1300"/>
      <c r="BW57" s="1300"/>
      <c r="BX57" s="1300">
        <v>
60.2</v>
      </c>
      <c r="BY57" s="1300"/>
      <c r="BZ57" s="1300"/>
      <c r="CA57" s="1300"/>
      <c r="CB57" s="1300"/>
      <c r="CC57" s="1300"/>
      <c r="CD57" s="1300"/>
      <c r="CE57" s="1300"/>
      <c r="CF57" s="1300">
        <v>
60.1</v>
      </c>
      <c r="CG57" s="1300"/>
      <c r="CH57" s="1300"/>
      <c r="CI57" s="1300"/>
      <c r="CJ57" s="1300"/>
      <c r="CK57" s="1300"/>
      <c r="CL57" s="1300"/>
      <c r="CM57" s="1300"/>
      <c r="CN57" s="1300">
        <v>
61.2</v>
      </c>
      <c r="CO57" s="1300"/>
      <c r="CP57" s="1300"/>
      <c r="CQ57" s="1300"/>
      <c r="CR57" s="1300"/>
      <c r="CS57" s="1300"/>
      <c r="CT57" s="1300"/>
      <c r="CU57" s="1300"/>
      <c r="CV57" s="1300">
        <v>
61.7</v>
      </c>
      <c r="CW57" s="1300"/>
      <c r="CX57" s="1300"/>
      <c r="CY57" s="1300"/>
      <c r="CZ57" s="1300"/>
      <c r="DA57" s="1300"/>
      <c r="DB57" s="1300"/>
      <c r="DC57" s="1300"/>
      <c r="DD57" s="405"/>
      <c r="DE57" s="404"/>
    </row>
    <row r="58" spans="1:109" s="400" customFormat="1" ht="13.2" x14ac:dyDescent="0.2">
      <c r="A58" s="385"/>
      <c r="B58" s="404"/>
      <c r="G58" s="1310"/>
      <c r="H58" s="1310"/>
      <c r="I58" s="1320"/>
      <c r="J58" s="1320"/>
      <c r="K58" s="1316"/>
      <c r="L58" s="1316"/>
      <c r="M58" s="1316"/>
      <c r="N58" s="1316"/>
      <c r="AM58" s="385"/>
      <c r="AN58" s="1314"/>
      <c r="AO58" s="1314"/>
      <c r="AP58" s="1314"/>
      <c r="AQ58" s="1314"/>
      <c r="AR58" s="1314"/>
      <c r="AS58" s="1314"/>
      <c r="AT58" s="1314"/>
      <c r="AU58" s="1314"/>
      <c r="AV58" s="1314"/>
      <c r="AW58" s="1314"/>
      <c r="AX58" s="1314"/>
      <c r="AY58" s="1314"/>
      <c r="AZ58" s="1314"/>
      <c r="BA58" s="1314"/>
      <c r="BB58" s="1317"/>
      <c r="BC58" s="1317"/>
      <c r="BD58" s="1317"/>
      <c r="BE58" s="1317"/>
      <c r="BF58" s="1317"/>
      <c r="BG58" s="1317"/>
      <c r="BH58" s="1317"/>
      <c r="BI58" s="1317"/>
      <c r="BJ58" s="1317"/>
      <c r="BK58" s="1317"/>
      <c r="BL58" s="1317"/>
      <c r="BM58" s="1317"/>
      <c r="BN58" s="1317"/>
      <c r="BO58" s="1317"/>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5"/>
      <c r="DE58" s="404"/>
    </row>
    <row r="59" spans="1:109" s="400" customFormat="1" ht="13.2" x14ac:dyDescent="0.2">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ht="13.2" x14ac:dyDescent="0.2">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ht="13.2" x14ac:dyDescent="0.2">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ht="13.2" x14ac:dyDescent="0.2">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6.2" x14ac:dyDescent="0.2">
      <c r="B63" s="411" t="s">
        <v>
607</v>
      </c>
    </row>
    <row r="64" spans="1:109" ht="13.2" x14ac:dyDescent="0.2">
      <c r="B64" s="392"/>
      <c r="G64" s="399"/>
      <c r="I64" s="412"/>
      <c r="J64" s="412"/>
      <c r="K64" s="412"/>
      <c r="L64" s="412"/>
      <c r="M64" s="412"/>
      <c r="N64" s="413"/>
      <c r="AM64" s="399"/>
      <c r="AN64" s="399" t="s">
        <v>
600</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ht="13.2" x14ac:dyDescent="0.2">
      <c r="B65" s="392"/>
      <c r="AN65" s="1301" t="s">
        <v>
608</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3"/>
    </row>
    <row r="66" spans="2:107" ht="13.2" x14ac:dyDescent="0.2">
      <c r="B66" s="392"/>
      <c r="AN66" s="1304"/>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6"/>
    </row>
    <row r="67" spans="2:107" ht="13.2" x14ac:dyDescent="0.2">
      <c r="B67" s="392"/>
      <c r="AN67" s="1304"/>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6"/>
    </row>
    <row r="68" spans="2:107" ht="13.2" x14ac:dyDescent="0.2">
      <c r="B68" s="392"/>
      <c r="AN68" s="1304"/>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6"/>
    </row>
    <row r="69" spans="2:107" ht="13.2" x14ac:dyDescent="0.2">
      <c r="B69" s="392"/>
      <c r="AN69" s="1307"/>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9"/>
    </row>
    <row r="70" spans="2:107" ht="13.2" x14ac:dyDescent="0.2">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ht="13.2" x14ac:dyDescent="0.2">
      <c r="B71" s="392"/>
      <c r="G71" s="417"/>
      <c r="I71" s="418"/>
      <c r="J71" s="415"/>
      <c r="K71" s="415"/>
      <c r="L71" s="416"/>
      <c r="M71" s="415"/>
      <c r="N71" s="416"/>
      <c r="AM71" s="417"/>
      <c r="AN71" s="385" t="s">
        <v>
601</v>
      </c>
    </row>
    <row r="72" spans="2:107" ht="13.2" x14ac:dyDescent="0.2">
      <c r="B72" s="392"/>
      <c r="G72" s="1310"/>
      <c r="H72" s="1310"/>
      <c r="I72" s="1310"/>
      <c r="J72" s="1310"/>
      <c r="K72" s="402"/>
      <c r="L72" s="402"/>
      <c r="M72" s="403"/>
      <c r="N72" s="403"/>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
561</v>
      </c>
      <c r="BQ72" s="1314"/>
      <c r="BR72" s="1314"/>
      <c r="BS72" s="1314"/>
      <c r="BT72" s="1314"/>
      <c r="BU72" s="1314"/>
      <c r="BV72" s="1314"/>
      <c r="BW72" s="1314"/>
      <c r="BX72" s="1314" t="s">
        <v>
562</v>
      </c>
      <c r="BY72" s="1314"/>
      <c r="BZ72" s="1314"/>
      <c r="CA72" s="1314"/>
      <c r="CB72" s="1314"/>
      <c r="CC72" s="1314"/>
      <c r="CD72" s="1314"/>
      <c r="CE72" s="1314"/>
      <c r="CF72" s="1314" t="s">
        <v>
563</v>
      </c>
      <c r="CG72" s="1314"/>
      <c r="CH72" s="1314"/>
      <c r="CI72" s="1314"/>
      <c r="CJ72" s="1314"/>
      <c r="CK72" s="1314"/>
      <c r="CL72" s="1314"/>
      <c r="CM72" s="1314"/>
      <c r="CN72" s="1314" t="s">
        <v>
564</v>
      </c>
      <c r="CO72" s="1314"/>
      <c r="CP72" s="1314"/>
      <c r="CQ72" s="1314"/>
      <c r="CR72" s="1314"/>
      <c r="CS72" s="1314"/>
      <c r="CT72" s="1314"/>
      <c r="CU72" s="1314"/>
      <c r="CV72" s="1314" t="s">
        <v>
565</v>
      </c>
      <c r="CW72" s="1314"/>
      <c r="CX72" s="1314"/>
      <c r="CY72" s="1314"/>
      <c r="CZ72" s="1314"/>
      <c r="DA72" s="1314"/>
      <c r="DB72" s="1314"/>
      <c r="DC72" s="1314"/>
    </row>
    <row r="73" spans="2:107" ht="13.2" x14ac:dyDescent="0.2">
      <c r="B73" s="392"/>
      <c r="G73" s="1315"/>
      <c r="H73" s="1315"/>
      <c r="I73" s="1315"/>
      <c r="J73" s="1315"/>
      <c r="K73" s="1321"/>
      <c r="L73" s="1321"/>
      <c r="M73" s="1321"/>
      <c r="N73" s="1321"/>
      <c r="AM73" s="401"/>
      <c r="AN73" s="1317" t="s">
        <v>
602</v>
      </c>
      <c r="AO73" s="1317"/>
      <c r="AP73" s="1317"/>
      <c r="AQ73" s="1317"/>
      <c r="AR73" s="1317"/>
      <c r="AS73" s="1317"/>
      <c r="AT73" s="1317"/>
      <c r="AU73" s="1317"/>
      <c r="AV73" s="1317"/>
      <c r="AW73" s="1317"/>
      <c r="AX73" s="1317"/>
      <c r="AY73" s="1317"/>
      <c r="AZ73" s="1317"/>
      <c r="BA73" s="1317"/>
      <c r="BB73" s="1317" t="s">
        <v>
603</v>
      </c>
      <c r="BC73" s="1317"/>
      <c r="BD73" s="1317"/>
      <c r="BE73" s="1317"/>
      <c r="BF73" s="1317"/>
      <c r="BG73" s="1317"/>
      <c r="BH73" s="1317"/>
      <c r="BI73" s="1317"/>
      <c r="BJ73" s="1317"/>
      <c r="BK73" s="1317"/>
      <c r="BL73" s="1317"/>
      <c r="BM73" s="1317"/>
      <c r="BN73" s="1317"/>
      <c r="BO73" s="1317"/>
      <c r="BP73" s="1300">
        <v>
14.1</v>
      </c>
      <c r="BQ73" s="1300"/>
      <c r="BR73" s="1300"/>
      <c r="BS73" s="1300"/>
      <c r="BT73" s="1300"/>
      <c r="BU73" s="1300"/>
      <c r="BV73" s="1300"/>
      <c r="BW73" s="1300"/>
      <c r="BX73" s="1300">
        <v>
3.8</v>
      </c>
      <c r="BY73" s="1300"/>
      <c r="BZ73" s="1300"/>
      <c r="CA73" s="1300"/>
      <c r="CB73" s="1300"/>
      <c r="CC73" s="1300"/>
      <c r="CD73" s="1300"/>
      <c r="CE73" s="1300"/>
      <c r="CF73" s="1300"/>
      <c r="CG73" s="1300"/>
      <c r="CH73" s="1300"/>
      <c r="CI73" s="1300"/>
      <c r="CJ73" s="1300"/>
      <c r="CK73" s="1300"/>
      <c r="CL73" s="1300"/>
      <c r="CM73" s="1300"/>
      <c r="CN73" s="1300"/>
      <c r="CO73" s="1300"/>
      <c r="CP73" s="1300"/>
      <c r="CQ73" s="1300"/>
      <c r="CR73" s="1300"/>
      <c r="CS73" s="1300"/>
      <c r="CT73" s="1300"/>
      <c r="CU73" s="1300"/>
      <c r="CV73" s="1300"/>
      <c r="CW73" s="1300"/>
      <c r="CX73" s="1300"/>
      <c r="CY73" s="1300"/>
      <c r="CZ73" s="1300"/>
      <c r="DA73" s="1300"/>
      <c r="DB73" s="1300"/>
      <c r="DC73" s="1300"/>
    </row>
    <row r="74" spans="2:107" ht="13.2" x14ac:dyDescent="0.2">
      <c r="B74" s="392"/>
      <c r="G74" s="1315"/>
      <c r="H74" s="1315"/>
      <c r="I74" s="1315"/>
      <c r="J74" s="1315"/>
      <c r="K74" s="1321"/>
      <c r="L74" s="1321"/>
      <c r="M74" s="1321"/>
      <c r="N74" s="1321"/>
      <c r="AM74" s="401"/>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ht="13.2" x14ac:dyDescent="0.2">
      <c r="B75" s="392"/>
      <c r="G75" s="1315"/>
      <c r="H75" s="1315"/>
      <c r="I75" s="1310"/>
      <c r="J75" s="1310"/>
      <c r="K75" s="1316"/>
      <c r="L75" s="1316"/>
      <c r="M75" s="1316"/>
      <c r="N75" s="1316"/>
      <c r="AM75" s="401"/>
      <c r="AN75" s="1317"/>
      <c r="AO75" s="1317"/>
      <c r="AP75" s="1317"/>
      <c r="AQ75" s="1317"/>
      <c r="AR75" s="1317"/>
      <c r="AS75" s="1317"/>
      <c r="AT75" s="1317"/>
      <c r="AU75" s="1317"/>
      <c r="AV75" s="1317"/>
      <c r="AW75" s="1317"/>
      <c r="AX75" s="1317"/>
      <c r="AY75" s="1317"/>
      <c r="AZ75" s="1317"/>
      <c r="BA75" s="1317"/>
      <c r="BB75" s="1317" t="s">
        <v>
609</v>
      </c>
      <c r="BC75" s="1317"/>
      <c r="BD75" s="1317"/>
      <c r="BE75" s="1317"/>
      <c r="BF75" s="1317"/>
      <c r="BG75" s="1317"/>
      <c r="BH75" s="1317"/>
      <c r="BI75" s="1317"/>
      <c r="BJ75" s="1317"/>
      <c r="BK75" s="1317"/>
      <c r="BL75" s="1317"/>
      <c r="BM75" s="1317"/>
      <c r="BN75" s="1317"/>
      <c r="BO75" s="1317"/>
      <c r="BP75" s="1300">
        <v>
2.6</v>
      </c>
      <c r="BQ75" s="1300"/>
      <c r="BR75" s="1300"/>
      <c r="BS75" s="1300"/>
      <c r="BT75" s="1300"/>
      <c r="BU75" s="1300"/>
      <c r="BV75" s="1300"/>
      <c r="BW75" s="1300"/>
      <c r="BX75" s="1300">
        <v>
1.6</v>
      </c>
      <c r="BY75" s="1300"/>
      <c r="BZ75" s="1300"/>
      <c r="CA75" s="1300"/>
      <c r="CB75" s="1300"/>
      <c r="CC75" s="1300"/>
      <c r="CD75" s="1300"/>
      <c r="CE75" s="1300"/>
      <c r="CF75" s="1300">
        <v>
0.7</v>
      </c>
      <c r="CG75" s="1300"/>
      <c r="CH75" s="1300"/>
      <c r="CI75" s="1300"/>
      <c r="CJ75" s="1300"/>
      <c r="CK75" s="1300"/>
      <c r="CL75" s="1300"/>
      <c r="CM75" s="1300"/>
      <c r="CN75" s="1300">
        <v>
0.4</v>
      </c>
      <c r="CO75" s="1300"/>
      <c r="CP75" s="1300"/>
      <c r="CQ75" s="1300"/>
      <c r="CR75" s="1300"/>
      <c r="CS75" s="1300"/>
      <c r="CT75" s="1300"/>
      <c r="CU75" s="1300"/>
      <c r="CV75" s="1300">
        <v>
0.2</v>
      </c>
      <c r="CW75" s="1300"/>
      <c r="CX75" s="1300"/>
      <c r="CY75" s="1300"/>
      <c r="CZ75" s="1300"/>
      <c r="DA75" s="1300"/>
      <c r="DB75" s="1300"/>
      <c r="DC75" s="1300"/>
    </row>
    <row r="76" spans="2:107" ht="13.2" x14ac:dyDescent="0.2">
      <c r="B76" s="392"/>
      <c r="G76" s="1315"/>
      <c r="H76" s="1315"/>
      <c r="I76" s="1310"/>
      <c r="J76" s="1310"/>
      <c r="K76" s="1316"/>
      <c r="L76" s="1316"/>
      <c r="M76" s="1316"/>
      <c r="N76" s="1316"/>
      <c r="AM76" s="401"/>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ht="13.2" x14ac:dyDescent="0.2">
      <c r="B77" s="392"/>
      <c r="G77" s="1310"/>
      <c r="H77" s="1310"/>
      <c r="I77" s="1310"/>
      <c r="J77" s="1310"/>
      <c r="K77" s="1321"/>
      <c r="L77" s="1321"/>
      <c r="M77" s="1321"/>
      <c r="N77" s="1321"/>
      <c r="AN77" s="1314" t="s">
        <v>
605</v>
      </c>
      <c r="AO77" s="1314"/>
      <c r="AP77" s="1314"/>
      <c r="AQ77" s="1314"/>
      <c r="AR77" s="1314"/>
      <c r="AS77" s="1314"/>
      <c r="AT77" s="1314"/>
      <c r="AU77" s="1314"/>
      <c r="AV77" s="1314"/>
      <c r="AW77" s="1314"/>
      <c r="AX77" s="1314"/>
      <c r="AY77" s="1314"/>
      <c r="AZ77" s="1314"/>
      <c r="BA77" s="1314"/>
      <c r="BB77" s="1317" t="s">
        <v>
603</v>
      </c>
      <c r="BC77" s="1317"/>
      <c r="BD77" s="1317"/>
      <c r="BE77" s="1317"/>
      <c r="BF77" s="1317"/>
      <c r="BG77" s="1317"/>
      <c r="BH77" s="1317"/>
      <c r="BI77" s="1317"/>
      <c r="BJ77" s="1317"/>
      <c r="BK77" s="1317"/>
      <c r="BL77" s="1317"/>
      <c r="BM77" s="1317"/>
      <c r="BN77" s="1317"/>
      <c r="BO77" s="1317"/>
      <c r="BP77" s="1300">
        <v>
33.799999999999997</v>
      </c>
      <c r="BQ77" s="1300"/>
      <c r="BR77" s="1300"/>
      <c r="BS77" s="1300"/>
      <c r="BT77" s="1300"/>
      <c r="BU77" s="1300"/>
      <c r="BV77" s="1300"/>
      <c r="BW77" s="1300"/>
      <c r="BX77" s="1300">
        <v>
34.9</v>
      </c>
      <c r="BY77" s="1300"/>
      <c r="BZ77" s="1300"/>
      <c r="CA77" s="1300"/>
      <c r="CB77" s="1300"/>
      <c r="CC77" s="1300"/>
      <c r="CD77" s="1300"/>
      <c r="CE77" s="1300"/>
      <c r="CF77" s="1300">
        <v>
15</v>
      </c>
      <c r="CG77" s="1300"/>
      <c r="CH77" s="1300"/>
      <c r="CI77" s="1300"/>
      <c r="CJ77" s="1300"/>
      <c r="CK77" s="1300"/>
      <c r="CL77" s="1300"/>
      <c r="CM77" s="1300"/>
      <c r="CN77" s="1300">
        <v>
12.2</v>
      </c>
      <c r="CO77" s="1300"/>
      <c r="CP77" s="1300"/>
      <c r="CQ77" s="1300"/>
      <c r="CR77" s="1300"/>
      <c r="CS77" s="1300"/>
      <c r="CT77" s="1300"/>
      <c r="CU77" s="1300"/>
      <c r="CV77" s="1300">
        <v>
5</v>
      </c>
      <c r="CW77" s="1300"/>
      <c r="CX77" s="1300"/>
      <c r="CY77" s="1300"/>
      <c r="CZ77" s="1300"/>
      <c r="DA77" s="1300"/>
      <c r="DB77" s="1300"/>
      <c r="DC77" s="1300"/>
    </row>
    <row r="78" spans="2:107" ht="13.2" x14ac:dyDescent="0.2">
      <c r="B78" s="392"/>
      <c r="G78" s="1310"/>
      <c r="H78" s="1310"/>
      <c r="I78" s="1310"/>
      <c r="J78" s="1310"/>
      <c r="K78" s="1321"/>
      <c r="L78" s="1321"/>
      <c r="M78" s="1321"/>
      <c r="N78" s="1321"/>
      <c r="AN78" s="1314"/>
      <c r="AO78" s="1314"/>
      <c r="AP78" s="1314"/>
      <c r="AQ78" s="1314"/>
      <c r="AR78" s="1314"/>
      <c r="AS78" s="1314"/>
      <c r="AT78" s="1314"/>
      <c r="AU78" s="1314"/>
      <c r="AV78" s="1314"/>
      <c r="AW78" s="1314"/>
      <c r="AX78" s="1314"/>
      <c r="AY78" s="1314"/>
      <c r="AZ78" s="1314"/>
      <c r="BA78" s="1314"/>
      <c r="BB78" s="1317"/>
      <c r="BC78" s="1317"/>
      <c r="BD78" s="1317"/>
      <c r="BE78" s="1317"/>
      <c r="BF78" s="1317"/>
      <c r="BG78" s="1317"/>
      <c r="BH78" s="1317"/>
      <c r="BI78" s="1317"/>
      <c r="BJ78" s="1317"/>
      <c r="BK78" s="1317"/>
      <c r="BL78" s="1317"/>
      <c r="BM78" s="1317"/>
      <c r="BN78" s="1317"/>
      <c r="BO78" s="1317"/>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ht="13.2" x14ac:dyDescent="0.2">
      <c r="B79" s="392"/>
      <c r="G79" s="1310"/>
      <c r="H79" s="1310"/>
      <c r="I79" s="1320"/>
      <c r="J79" s="1320"/>
      <c r="K79" s="1322"/>
      <c r="L79" s="1322"/>
      <c r="M79" s="1322"/>
      <c r="N79" s="1322"/>
      <c r="AN79" s="1314"/>
      <c r="AO79" s="1314"/>
      <c r="AP79" s="1314"/>
      <c r="AQ79" s="1314"/>
      <c r="AR79" s="1314"/>
      <c r="AS79" s="1314"/>
      <c r="AT79" s="1314"/>
      <c r="AU79" s="1314"/>
      <c r="AV79" s="1314"/>
      <c r="AW79" s="1314"/>
      <c r="AX79" s="1314"/>
      <c r="AY79" s="1314"/>
      <c r="AZ79" s="1314"/>
      <c r="BA79" s="1314"/>
      <c r="BB79" s="1317" t="s">
        <v>
609</v>
      </c>
      <c r="BC79" s="1317"/>
      <c r="BD79" s="1317"/>
      <c r="BE79" s="1317"/>
      <c r="BF79" s="1317"/>
      <c r="BG79" s="1317"/>
      <c r="BH79" s="1317"/>
      <c r="BI79" s="1317"/>
      <c r="BJ79" s="1317"/>
      <c r="BK79" s="1317"/>
      <c r="BL79" s="1317"/>
      <c r="BM79" s="1317"/>
      <c r="BN79" s="1317"/>
      <c r="BO79" s="1317"/>
      <c r="BP79" s="1300">
        <v>
7.1</v>
      </c>
      <c r="BQ79" s="1300"/>
      <c r="BR79" s="1300"/>
      <c r="BS79" s="1300"/>
      <c r="BT79" s="1300"/>
      <c r="BU79" s="1300"/>
      <c r="BV79" s="1300"/>
      <c r="BW79" s="1300"/>
      <c r="BX79" s="1300">
        <v>
7.2</v>
      </c>
      <c r="BY79" s="1300"/>
      <c r="BZ79" s="1300"/>
      <c r="CA79" s="1300"/>
      <c r="CB79" s="1300"/>
      <c r="CC79" s="1300"/>
      <c r="CD79" s="1300"/>
      <c r="CE79" s="1300"/>
      <c r="CF79" s="1300">
        <v>
5</v>
      </c>
      <c r="CG79" s="1300"/>
      <c r="CH79" s="1300"/>
      <c r="CI79" s="1300"/>
      <c r="CJ79" s="1300"/>
      <c r="CK79" s="1300"/>
      <c r="CL79" s="1300"/>
      <c r="CM79" s="1300"/>
      <c r="CN79" s="1300">
        <v>
4.8</v>
      </c>
      <c r="CO79" s="1300"/>
      <c r="CP79" s="1300"/>
      <c r="CQ79" s="1300"/>
      <c r="CR79" s="1300"/>
      <c r="CS79" s="1300"/>
      <c r="CT79" s="1300"/>
      <c r="CU79" s="1300"/>
      <c r="CV79" s="1300">
        <v>
4.5</v>
      </c>
      <c r="CW79" s="1300"/>
      <c r="CX79" s="1300"/>
      <c r="CY79" s="1300"/>
      <c r="CZ79" s="1300"/>
      <c r="DA79" s="1300"/>
      <c r="DB79" s="1300"/>
      <c r="DC79" s="1300"/>
    </row>
    <row r="80" spans="2:107" ht="13.2" x14ac:dyDescent="0.2">
      <c r="B80" s="392"/>
      <c r="G80" s="1310"/>
      <c r="H80" s="1310"/>
      <c r="I80" s="1320"/>
      <c r="J80" s="1320"/>
      <c r="K80" s="1322"/>
      <c r="L80" s="1322"/>
      <c r="M80" s="1322"/>
      <c r="N80" s="1322"/>
      <c r="AN80" s="1314"/>
      <c r="AO80" s="1314"/>
      <c r="AP80" s="1314"/>
      <c r="AQ80" s="1314"/>
      <c r="AR80" s="1314"/>
      <c r="AS80" s="1314"/>
      <c r="AT80" s="1314"/>
      <c r="AU80" s="1314"/>
      <c r="AV80" s="1314"/>
      <c r="AW80" s="1314"/>
      <c r="AX80" s="1314"/>
      <c r="AY80" s="1314"/>
      <c r="AZ80" s="1314"/>
      <c r="BA80" s="1314"/>
      <c r="BB80" s="1317"/>
      <c r="BC80" s="1317"/>
      <c r="BD80" s="1317"/>
      <c r="BE80" s="1317"/>
      <c r="BF80" s="1317"/>
      <c r="BG80" s="1317"/>
      <c r="BH80" s="1317"/>
      <c r="BI80" s="1317"/>
      <c r="BJ80" s="1317"/>
      <c r="BK80" s="1317"/>
      <c r="BL80" s="1317"/>
      <c r="BM80" s="1317"/>
      <c r="BN80" s="1317"/>
      <c r="BO80" s="1317"/>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ht="13.2" x14ac:dyDescent="0.2">
      <c r="B81" s="392"/>
    </row>
    <row r="82" spans="2:109" ht="16.2" x14ac:dyDescent="0.2">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ht="13.2" x14ac:dyDescent="0.2">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420"/>
      <c r="AQ87" s="420"/>
      <c r="BC87" s="420"/>
      <c r="BO87" s="420"/>
      <c r="CA87" s="420"/>
      <c r="CM87" s="420"/>
      <c r="CY87" s="420"/>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zAASYaOnBfeHYfrTg6PWAqDumUnlQbH9yJXgLrqi+p2Fxjvj2zWrtlem0IDHBdeWbl1PJekgI/p1GrcyVo0OQ==" saltValue="KNfNA4QERICQLof727Bs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30" zoomScaleNormal="130" zoomScaleSheetLayoutView="70" workbookViewId="0"/>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2:34"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ht="13.2" x14ac:dyDescent="0.2">
      <c r="S2" s="287"/>
      <c r="AH2" s="287"/>
    </row>
    <row r="3" spans="2: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ht="13.2" x14ac:dyDescent="0.2"/>
    <row r="5" spans="2:34" ht="13.2" x14ac:dyDescent="0.2"/>
    <row r="6" spans="2:34" ht="13.2" x14ac:dyDescent="0.2"/>
    <row r="7" spans="2:34" ht="13.2" x14ac:dyDescent="0.2"/>
    <row r="8" spans="2:34" ht="13.2" x14ac:dyDescent="0.2"/>
    <row r="9" spans="2:34" ht="13.2" x14ac:dyDescent="0.2">
      <c r="AH9" s="28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
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aD9Ml1hPbqvQhc63P9QR/PEO9Sznnt1rhjXp3l3A/s9L309JJ8eVth8W4FCIXEGdKKtj6gG0bm0C1Iirm5yOA==" saltValue="RHp2I8Uv+0IXmeV9/FB8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2:34"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ht="13.2" x14ac:dyDescent="0.2">
      <c r="S2" s="287"/>
      <c r="AH2" s="287"/>
    </row>
    <row r="3" spans="2: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ht="13.2" x14ac:dyDescent="0.2"/>
    <row r="5" spans="2:34" ht="13.2" x14ac:dyDescent="0.2"/>
    <row r="6" spans="2:34" ht="13.2" x14ac:dyDescent="0.2"/>
    <row r="7" spans="2:34" ht="13.2" x14ac:dyDescent="0.2"/>
    <row r="8" spans="2:34" ht="13.2" x14ac:dyDescent="0.2"/>
    <row r="9" spans="2:34" ht="13.2" x14ac:dyDescent="0.2">
      <c r="AH9" s="28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c r="AG59" s="287"/>
      <c r="AH59" s="287"/>
    </row>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
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hVwmB6XWxETD7/AFFBhFOeILYCkvbPWzjeAid3OyP3PDG441bZCGEI15X3D9mZ3b1FOLxZ9CtE5OH1aor+5VA==" saltValue="JLIvYHao6JWfqJZZFCYD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6" customWidth="1"/>
    <col min="2" max="8" width="13.33203125" style="146" customWidth="1"/>
    <col min="9" max="16384" width="11.109375" style="146"/>
  </cols>
  <sheetData>
    <row r="1" spans="1:8" x14ac:dyDescent="0.2">
      <c r="A1" s="140"/>
      <c r="B1" s="141"/>
      <c r="C1" s="142"/>
      <c r="D1" s="143"/>
      <c r="E1" s="144"/>
      <c r="F1" s="144"/>
      <c r="G1" s="144"/>
      <c r="H1" s="145"/>
    </row>
    <row r="2" spans="1:8" x14ac:dyDescent="0.2">
      <c r="A2" s="147"/>
      <c r="B2" s="148"/>
      <c r="C2" s="149"/>
      <c r="D2" s="150" t="s">
        <v>
51</v>
      </c>
      <c r="E2" s="151"/>
      <c r="F2" s="152" t="s">
        <v>
558</v>
      </c>
      <c r="G2" s="153"/>
      <c r="H2" s="154"/>
    </row>
    <row r="3" spans="1:8" x14ac:dyDescent="0.2">
      <c r="A3" s="150" t="s">
        <v>
551</v>
      </c>
      <c r="B3" s="155"/>
      <c r="C3" s="156"/>
      <c r="D3" s="157">
        <v>
16659</v>
      </c>
      <c r="E3" s="158"/>
      <c r="F3" s="159">
        <v>
53605</v>
      </c>
      <c r="G3" s="160"/>
      <c r="H3" s="161"/>
    </row>
    <row r="4" spans="1:8" x14ac:dyDescent="0.2">
      <c r="A4" s="162"/>
      <c r="B4" s="163"/>
      <c r="C4" s="164"/>
      <c r="D4" s="165">
        <v>
9911</v>
      </c>
      <c r="E4" s="166"/>
      <c r="F4" s="167">
        <v>
28343</v>
      </c>
      <c r="G4" s="168"/>
      <c r="H4" s="169"/>
    </row>
    <row r="5" spans="1:8" x14ac:dyDescent="0.2">
      <c r="A5" s="150" t="s">
        <v>
553</v>
      </c>
      <c r="B5" s="155"/>
      <c r="C5" s="156"/>
      <c r="D5" s="157">
        <v>
14687</v>
      </c>
      <c r="E5" s="158"/>
      <c r="F5" s="159">
        <v>
58051</v>
      </c>
      <c r="G5" s="160"/>
      <c r="H5" s="161"/>
    </row>
    <row r="6" spans="1:8" x14ac:dyDescent="0.2">
      <c r="A6" s="162"/>
      <c r="B6" s="163"/>
      <c r="C6" s="164"/>
      <c r="D6" s="165">
        <v>
9681</v>
      </c>
      <c r="E6" s="166"/>
      <c r="F6" s="167">
        <v>
32143</v>
      </c>
      <c r="G6" s="168"/>
      <c r="H6" s="169"/>
    </row>
    <row r="7" spans="1:8" x14ac:dyDescent="0.2">
      <c r="A7" s="150" t="s">
        <v>
554</v>
      </c>
      <c r="B7" s="155"/>
      <c r="C7" s="156"/>
      <c r="D7" s="157">
        <v>
16673</v>
      </c>
      <c r="E7" s="158"/>
      <c r="F7" s="159">
        <v>
40879</v>
      </c>
      <c r="G7" s="160"/>
      <c r="H7" s="161"/>
    </row>
    <row r="8" spans="1:8" x14ac:dyDescent="0.2">
      <c r="A8" s="162"/>
      <c r="B8" s="163"/>
      <c r="C8" s="164"/>
      <c r="D8" s="165">
        <v>
10627</v>
      </c>
      <c r="E8" s="166"/>
      <c r="F8" s="167">
        <v>
24087</v>
      </c>
      <c r="G8" s="168"/>
      <c r="H8" s="169"/>
    </row>
    <row r="9" spans="1:8" x14ac:dyDescent="0.2">
      <c r="A9" s="150" t="s">
        <v>
555</v>
      </c>
      <c r="B9" s="155"/>
      <c r="C9" s="156"/>
      <c r="D9" s="157">
        <v>
20511</v>
      </c>
      <c r="E9" s="158"/>
      <c r="F9" s="159">
        <v>
42651</v>
      </c>
      <c r="G9" s="160"/>
      <c r="H9" s="161"/>
    </row>
    <row r="10" spans="1:8" x14ac:dyDescent="0.2">
      <c r="A10" s="162"/>
      <c r="B10" s="163"/>
      <c r="C10" s="164"/>
      <c r="D10" s="165">
        <v>
9367</v>
      </c>
      <c r="E10" s="166"/>
      <c r="F10" s="167">
        <v>
22675</v>
      </c>
      <c r="G10" s="168"/>
      <c r="H10" s="169"/>
    </row>
    <row r="11" spans="1:8" x14ac:dyDescent="0.2">
      <c r="A11" s="150" t="s">
        <v>
556</v>
      </c>
      <c r="B11" s="155"/>
      <c r="C11" s="156"/>
      <c r="D11" s="157">
        <v>
29610</v>
      </c>
      <c r="E11" s="158"/>
      <c r="F11" s="159">
        <v>
43226</v>
      </c>
      <c r="G11" s="160"/>
      <c r="H11" s="161"/>
    </row>
    <row r="12" spans="1:8" x14ac:dyDescent="0.2">
      <c r="A12" s="162"/>
      <c r="B12" s="163"/>
      <c r="C12" s="170"/>
      <c r="D12" s="165">
        <v>
15422</v>
      </c>
      <c r="E12" s="166"/>
      <c r="F12" s="167">
        <v>
22622</v>
      </c>
      <c r="G12" s="168"/>
      <c r="H12" s="169"/>
    </row>
    <row r="13" spans="1:8" x14ac:dyDescent="0.2">
      <c r="A13" s="150"/>
      <c r="B13" s="155"/>
      <c r="C13" s="171"/>
      <c r="D13" s="172">
        <v>
19628</v>
      </c>
      <c r="E13" s="173"/>
      <c r="F13" s="174">
        <v>
47682</v>
      </c>
      <c r="G13" s="175"/>
      <c r="H13" s="161"/>
    </row>
    <row r="14" spans="1:8" x14ac:dyDescent="0.2">
      <c r="A14" s="162"/>
      <c r="B14" s="163"/>
      <c r="C14" s="164"/>
      <c r="D14" s="165">
        <v>
11002</v>
      </c>
      <c r="E14" s="166"/>
      <c r="F14" s="167">
        <v>
25974</v>
      </c>
      <c r="G14" s="168"/>
      <c r="H14" s="169"/>
    </row>
    <row r="17" spans="1:11" x14ac:dyDescent="0.2">
      <c r="A17" s="146" t="s">
        <v>
52</v>
      </c>
    </row>
    <row r="18" spans="1:11" x14ac:dyDescent="0.2">
      <c r="A18" s="176"/>
      <c r="B18" s="176" t="str">
        <f>
実質収支比率等に係る経年分析!F$46</f>
        <v>
H26</v>
      </c>
      <c r="C18" s="176" t="str">
        <f>
実質収支比率等に係る経年分析!G$46</f>
        <v>
H27</v>
      </c>
      <c r="D18" s="176" t="str">
        <f>
実質収支比率等に係る経年分析!H$46</f>
        <v>
H28</v>
      </c>
      <c r="E18" s="176" t="str">
        <f>
実質収支比率等に係る経年分析!I$46</f>
        <v>
H29</v>
      </c>
      <c r="F18" s="176" t="str">
        <f>
実質収支比率等に係る経年分析!J$46</f>
        <v>
H30</v>
      </c>
    </row>
    <row r="19" spans="1:11" x14ac:dyDescent="0.2">
      <c r="A19" s="176" t="s">
        <v>
53</v>
      </c>
      <c r="B19" s="176">
        <f>
ROUND(VALUE(SUBSTITUTE(実質収支比率等に係る経年分析!F$48,"▲","-")),2)</f>
        <v>
5.01</v>
      </c>
      <c r="C19" s="176">
        <f>
ROUND(VALUE(SUBSTITUTE(実質収支比率等に係る経年分析!G$48,"▲","-")),2)</f>
        <v>
5.34</v>
      </c>
      <c r="D19" s="176">
        <f>
ROUND(VALUE(SUBSTITUTE(実質収支比率等に係る経年分析!H$48,"▲","-")),2)</f>
        <v>
2.5099999999999998</v>
      </c>
      <c r="E19" s="176">
        <f>
ROUND(VALUE(SUBSTITUTE(実質収支比率等に係る経年分析!I$48,"▲","-")),2)</f>
        <v>
3.04</v>
      </c>
      <c r="F19" s="176">
        <f>
ROUND(VALUE(SUBSTITUTE(実質収支比率等に係る経年分析!J$48,"▲","-")),2)</f>
        <v>
8.09</v>
      </c>
    </row>
    <row r="20" spans="1:11" x14ac:dyDescent="0.2">
      <c r="A20" s="176" t="s">
        <v>
54</v>
      </c>
      <c r="B20" s="176">
        <f>
ROUND(VALUE(SUBSTITUTE(実質収支比率等に係る経年分析!F$47,"▲","-")),2)</f>
        <v>
14.43</v>
      </c>
      <c r="C20" s="176">
        <f>
ROUND(VALUE(SUBSTITUTE(実質収支比率等に係る経年分析!G$47,"▲","-")),2)</f>
        <v>
16.75</v>
      </c>
      <c r="D20" s="176">
        <f>
ROUND(VALUE(SUBSTITUTE(実質収支比率等に係る経年分析!H$47,"▲","-")),2)</f>
        <v>
19.41</v>
      </c>
      <c r="E20" s="176">
        <f>
ROUND(VALUE(SUBSTITUTE(実質収支比率等に係る経年分析!I$47,"▲","-")),2)</f>
        <v>
20.5</v>
      </c>
      <c r="F20" s="176">
        <f>
ROUND(VALUE(SUBSTITUTE(実質収支比率等に係る経年分析!J$47,"▲","-")),2)</f>
        <v>
15.4</v>
      </c>
    </row>
    <row r="21" spans="1:11" x14ac:dyDescent="0.2">
      <c r="A21" s="176" t="s">
        <v>
55</v>
      </c>
      <c r="B21" s="176">
        <f>
IF(ISNUMBER(VALUE(SUBSTITUTE(実質収支比率等に係る経年分析!F$49,"▲","-"))),ROUND(VALUE(SUBSTITUTE(実質収支比率等に係る経年分析!F$49,"▲","-")),2),NA())</f>
        <v>
2.13</v>
      </c>
      <c r="C21" s="176">
        <f>
IF(ISNUMBER(VALUE(SUBSTITUTE(実質収支比率等に係る経年分析!G$49,"▲","-"))),ROUND(VALUE(SUBSTITUTE(実質収支比率等に係る経年分析!G$49,"▲","-")),2),NA())</f>
        <v>
3</v>
      </c>
      <c r="D21" s="176">
        <f>
IF(ISNUMBER(VALUE(SUBSTITUTE(実質収支比率等に係る経年分析!H$49,"▲","-"))),ROUND(VALUE(SUBSTITUTE(実質収支比率等に係る経年分析!H$49,"▲","-")),2),NA())</f>
        <v>
-0.04</v>
      </c>
      <c r="E21" s="176">
        <f>
IF(ISNUMBER(VALUE(SUBSTITUTE(実質収支比率等に係る経年分析!I$49,"▲","-"))),ROUND(VALUE(SUBSTITUTE(実質収支比率等に係る経年分析!I$49,"▲","-")),2),NA())</f>
        <v>
1.8</v>
      </c>
      <c r="F21" s="176">
        <f>
IF(ISNUMBER(VALUE(SUBSTITUTE(実質収支比率等に係る経年分析!J$49,"▲","-"))),ROUND(VALUE(SUBSTITUTE(実質収支比率等に係る経年分析!J$49,"▲","-")),2),NA())</f>
        <v>
0.13</v>
      </c>
    </row>
    <row r="24" spans="1:11" x14ac:dyDescent="0.2">
      <c r="A24" s="146" t="s">
        <v>
56</v>
      </c>
    </row>
    <row r="25" spans="1:11" x14ac:dyDescent="0.2">
      <c r="A25" s="177"/>
      <c r="B25" s="177" t="str">
        <f>
連結実質赤字比率に係る赤字・黒字の構成分析!F$33</f>
        <v>
H26</v>
      </c>
      <c r="C25" s="177"/>
      <c r="D25" s="177" t="str">
        <f>
連結実質赤字比率に係る赤字・黒字の構成分析!G$33</f>
        <v>
H27</v>
      </c>
      <c r="E25" s="177"/>
      <c r="F25" s="177" t="str">
        <f>
連結実質赤字比率に係る赤字・黒字の構成分析!H$33</f>
        <v>
H28</v>
      </c>
      <c r="G25" s="177"/>
      <c r="H25" s="177" t="str">
        <f>
連結実質赤字比率に係る赤字・黒字の構成分析!I$33</f>
        <v>
H29</v>
      </c>
      <c r="I25" s="177"/>
      <c r="J25" s="177" t="str">
        <f>
連結実質赤字比率に係る赤字・黒字の構成分析!J$33</f>
        <v>
H30</v>
      </c>
      <c r="K25" s="177"/>
    </row>
    <row r="26" spans="1:11" x14ac:dyDescent="0.2">
      <c r="A26" s="177"/>
      <c r="B26" s="177" t="s">
        <v>
57</v>
      </c>
      <c r="C26" s="177" t="s">
        <v>
58</v>
      </c>
      <c r="D26" s="177" t="s">
        <v>
57</v>
      </c>
      <c r="E26" s="177" t="s">
        <v>
58</v>
      </c>
      <c r="F26" s="177" t="s">
        <v>
57</v>
      </c>
      <c r="G26" s="177" t="s">
        <v>
58</v>
      </c>
      <c r="H26" s="177" t="s">
        <v>
57</v>
      </c>
      <c r="I26" s="177" t="s">
        <v>
58</v>
      </c>
      <c r="J26" s="177" t="s">
        <v>
57</v>
      </c>
      <c r="K26" s="177" t="s">
        <v>
58</v>
      </c>
    </row>
    <row r="27" spans="1:11" x14ac:dyDescent="0.2">
      <c r="A27" s="177" t="str">
        <f>
IF(連結実質赤字比率に係る赤字・黒字の構成分析!C$43="",NA(),連結実質赤字比率に係る赤字・黒字の構成分析!C$43)</f>
        <v>
その他会計（黒字）</v>
      </c>
      <c r="B27" s="177" t="e">
        <f>
IF(ROUND(VALUE(SUBSTITUTE(連結実質赤字比率に係る赤字・黒字の構成分析!F$43,"▲", "-")), 2) &lt; 0, ABS(ROUND(VALUE(SUBSTITUTE(連結実質赤字比率に係る赤字・黒字の構成分析!F$43,"▲", "-")), 2)), NA())</f>
        <v>
#VALUE!</v>
      </c>
      <c r="C27" s="177" t="e">
        <f>
IF(ROUND(VALUE(SUBSTITUTE(連結実質赤字比率に係る赤字・黒字の構成分析!F$43,"▲", "-")), 2) &gt;= 0, ABS(ROUND(VALUE(SUBSTITUTE(連結実質赤字比率に係る赤字・黒字の構成分析!F$43,"▲", "-")), 2)), NA())</f>
        <v>
#VALUE!</v>
      </c>
      <c r="D27" s="177" t="e">
        <f>
IF(ROUND(VALUE(SUBSTITUTE(連結実質赤字比率に係る赤字・黒字の構成分析!G$43,"▲", "-")), 2) &lt; 0, ABS(ROUND(VALUE(SUBSTITUTE(連結実質赤字比率に係る赤字・黒字の構成分析!G$43,"▲", "-")), 2)), NA())</f>
        <v>
#VALUE!</v>
      </c>
      <c r="E27" s="177" t="e">
        <f>
IF(ROUND(VALUE(SUBSTITUTE(連結実質赤字比率に係る赤字・黒字の構成分析!G$43,"▲", "-")), 2) &gt;= 0, ABS(ROUND(VALUE(SUBSTITUTE(連結実質赤字比率に係る赤字・黒字の構成分析!G$43,"▲", "-")), 2)), NA())</f>
        <v>
#VALUE!</v>
      </c>
      <c r="F27" s="177" t="e">
        <f>
IF(ROUND(VALUE(SUBSTITUTE(連結実質赤字比率に係る赤字・黒字の構成分析!H$43,"▲", "-")), 2) &lt; 0, ABS(ROUND(VALUE(SUBSTITUTE(連結実質赤字比率に係る赤字・黒字の構成分析!H$43,"▲", "-")), 2)), NA())</f>
        <v>
#VALUE!</v>
      </c>
      <c r="G27" s="177" t="e">
        <f>
IF(ROUND(VALUE(SUBSTITUTE(連結実質赤字比率に係る赤字・黒字の構成分析!H$43,"▲", "-")), 2) &gt;= 0, ABS(ROUND(VALUE(SUBSTITUTE(連結実質赤字比率に係る赤字・黒字の構成分析!H$43,"▲", "-")), 2)), NA())</f>
        <v>
#VALUE!</v>
      </c>
      <c r="H27" s="177" t="e">
        <f>
IF(ROUND(VALUE(SUBSTITUTE(連結実質赤字比率に係る赤字・黒字の構成分析!I$43,"▲", "-")), 2) &lt; 0, ABS(ROUND(VALUE(SUBSTITUTE(連結実質赤字比率に係る赤字・黒字の構成分析!I$43,"▲", "-")), 2)), NA())</f>
        <v>
#VALUE!</v>
      </c>
      <c r="I27" s="177" t="e">
        <f>
IF(ROUND(VALUE(SUBSTITUTE(連結実質赤字比率に係る赤字・黒字の構成分析!I$43,"▲", "-")), 2) &gt;= 0, ABS(ROUND(VALUE(SUBSTITUTE(連結実質赤字比率に係る赤字・黒字の構成分析!I$43,"▲", "-")), 2)), NA())</f>
        <v>
#VALUE!</v>
      </c>
      <c r="J27" s="177" t="e">
        <f>
IF(ROUND(VALUE(SUBSTITUTE(連結実質赤字比率に係る赤字・黒字の構成分析!J$43,"▲", "-")), 2) &lt; 0, ABS(ROUND(VALUE(SUBSTITUTE(連結実質赤字比率に係る赤字・黒字の構成分析!J$43,"▲", "-")), 2)), NA())</f>
        <v>
#VALUE!</v>
      </c>
      <c r="K27" s="177" t="e">
        <f>
IF(ROUND(VALUE(SUBSTITUTE(連結実質赤字比率に係る赤字・黒字の構成分析!J$43,"▲", "-")), 2) &gt;= 0, ABS(ROUND(VALUE(SUBSTITUTE(連結実質赤字比率に係る赤字・黒字の構成分析!J$43,"▲", "-")), 2)), NA())</f>
        <v>
#VALUE!</v>
      </c>
    </row>
    <row r="28" spans="1:11" x14ac:dyDescent="0.2">
      <c r="A28" s="177" t="str">
        <f>
IF(連結実質赤字比率に係る赤字・黒字の構成分析!C$42="",NA(),連結実質赤字比率に係る赤字・黒字の構成分析!C$42)</f>
        <v>
その他会計（赤字）</v>
      </c>
      <c r="B28" s="177" t="e">
        <f>
IF(ROUND(VALUE(SUBSTITUTE(連結実質赤字比率に係る赤字・黒字の構成分析!F$42,"▲", "-")), 2) &lt; 0, ABS(ROUND(VALUE(SUBSTITUTE(連結実質赤字比率に係る赤字・黒字の構成分析!F$42,"▲", "-")), 2)), NA())</f>
        <v>
#VALUE!</v>
      </c>
      <c r="C28" s="177" t="e">
        <f>
IF(ROUND(VALUE(SUBSTITUTE(連結実質赤字比率に係る赤字・黒字の構成分析!F$42,"▲", "-")), 2) &gt;= 0, ABS(ROUND(VALUE(SUBSTITUTE(連結実質赤字比率に係る赤字・黒字の構成分析!F$42,"▲", "-")), 2)), NA())</f>
        <v>
#VALUE!</v>
      </c>
      <c r="D28" s="177" t="e">
        <f>
IF(ROUND(VALUE(SUBSTITUTE(連結実質赤字比率に係る赤字・黒字の構成分析!G$42,"▲", "-")), 2) &lt; 0, ABS(ROUND(VALUE(SUBSTITUTE(連結実質赤字比率に係る赤字・黒字の構成分析!G$42,"▲", "-")), 2)), NA())</f>
        <v>
#VALUE!</v>
      </c>
      <c r="E28" s="177" t="e">
        <f>
IF(ROUND(VALUE(SUBSTITUTE(連結実質赤字比率に係る赤字・黒字の構成分析!G$42,"▲", "-")), 2) &gt;= 0, ABS(ROUND(VALUE(SUBSTITUTE(連結実質赤字比率に係る赤字・黒字の構成分析!G$42,"▲", "-")), 2)), NA())</f>
        <v>
#VALUE!</v>
      </c>
      <c r="F28" s="177" t="e">
        <f>
IF(ROUND(VALUE(SUBSTITUTE(連結実質赤字比率に係る赤字・黒字の構成分析!H$42,"▲", "-")), 2) &lt; 0, ABS(ROUND(VALUE(SUBSTITUTE(連結実質赤字比率に係る赤字・黒字の構成分析!H$42,"▲", "-")), 2)), NA())</f>
        <v>
#VALUE!</v>
      </c>
      <c r="G28" s="177" t="e">
        <f>
IF(ROUND(VALUE(SUBSTITUTE(連結実質赤字比率に係る赤字・黒字の構成分析!H$42,"▲", "-")), 2) &gt;= 0, ABS(ROUND(VALUE(SUBSTITUTE(連結実質赤字比率に係る赤字・黒字の構成分析!H$42,"▲", "-")), 2)), NA())</f>
        <v>
#VALUE!</v>
      </c>
      <c r="H28" s="177" t="e">
        <f>
IF(ROUND(VALUE(SUBSTITUTE(連結実質赤字比率に係る赤字・黒字の構成分析!I$42,"▲", "-")), 2) &lt; 0, ABS(ROUND(VALUE(SUBSTITUTE(連結実質赤字比率に係る赤字・黒字の構成分析!I$42,"▲", "-")), 2)), NA())</f>
        <v>
#VALUE!</v>
      </c>
      <c r="I28" s="177" t="e">
        <f>
IF(ROUND(VALUE(SUBSTITUTE(連結実質赤字比率に係る赤字・黒字の構成分析!I$42,"▲", "-")), 2) &gt;= 0, ABS(ROUND(VALUE(SUBSTITUTE(連結実質赤字比率に係る赤字・黒字の構成分析!I$42,"▲", "-")), 2)), NA())</f>
        <v>
#VALUE!</v>
      </c>
      <c r="J28" s="177" t="e">
        <f>
IF(ROUND(VALUE(SUBSTITUTE(連結実質赤字比率に係る赤字・黒字の構成分析!J$42,"▲", "-")), 2) &lt; 0, ABS(ROUND(VALUE(SUBSTITUTE(連結実質赤字比率に係る赤字・黒字の構成分析!J$42,"▲", "-")), 2)), NA())</f>
        <v>
#VALUE!</v>
      </c>
      <c r="K28" s="177" t="e">
        <f>
IF(ROUND(VALUE(SUBSTITUTE(連結実質赤字比率に係る赤字・黒字の構成分析!J$42,"▲", "-")), 2) &gt;= 0, ABS(ROUND(VALUE(SUBSTITUTE(連結実質赤字比率に係る赤字・黒字の構成分析!J$42,"▲", "-")), 2)), NA())</f>
        <v>
#VALUE!</v>
      </c>
    </row>
    <row r="29" spans="1:11" x14ac:dyDescent="0.2">
      <c r="A29" s="177" t="e">
        <f>
IF(連結実質赤字比率に係る赤字・黒字の構成分析!C$41="",NA(),連結実質赤字比率に係る赤字・黒字の構成分析!C$41)</f>
        <v>
#N/A</v>
      </c>
      <c r="B29" s="177" t="e">
        <f>
IF(ROUND(VALUE(SUBSTITUTE(連結実質赤字比率に係る赤字・黒字の構成分析!F$41,"▲", "-")), 2) &lt; 0, ABS(ROUND(VALUE(SUBSTITUTE(連結実質赤字比率に係る赤字・黒字の構成分析!F$41,"▲", "-")), 2)), NA())</f>
        <v>
#VALUE!</v>
      </c>
      <c r="C29" s="177" t="e">
        <f>
IF(ROUND(VALUE(SUBSTITUTE(連結実質赤字比率に係る赤字・黒字の構成分析!F$41,"▲", "-")), 2) &gt;= 0, ABS(ROUND(VALUE(SUBSTITUTE(連結実質赤字比率に係る赤字・黒字の構成分析!F$41,"▲", "-")), 2)), NA())</f>
        <v>
#VALUE!</v>
      </c>
      <c r="D29" s="177" t="e">
        <f>
IF(ROUND(VALUE(SUBSTITUTE(連結実質赤字比率に係る赤字・黒字の構成分析!G$41,"▲", "-")), 2) &lt; 0, ABS(ROUND(VALUE(SUBSTITUTE(連結実質赤字比率に係る赤字・黒字の構成分析!G$41,"▲", "-")), 2)), NA())</f>
        <v>
#VALUE!</v>
      </c>
      <c r="E29" s="177" t="e">
        <f>
IF(ROUND(VALUE(SUBSTITUTE(連結実質赤字比率に係る赤字・黒字の構成分析!G$41,"▲", "-")), 2) &gt;= 0, ABS(ROUND(VALUE(SUBSTITUTE(連結実質赤字比率に係る赤字・黒字の構成分析!G$41,"▲", "-")), 2)), NA())</f>
        <v>
#VALUE!</v>
      </c>
      <c r="F29" s="177" t="e">
        <f>
IF(ROUND(VALUE(SUBSTITUTE(連結実質赤字比率に係る赤字・黒字の構成分析!H$41,"▲", "-")), 2) &lt; 0, ABS(ROUND(VALUE(SUBSTITUTE(連結実質赤字比率に係る赤字・黒字の構成分析!H$41,"▲", "-")), 2)), NA())</f>
        <v>
#VALUE!</v>
      </c>
      <c r="G29" s="177" t="e">
        <f>
IF(ROUND(VALUE(SUBSTITUTE(連結実質赤字比率に係る赤字・黒字の構成分析!H$41,"▲", "-")), 2) &gt;= 0, ABS(ROUND(VALUE(SUBSTITUTE(連結実質赤字比率に係る赤字・黒字の構成分析!H$41,"▲", "-")), 2)), NA())</f>
        <v>
#VALUE!</v>
      </c>
      <c r="H29" s="177" t="e">
        <f>
IF(ROUND(VALUE(SUBSTITUTE(連結実質赤字比率に係る赤字・黒字の構成分析!I$41,"▲", "-")), 2) &lt; 0, ABS(ROUND(VALUE(SUBSTITUTE(連結実質赤字比率に係る赤字・黒字の構成分析!I$41,"▲", "-")), 2)), NA())</f>
        <v>
#VALUE!</v>
      </c>
      <c r="I29" s="177" t="e">
        <f>
IF(ROUND(VALUE(SUBSTITUTE(連結実質赤字比率に係る赤字・黒字の構成分析!I$41,"▲", "-")), 2) &gt;= 0, ABS(ROUND(VALUE(SUBSTITUTE(連結実質赤字比率に係る赤字・黒字の構成分析!I$41,"▲", "-")), 2)), NA())</f>
        <v>
#VALUE!</v>
      </c>
      <c r="J29" s="177" t="e">
        <f>
IF(ROUND(VALUE(SUBSTITUTE(連結実質赤字比率に係る赤字・黒字の構成分析!J$41,"▲", "-")), 2) &lt; 0, ABS(ROUND(VALUE(SUBSTITUTE(連結実質赤字比率に係る赤字・黒字の構成分析!J$41,"▲", "-")), 2)), NA())</f>
        <v>
#VALUE!</v>
      </c>
      <c r="K29" s="177" t="e">
        <f>
IF(ROUND(VALUE(SUBSTITUTE(連結実質赤字比率に係る赤字・黒字の構成分析!J$41,"▲", "-")), 2) &gt;= 0, ABS(ROUND(VALUE(SUBSTITUTE(連結実質赤字比率に係る赤字・黒字の構成分析!J$41,"▲", "-")), 2)), NA())</f>
        <v>
#VALUE!</v>
      </c>
    </row>
    <row r="30" spans="1:11" x14ac:dyDescent="0.2">
      <c r="A30" s="177" t="e">
        <f>
IF(連結実質赤字比率に係る赤字・黒字の構成分析!C$40="",NA(),連結実質赤字比率に係る赤字・黒字の構成分析!C$40)</f>
        <v>
#N/A</v>
      </c>
      <c r="B30" s="177" t="e">
        <f>
IF(ROUND(VALUE(SUBSTITUTE(連結実質赤字比率に係る赤字・黒字の構成分析!F$40,"▲", "-")), 2) &lt; 0, ABS(ROUND(VALUE(SUBSTITUTE(連結実質赤字比率に係る赤字・黒字の構成分析!F$40,"▲", "-")), 2)), NA())</f>
        <v>
#VALUE!</v>
      </c>
      <c r="C30" s="177" t="e">
        <f>
IF(ROUND(VALUE(SUBSTITUTE(連結実質赤字比率に係る赤字・黒字の構成分析!F$40,"▲", "-")), 2) &gt;= 0, ABS(ROUND(VALUE(SUBSTITUTE(連結実質赤字比率に係る赤字・黒字の構成分析!F$40,"▲", "-")), 2)), NA())</f>
        <v>
#VALUE!</v>
      </c>
      <c r="D30" s="177" t="e">
        <f>
IF(ROUND(VALUE(SUBSTITUTE(連結実質赤字比率に係る赤字・黒字の構成分析!G$40,"▲", "-")), 2) &lt; 0, ABS(ROUND(VALUE(SUBSTITUTE(連結実質赤字比率に係る赤字・黒字の構成分析!G$40,"▲", "-")), 2)), NA())</f>
        <v>
#VALUE!</v>
      </c>
      <c r="E30" s="177" t="e">
        <f>
IF(ROUND(VALUE(SUBSTITUTE(連結実質赤字比率に係る赤字・黒字の構成分析!G$40,"▲", "-")), 2) &gt;= 0, ABS(ROUND(VALUE(SUBSTITUTE(連結実質赤字比率に係る赤字・黒字の構成分析!G$40,"▲", "-")), 2)), NA())</f>
        <v>
#VALUE!</v>
      </c>
      <c r="F30" s="177" t="e">
        <f>
IF(ROUND(VALUE(SUBSTITUTE(連結実質赤字比率に係る赤字・黒字の構成分析!H$40,"▲", "-")), 2) &lt; 0, ABS(ROUND(VALUE(SUBSTITUTE(連結実質赤字比率に係る赤字・黒字の構成分析!H$40,"▲", "-")), 2)), NA())</f>
        <v>
#VALUE!</v>
      </c>
      <c r="G30" s="177" t="e">
        <f>
IF(ROUND(VALUE(SUBSTITUTE(連結実質赤字比率に係る赤字・黒字の構成分析!H$40,"▲", "-")), 2) &gt;= 0, ABS(ROUND(VALUE(SUBSTITUTE(連結実質赤字比率に係る赤字・黒字の構成分析!H$40,"▲", "-")), 2)), NA())</f>
        <v>
#VALUE!</v>
      </c>
      <c r="H30" s="177" t="e">
        <f>
IF(ROUND(VALUE(SUBSTITUTE(連結実質赤字比率に係る赤字・黒字の構成分析!I$40,"▲", "-")), 2) &lt; 0, ABS(ROUND(VALUE(SUBSTITUTE(連結実質赤字比率に係る赤字・黒字の構成分析!I$40,"▲", "-")), 2)), NA())</f>
        <v>
#VALUE!</v>
      </c>
      <c r="I30" s="177" t="e">
        <f>
IF(ROUND(VALUE(SUBSTITUTE(連結実質赤字比率に係る赤字・黒字の構成分析!I$40,"▲", "-")), 2) &gt;= 0, ABS(ROUND(VALUE(SUBSTITUTE(連結実質赤字比率に係る赤字・黒字の構成分析!I$40,"▲", "-")), 2)), NA())</f>
        <v>
#VALUE!</v>
      </c>
      <c r="J30" s="177" t="e">
        <f>
IF(ROUND(VALUE(SUBSTITUTE(連結実質赤字比率に係る赤字・黒字の構成分析!J$40,"▲", "-")), 2) &lt; 0, ABS(ROUND(VALUE(SUBSTITUTE(連結実質赤字比率に係る赤字・黒字の構成分析!J$40,"▲", "-")), 2)), NA())</f>
        <v>
#VALUE!</v>
      </c>
      <c r="K30" s="177" t="e">
        <f>
IF(ROUND(VALUE(SUBSTITUTE(連結実質赤字比率に係る赤字・黒字の構成分析!J$40,"▲", "-")), 2) &gt;= 0, ABS(ROUND(VALUE(SUBSTITUTE(連結実質赤字比率に係る赤字・黒字の構成分析!J$40,"▲", "-")), 2)), NA())</f>
        <v>
#VALUE!</v>
      </c>
    </row>
    <row r="31" spans="1:11" x14ac:dyDescent="0.2">
      <c r="A31" s="177" t="e">
        <f>
IF(連結実質赤字比率に係る赤字・黒字の構成分析!C$39="",NA(),連結実質赤字比率に係る赤字・黒字の構成分析!C$39)</f>
        <v>
#N/A</v>
      </c>
      <c r="B31" s="177" t="e">
        <f>
IF(ROUND(VALUE(SUBSTITUTE(連結実質赤字比率に係る赤字・黒字の構成分析!F$39,"▲", "-")), 2) &lt; 0, ABS(ROUND(VALUE(SUBSTITUTE(連結実質赤字比率に係る赤字・黒字の構成分析!F$39,"▲", "-")), 2)), NA())</f>
        <v>
#VALUE!</v>
      </c>
      <c r="C31" s="177" t="e">
        <f>
IF(ROUND(VALUE(SUBSTITUTE(連結実質赤字比率に係る赤字・黒字の構成分析!F$39,"▲", "-")), 2) &gt;= 0, ABS(ROUND(VALUE(SUBSTITUTE(連結実質赤字比率に係る赤字・黒字の構成分析!F$39,"▲", "-")), 2)), NA())</f>
        <v>
#VALUE!</v>
      </c>
      <c r="D31" s="177" t="e">
        <f>
IF(ROUND(VALUE(SUBSTITUTE(連結実質赤字比率に係る赤字・黒字の構成分析!G$39,"▲", "-")), 2) &lt; 0, ABS(ROUND(VALUE(SUBSTITUTE(連結実質赤字比率に係る赤字・黒字の構成分析!G$39,"▲", "-")), 2)), NA())</f>
        <v>
#VALUE!</v>
      </c>
      <c r="E31" s="177" t="e">
        <f>
IF(ROUND(VALUE(SUBSTITUTE(連結実質赤字比率に係る赤字・黒字の構成分析!G$39,"▲", "-")), 2) &gt;= 0, ABS(ROUND(VALUE(SUBSTITUTE(連結実質赤字比率に係る赤字・黒字の構成分析!G$39,"▲", "-")), 2)), NA())</f>
        <v>
#VALUE!</v>
      </c>
      <c r="F31" s="177" t="e">
        <f>
IF(ROUND(VALUE(SUBSTITUTE(連結実質赤字比率に係る赤字・黒字の構成分析!H$39,"▲", "-")), 2) &lt; 0, ABS(ROUND(VALUE(SUBSTITUTE(連結実質赤字比率に係る赤字・黒字の構成分析!H$39,"▲", "-")), 2)), NA())</f>
        <v>
#VALUE!</v>
      </c>
      <c r="G31" s="177" t="e">
        <f>
IF(ROUND(VALUE(SUBSTITUTE(連結実質赤字比率に係る赤字・黒字の構成分析!H$39,"▲", "-")), 2) &gt;= 0, ABS(ROUND(VALUE(SUBSTITUTE(連結実質赤字比率に係る赤字・黒字の構成分析!H$39,"▲", "-")), 2)), NA())</f>
        <v>
#VALUE!</v>
      </c>
      <c r="H31" s="177" t="e">
        <f>
IF(ROUND(VALUE(SUBSTITUTE(連結実質赤字比率に係る赤字・黒字の構成分析!I$39,"▲", "-")), 2) &lt; 0, ABS(ROUND(VALUE(SUBSTITUTE(連結実質赤字比率に係る赤字・黒字の構成分析!I$39,"▲", "-")), 2)), NA())</f>
        <v>
#VALUE!</v>
      </c>
      <c r="I31" s="177" t="e">
        <f>
IF(ROUND(VALUE(SUBSTITUTE(連結実質赤字比率に係る赤字・黒字の構成分析!I$39,"▲", "-")), 2) &gt;= 0, ABS(ROUND(VALUE(SUBSTITUTE(連結実質赤字比率に係る赤字・黒字の構成分析!I$39,"▲", "-")), 2)), NA())</f>
        <v>
#VALUE!</v>
      </c>
      <c r="J31" s="177" t="e">
        <f>
IF(ROUND(VALUE(SUBSTITUTE(連結実質赤字比率に係る赤字・黒字の構成分析!J$39,"▲", "-")), 2) &lt; 0, ABS(ROUND(VALUE(SUBSTITUTE(連結実質赤字比率に係る赤字・黒字の構成分析!J$39,"▲", "-")), 2)), NA())</f>
        <v>
#VALUE!</v>
      </c>
      <c r="K31" s="177" t="e">
        <f>
IF(ROUND(VALUE(SUBSTITUTE(連結実質赤字比率に係る赤字・黒字の構成分析!J$39,"▲", "-")), 2) &gt;= 0, ABS(ROUND(VALUE(SUBSTITUTE(連結実質赤字比率に係る赤字・黒字の構成分析!J$39,"▲", "-")), 2)), NA())</f>
        <v>
#VALUE!</v>
      </c>
    </row>
    <row r="32" spans="1:11" x14ac:dyDescent="0.2">
      <c r="A32" s="177" t="str">
        <f>
IF(連結実質赤字比率に係る赤字・黒字の構成分析!C$38="",NA(),連結実質赤字比率に係る赤字・黒字の構成分析!C$38)</f>
        <v>
下水道事業特別会計</v>
      </c>
      <c r="B32" s="177" t="e">
        <f>
IF(ROUND(VALUE(SUBSTITUTE(連結実質赤字比率に係る赤字・黒字の構成分析!F$38,"▲", "-")), 2) &lt; 0, ABS(ROUND(VALUE(SUBSTITUTE(連結実質赤字比率に係る赤字・黒字の構成分析!F$38,"▲", "-")), 2)), NA())</f>
        <v>
#N/A</v>
      </c>
      <c r="C32" s="177">
        <f>
IF(ROUND(VALUE(SUBSTITUTE(連結実質赤字比率に係る赤字・黒字の構成分析!F$38,"▲", "-")), 2) &gt;= 0, ABS(ROUND(VALUE(SUBSTITUTE(連結実質赤字比率に係る赤字・黒字の構成分析!F$38,"▲", "-")), 2)), NA())</f>
        <v>
0</v>
      </c>
      <c r="D32" s="177" t="e">
        <f>
IF(ROUND(VALUE(SUBSTITUTE(連結実質赤字比率に係る赤字・黒字の構成分析!G$38,"▲", "-")), 2) &lt; 0, ABS(ROUND(VALUE(SUBSTITUTE(連結実質赤字比率に係る赤字・黒字の構成分析!G$38,"▲", "-")), 2)), NA())</f>
        <v>
#N/A</v>
      </c>
      <c r="E32" s="177">
        <f>
IF(ROUND(VALUE(SUBSTITUTE(連結実質赤字比率に係る赤字・黒字の構成分析!G$38,"▲", "-")), 2) &gt;= 0, ABS(ROUND(VALUE(SUBSTITUTE(連結実質赤字比率に係る赤字・黒字の構成分析!G$38,"▲", "-")), 2)), NA())</f>
        <v>
0</v>
      </c>
      <c r="F32" s="177" t="e">
        <f>
IF(ROUND(VALUE(SUBSTITUTE(連結実質赤字比率に係る赤字・黒字の構成分析!H$38,"▲", "-")), 2) &lt; 0, ABS(ROUND(VALUE(SUBSTITUTE(連結実質赤字比率に係る赤字・黒字の構成分析!H$38,"▲", "-")), 2)), NA())</f>
        <v>
#N/A</v>
      </c>
      <c r="G32" s="177">
        <f>
IF(ROUND(VALUE(SUBSTITUTE(連結実質赤字比率に係る赤字・黒字の構成分析!H$38,"▲", "-")), 2) &gt;= 0, ABS(ROUND(VALUE(SUBSTITUTE(連結実質赤字比率に係る赤字・黒字の構成分析!H$38,"▲", "-")), 2)), NA())</f>
        <v>
0</v>
      </c>
      <c r="H32" s="177" t="e">
        <f>
IF(ROUND(VALUE(SUBSTITUTE(連結実質赤字比率に係る赤字・黒字の構成分析!I$38,"▲", "-")), 2) &lt; 0, ABS(ROUND(VALUE(SUBSTITUTE(連結実質赤字比率に係る赤字・黒字の構成分析!I$38,"▲", "-")), 2)), NA())</f>
        <v>
#N/A</v>
      </c>
      <c r="I32" s="177">
        <f>
IF(ROUND(VALUE(SUBSTITUTE(連結実質赤字比率に係る赤字・黒字の構成分析!I$38,"▲", "-")), 2) &gt;= 0, ABS(ROUND(VALUE(SUBSTITUTE(連結実質赤字比率に係る赤字・黒字の構成分析!I$38,"▲", "-")), 2)), NA())</f>
        <v>
0</v>
      </c>
      <c r="J32" s="177" t="e">
        <f>
IF(ROUND(VALUE(SUBSTITUTE(連結実質赤字比率に係る赤字・黒字の構成分析!J$38,"▲", "-")), 2) &lt; 0, ABS(ROUND(VALUE(SUBSTITUTE(連結実質赤字比率に係る赤字・黒字の構成分析!J$38,"▲", "-")), 2)), NA())</f>
        <v>
#N/A</v>
      </c>
      <c r="K32" s="177">
        <f>
IF(ROUND(VALUE(SUBSTITUTE(連結実質赤字比率に係る赤字・黒字の構成分析!J$38,"▲", "-")), 2) &gt;= 0, ABS(ROUND(VALUE(SUBSTITUTE(連結実質赤字比率に係る赤字・黒字の構成分析!J$38,"▲", "-")), 2)), NA())</f>
        <v>
0</v>
      </c>
    </row>
    <row r="33" spans="1:16" x14ac:dyDescent="0.2">
      <c r="A33" s="177" t="str">
        <f>
IF(連結実質赤字比率に係る赤字・黒字の構成分析!C$37="",NA(),連結実質赤字比率に係る赤字・黒字の構成分析!C$37)</f>
        <v>
後期高齢者医療事業会計</v>
      </c>
      <c r="B33" s="177" t="e">
        <f>
IF(ROUND(VALUE(SUBSTITUTE(連結実質赤字比率に係る赤字・黒字の構成分析!F$37,"▲", "-")), 2) &lt; 0, ABS(ROUND(VALUE(SUBSTITUTE(連結実質赤字比率に係る赤字・黒字の構成分析!F$37,"▲", "-")), 2)), NA())</f>
        <v>
#N/A</v>
      </c>
      <c r="C33" s="177">
        <f>
IF(ROUND(VALUE(SUBSTITUTE(連結実質赤字比率に係る赤字・黒字の構成分析!F$37,"▲", "-")), 2) &gt;= 0, ABS(ROUND(VALUE(SUBSTITUTE(連結実質赤字比率に係る赤字・黒字の構成分析!F$37,"▲", "-")), 2)), NA())</f>
        <v>
0.08</v>
      </c>
      <c r="D33" s="177" t="e">
        <f>
IF(ROUND(VALUE(SUBSTITUTE(連結実質赤字比率に係る赤字・黒字の構成分析!G$37,"▲", "-")), 2) &lt; 0, ABS(ROUND(VALUE(SUBSTITUTE(連結実質赤字比率に係る赤字・黒字の構成分析!G$37,"▲", "-")), 2)), NA())</f>
        <v>
#N/A</v>
      </c>
      <c r="E33" s="177">
        <f>
IF(ROUND(VALUE(SUBSTITUTE(連結実質赤字比率に係る赤字・黒字の構成分析!G$37,"▲", "-")), 2) &gt;= 0, ABS(ROUND(VALUE(SUBSTITUTE(連結実質赤字比率に係る赤字・黒字の構成分析!G$37,"▲", "-")), 2)), NA())</f>
        <v>
0.04</v>
      </c>
      <c r="F33" s="177" t="e">
        <f>
IF(ROUND(VALUE(SUBSTITUTE(連結実質赤字比率に係る赤字・黒字の構成分析!H$37,"▲", "-")), 2) &lt; 0, ABS(ROUND(VALUE(SUBSTITUTE(連結実質赤字比率に係る赤字・黒字の構成分析!H$37,"▲", "-")), 2)), NA())</f>
        <v>
#N/A</v>
      </c>
      <c r="G33" s="177">
        <f>
IF(ROUND(VALUE(SUBSTITUTE(連結実質赤字比率に係る赤字・黒字の構成分析!H$37,"▲", "-")), 2) &gt;= 0, ABS(ROUND(VALUE(SUBSTITUTE(連結実質赤字比率に係る赤字・黒字の構成分析!H$37,"▲", "-")), 2)), NA())</f>
        <v>
0.08</v>
      </c>
      <c r="H33" s="177" t="e">
        <f>
IF(ROUND(VALUE(SUBSTITUTE(連結実質赤字比率に係る赤字・黒字の構成分析!I$37,"▲", "-")), 2) &lt; 0, ABS(ROUND(VALUE(SUBSTITUTE(連結実質赤字比率に係る赤字・黒字の構成分析!I$37,"▲", "-")), 2)), NA())</f>
        <v>
#N/A</v>
      </c>
      <c r="I33" s="177">
        <f>
IF(ROUND(VALUE(SUBSTITUTE(連結実質赤字比率に係る赤字・黒字の構成分析!I$37,"▲", "-")), 2) &gt;= 0, ABS(ROUND(VALUE(SUBSTITUTE(連結実質赤字比率に係る赤字・黒字の構成分析!I$37,"▲", "-")), 2)), NA())</f>
        <v>
0.04</v>
      </c>
      <c r="J33" s="177" t="e">
        <f>
IF(ROUND(VALUE(SUBSTITUTE(連結実質赤字比率に係る赤字・黒字の構成分析!J$37,"▲", "-")), 2) &lt; 0, ABS(ROUND(VALUE(SUBSTITUTE(連結実質赤字比率に係る赤字・黒字の構成分析!J$37,"▲", "-")), 2)), NA())</f>
        <v>
#N/A</v>
      </c>
      <c r="K33" s="177">
        <f>
IF(ROUND(VALUE(SUBSTITUTE(連結実質赤字比率に係る赤字・黒字の構成分析!J$37,"▲", "-")), 2) &gt;= 0, ABS(ROUND(VALUE(SUBSTITUTE(連結実質赤字比率に係る赤字・黒字の構成分析!J$37,"▲", "-")), 2)), NA())</f>
        <v>
0.1</v>
      </c>
    </row>
    <row r="34" spans="1:16" x14ac:dyDescent="0.2">
      <c r="A34" s="177" t="str">
        <f>
IF(連結実質赤字比率に係る赤字・黒字の構成分析!C$36="",NA(),連結実質赤字比率に係る赤字・黒字の構成分析!C$36)</f>
        <v>
国民健康保険事業会計</v>
      </c>
      <c r="B34" s="177" t="e">
        <f>
IF(ROUND(VALUE(SUBSTITUTE(連結実質赤字比率に係る赤字・黒字の構成分析!F$36,"▲", "-")), 2) &lt; 0, ABS(ROUND(VALUE(SUBSTITUTE(連結実質赤字比率に係る赤字・黒字の構成分析!F$36,"▲", "-")), 2)), NA())</f>
        <v>
#N/A</v>
      </c>
      <c r="C34" s="177">
        <f>
IF(ROUND(VALUE(SUBSTITUTE(連結実質赤字比率に係る赤字・黒字の構成分析!F$36,"▲", "-")), 2) &gt;= 0, ABS(ROUND(VALUE(SUBSTITUTE(連結実質赤字比率に係る赤字・黒字の構成分析!F$36,"▲", "-")), 2)), NA())</f>
        <v>
1.44</v>
      </c>
      <c r="D34" s="177" t="e">
        <f>
IF(ROUND(VALUE(SUBSTITUTE(連結実質赤字比率に係る赤字・黒字の構成分析!G$36,"▲", "-")), 2) &lt; 0, ABS(ROUND(VALUE(SUBSTITUTE(連結実質赤字比率に係る赤字・黒字の構成分析!G$36,"▲", "-")), 2)), NA())</f>
        <v>
#N/A</v>
      </c>
      <c r="E34" s="177">
        <f>
IF(ROUND(VALUE(SUBSTITUTE(連結実質赤字比率に係る赤字・黒字の構成分析!G$36,"▲", "-")), 2) &gt;= 0, ABS(ROUND(VALUE(SUBSTITUTE(連結実質赤字比率に係る赤字・黒字の構成分析!G$36,"▲", "-")), 2)), NA())</f>
        <v>
1.57</v>
      </c>
      <c r="F34" s="177" t="e">
        <f>
IF(ROUND(VALUE(SUBSTITUTE(連結実質赤字比率に係る赤字・黒字の構成分析!H$36,"▲", "-")), 2) &lt; 0, ABS(ROUND(VALUE(SUBSTITUTE(連結実質赤字比率に係る赤字・黒字の構成分析!H$36,"▲", "-")), 2)), NA())</f>
        <v>
#N/A</v>
      </c>
      <c r="G34" s="177">
        <f>
IF(ROUND(VALUE(SUBSTITUTE(連結実質赤字比率に係る赤字・黒字の構成分析!H$36,"▲", "-")), 2) &gt;= 0, ABS(ROUND(VALUE(SUBSTITUTE(連結実質赤字比率に係る赤字・黒字の構成分析!H$36,"▲", "-")), 2)), NA())</f>
        <v>
1.57</v>
      </c>
      <c r="H34" s="177" t="e">
        <f>
IF(ROUND(VALUE(SUBSTITUTE(連結実質赤字比率に係る赤字・黒字の構成分析!I$36,"▲", "-")), 2) &lt; 0, ABS(ROUND(VALUE(SUBSTITUTE(連結実質赤字比率に係る赤字・黒字の構成分析!I$36,"▲", "-")), 2)), NA())</f>
        <v>
#N/A</v>
      </c>
      <c r="I34" s="177">
        <f>
IF(ROUND(VALUE(SUBSTITUTE(連結実質赤字比率に係る赤字・黒字の構成分析!I$36,"▲", "-")), 2) &gt;= 0, ABS(ROUND(VALUE(SUBSTITUTE(連結実質赤字比率に係る赤字・黒字の構成分析!I$36,"▲", "-")), 2)), NA())</f>
        <v>
1.99</v>
      </c>
      <c r="J34" s="177" t="e">
        <f>
IF(ROUND(VALUE(SUBSTITUTE(連結実質赤字比率に係る赤字・黒字の構成分析!J$36,"▲", "-")), 2) &lt; 0, ABS(ROUND(VALUE(SUBSTITUTE(連結実質赤字比率に係る赤字・黒字の構成分析!J$36,"▲", "-")), 2)), NA())</f>
        <v>
#N/A</v>
      </c>
      <c r="K34" s="177">
        <f>
IF(ROUND(VALUE(SUBSTITUTE(連結実質赤字比率に係る赤字・黒字の構成分析!J$36,"▲", "-")), 2) &gt;= 0, ABS(ROUND(VALUE(SUBSTITUTE(連結実質赤字比率に係る赤字・黒字の構成分析!J$36,"▲", "-")), 2)), NA())</f>
        <v>
0.51</v>
      </c>
    </row>
    <row r="35" spans="1:16" x14ac:dyDescent="0.2">
      <c r="A35" s="177" t="str">
        <f>
IF(連結実質赤字比率に係る赤字・黒字の構成分析!C$35="",NA(),連結実質赤字比率に係る赤字・黒字の構成分析!C$35)</f>
        <v>
介護保険事業会計</v>
      </c>
      <c r="B35" s="177" t="e">
        <f>
IF(ROUND(VALUE(SUBSTITUTE(連結実質赤字比率に係る赤字・黒字の構成分析!F$35,"▲", "-")), 2) &lt; 0, ABS(ROUND(VALUE(SUBSTITUTE(連結実質赤字比率に係る赤字・黒字の構成分析!F$35,"▲", "-")), 2)), NA())</f>
        <v>
#N/A</v>
      </c>
      <c r="C35" s="177">
        <f>
IF(ROUND(VALUE(SUBSTITUTE(連結実質赤字比率に係る赤字・黒字の構成分析!F$35,"▲", "-")), 2) &gt;= 0, ABS(ROUND(VALUE(SUBSTITUTE(連結実質赤字比率に係る赤字・黒字の構成分析!F$35,"▲", "-")), 2)), NA())</f>
        <v>
0.37</v>
      </c>
      <c r="D35" s="177" t="e">
        <f>
IF(ROUND(VALUE(SUBSTITUTE(連結実質赤字比率に係る赤字・黒字の構成分析!G$35,"▲", "-")), 2) &lt; 0, ABS(ROUND(VALUE(SUBSTITUTE(連結実質赤字比率に係る赤字・黒字の構成分析!G$35,"▲", "-")), 2)), NA())</f>
        <v>
#N/A</v>
      </c>
      <c r="E35" s="177">
        <f>
IF(ROUND(VALUE(SUBSTITUTE(連結実質赤字比率に係る赤字・黒字の構成分析!G$35,"▲", "-")), 2) &gt;= 0, ABS(ROUND(VALUE(SUBSTITUTE(連結実質赤字比率に係る赤字・黒字の構成分析!G$35,"▲", "-")), 2)), NA())</f>
        <v>
0.47</v>
      </c>
      <c r="F35" s="177" t="e">
        <f>
IF(ROUND(VALUE(SUBSTITUTE(連結実質赤字比率に係る赤字・黒字の構成分析!H$35,"▲", "-")), 2) &lt; 0, ABS(ROUND(VALUE(SUBSTITUTE(連結実質赤字比率に係る赤字・黒字の構成分析!H$35,"▲", "-")), 2)), NA())</f>
        <v>
#N/A</v>
      </c>
      <c r="G35" s="177">
        <f>
IF(ROUND(VALUE(SUBSTITUTE(連結実質赤字比率に係る赤字・黒字の構成分析!H$35,"▲", "-")), 2) &gt;= 0, ABS(ROUND(VALUE(SUBSTITUTE(連結実質赤字比率に係る赤字・黒字の構成分析!H$35,"▲", "-")), 2)), NA())</f>
        <v>
1.48</v>
      </c>
      <c r="H35" s="177" t="e">
        <f>
IF(ROUND(VALUE(SUBSTITUTE(連結実質赤字比率に係る赤字・黒字の構成分析!I$35,"▲", "-")), 2) &lt; 0, ABS(ROUND(VALUE(SUBSTITUTE(連結実質赤字比率に係る赤字・黒字の構成分析!I$35,"▲", "-")), 2)), NA())</f>
        <v>
#N/A</v>
      </c>
      <c r="I35" s="177">
        <f>
IF(ROUND(VALUE(SUBSTITUTE(連結実質赤字比率に係る赤字・黒字の構成分析!I$35,"▲", "-")), 2) &gt;= 0, ABS(ROUND(VALUE(SUBSTITUTE(連結実質赤字比率に係る赤字・黒字の構成分析!I$35,"▲", "-")), 2)), NA())</f>
        <v>
0.31</v>
      </c>
      <c r="J35" s="177" t="e">
        <f>
IF(ROUND(VALUE(SUBSTITUTE(連結実質赤字比率に係る赤字・黒字の構成分析!J$35,"▲", "-")), 2) &lt; 0, ABS(ROUND(VALUE(SUBSTITUTE(連結実質赤字比率に係る赤字・黒字の構成分析!J$35,"▲", "-")), 2)), NA())</f>
        <v>
#N/A</v>
      </c>
      <c r="K35" s="177">
        <f>
IF(ROUND(VALUE(SUBSTITUTE(連結実質赤字比率に係る赤字・黒字の構成分析!J$35,"▲", "-")), 2) &gt;= 0, ABS(ROUND(VALUE(SUBSTITUTE(連結実質赤字比率に係る赤字・黒字の構成分析!J$35,"▲", "-")), 2)), NA())</f>
        <v>
0.67</v>
      </c>
    </row>
    <row r="36" spans="1:16" x14ac:dyDescent="0.2">
      <c r="A36" s="177" t="str">
        <f>
IF(連結実質赤字比率に係る赤字・黒字の構成分析!C$34="",NA(),連結実質赤字比率に係る赤字・黒字の構成分析!C$34)</f>
        <v>
一般会計</v>
      </c>
      <c r="B36" s="177" t="e">
        <f>
IF(ROUND(VALUE(SUBSTITUTE(連結実質赤字比率に係る赤字・黒字の構成分析!F$34,"▲", "-")), 2) &lt; 0, ABS(ROUND(VALUE(SUBSTITUTE(連結実質赤字比率に係る赤字・黒字の構成分析!F$34,"▲", "-")), 2)), NA())</f>
        <v>
#N/A</v>
      </c>
      <c r="C36" s="177">
        <f>
IF(ROUND(VALUE(SUBSTITUTE(連結実質赤字比率に係る赤字・黒字の構成分析!F$34,"▲", "-")), 2) &gt;= 0, ABS(ROUND(VALUE(SUBSTITUTE(連結実質赤字比率に係る赤字・黒字の構成分析!F$34,"▲", "-")), 2)), NA())</f>
        <v>
5</v>
      </c>
      <c r="D36" s="177" t="e">
        <f>
IF(ROUND(VALUE(SUBSTITUTE(連結実質赤字比率に係る赤字・黒字の構成分析!G$34,"▲", "-")), 2) &lt; 0, ABS(ROUND(VALUE(SUBSTITUTE(連結実質赤字比率に係る赤字・黒字の構成分析!G$34,"▲", "-")), 2)), NA())</f>
        <v>
#N/A</v>
      </c>
      <c r="E36" s="177">
        <f>
IF(ROUND(VALUE(SUBSTITUTE(連結実質赤字比率に係る赤字・黒字の構成分析!G$34,"▲", "-")), 2) &gt;= 0, ABS(ROUND(VALUE(SUBSTITUTE(連結実質赤字比率に係る赤字・黒字の構成分析!G$34,"▲", "-")), 2)), NA())</f>
        <v>
5.34</v>
      </c>
      <c r="F36" s="177" t="e">
        <f>
IF(ROUND(VALUE(SUBSTITUTE(連結実質赤字比率に係る赤字・黒字の構成分析!H$34,"▲", "-")), 2) &lt; 0, ABS(ROUND(VALUE(SUBSTITUTE(連結実質赤字比率に係る赤字・黒字の構成分析!H$34,"▲", "-")), 2)), NA())</f>
        <v>
#N/A</v>
      </c>
      <c r="G36" s="177">
        <f>
IF(ROUND(VALUE(SUBSTITUTE(連結実質赤字比率に係る赤字・黒字の構成分析!H$34,"▲", "-")), 2) &gt;= 0, ABS(ROUND(VALUE(SUBSTITUTE(連結実質赤字比率に係る赤字・黒字の構成分析!H$34,"▲", "-")), 2)), NA())</f>
        <v>
2.5</v>
      </c>
      <c r="H36" s="177" t="e">
        <f>
IF(ROUND(VALUE(SUBSTITUTE(連結実質赤字比率に係る赤字・黒字の構成分析!I$34,"▲", "-")), 2) &lt; 0, ABS(ROUND(VALUE(SUBSTITUTE(連結実質赤字比率に係る赤字・黒字の構成分析!I$34,"▲", "-")), 2)), NA())</f>
        <v>
#N/A</v>
      </c>
      <c r="I36" s="177">
        <f>
IF(ROUND(VALUE(SUBSTITUTE(連結実質赤字比率に係る赤字・黒字の構成分析!I$34,"▲", "-")), 2) &gt;= 0, ABS(ROUND(VALUE(SUBSTITUTE(連結実質赤字比率に係る赤字・黒字の構成分析!I$34,"▲", "-")), 2)), NA())</f>
        <v>
3.04</v>
      </c>
      <c r="J36" s="177" t="e">
        <f>
IF(ROUND(VALUE(SUBSTITUTE(連結実質赤字比率に係る赤字・黒字の構成分析!J$34,"▲", "-")), 2) &lt; 0, ABS(ROUND(VALUE(SUBSTITUTE(連結実質赤字比率に係る赤字・黒字の構成分析!J$34,"▲", "-")), 2)), NA())</f>
        <v>
#N/A</v>
      </c>
      <c r="K36" s="177">
        <f>
IF(ROUND(VALUE(SUBSTITUTE(連結実質赤字比率に係る赤字・黒字の構成分析!J$34,"▲", "-")), 2) &gt;= 0, ABS(ROUND(VALUE(SUBSTITUTE(連結実質赤字比率に係る赤字・黒字の構成分析!J$34,"▲", "-")), 2)), NA())</f>
        <v>
8.09</v>
      </c>
    </row>
    <row r="39" spans="1:16" x14ac:dyDescent="0.2">
      <c r="A39" s="146" t="s">
        <v>
59</v>
      </c>
    </row>
    <row r="40" spans="1:16" x14ac:dyDescent="0.2">
      <c r="A40" s="178"/>
      <c r="B40" s="178" t="str">
        <f>
'実質公債費比率（分子）の構造'!K$44</f>
        <v>
H26</v>
      </c>
      <c r="C40" s="178"/>
      <c r="D40" s="178"/>
      <c r="E40" s="178" t="str">
        <f>
'実質公債費比率（分子）の構造'!L$44</f>
        <v>
H27</v>
      </c>
      <c r="F40" s="178"/>
      <c r="G40" s="178"/>
      <c r="H40" s="178" t="str">
        <f>
'実質公債費比率（分子）の構造'!M$44</f>
        <v>
H28</v>
      </c>
      <c r="I40" s="178"/>
      <c r="J40" s="178"/>
      <c r="K40" s="178" t="str">
        <f>
'実質公債費比率（分子）の構造'!N$44</f>
        <v>
H29</v>
      </c>
      <c r="L40" s="178"/>
      <c r="M40" s="178"/>
      <c r="N40" s="178" t="str">
        <f>
'実質公債費比率（分子）の構造'!O$44</f>
        <v>
H30</v>
      </c>
      <c r="O40" s="178"/>
      <c r="P40" s="178"/>
    </row>
    <row r="41" spans="1:16" x14ac:dyDescent="0.2">
      <c r="A41" s="178"/>
      <c r="B41" s="178" t="s">
        <v>
60</v>
      </c>
      <c r="C41" s="178"/>
      <c r="D41" s="178" t="s">
        <v>
61</v>
      </c>
      <c r="E41" s="178" t="s">
        <v>
60</v>
      </c>
      <c r="F41" s="178"/>
      <c r="G41" s="178" t="s">
        <v>
61</v>
      </c>
      <c r="H41" s="178" t="s">
        <v>
60</v>
      </c>
      <c r="I41" s="178"/>
      <c r="J41" s="178" t="s">
        <v>
61</v>
      </c>
      <c r="K41" s="178" t="s">
        <v>
60</v>
      </c>
      <c r="L41" s="178"/>
      <c r="M41" s="178" t="s">
        <v>
61</v>
      </c>
      <c r="N41" s="178" t="s">
        <v>
60</v>
      </c>
      <c r="O41" s="178"/>
      <c r="P41" s="178" t="s">
        <v>
61</v>
      </c>
    </row>
    <row r="42" spans="1:16" x14ac:dyDescent="0.2">
      <c r="A42" s="178" t="s">
        <v>
62</v>
      </c>
      <c r="B42" s="178"/>
      <c r="C42" s="178"/>
      <c r="D42" s="178">
        <f>
'実質公債費比率（分子）の構造'!K$52</f>
        <v>
3791</v>
      </c>
      <c r="E42" s="178"/>
      <c r="F42" s="178"/>
      <c r="G42" s="178">
        <f>
'実質公債費比率（分子）の構造'!L$52</f>
        <v>
3365</v>
      </c>
      <c r="H42" s="178"/>
      <c r="I42" s="178"/>
      <c r="J42" s="178">
        <f>
'実質公債費比率（分子）の構造'!M$52</f>
        <v>
3350</v>
      </c>
      <c r="K42" s="178"/>
      <c r="L42" s="178"/>
      <c r="M42" s="178">
        <f>
'実質公債費比率（分子）の構造'!N$52</f>
        <v>
3241</v>
      </c>
      <c r="N42" s="178"/>
      <c r="O42" s="178"/>
      <c r="P42" s="178">
        <f>
'実質公債費比率（分子）の構造'!O$52</f>
        <v>
3085</v>
      </c>
    </row>
    <row r="43" spans="1:16" x14ac:dyDescent="0.2">
      <c r="A43" s="178" t="s">
        <v>
63</v>
      </c>
      <c r="B43" s="178">
        <f>
'実質公債費比率（分子）の構造'!K$51</f>
        <v>
3</v>
      </c>
      <c r="C43" s="178"/>
      <c r="D43" s="178"/>
      <c r="E43" s="178" t="str">
        <f>
'実質公債費比率（分子）の構造'!L$51</f>
        <v>
-</v>
      </c>
      <c r="F43" s="178"/>
      <c r="G43" s="178"/>
      <c r="H43" s="178" t="str">
        <f>
'実質公債費比率（分子）の構造'!M$51</f>
        <v>
-</v>
      </c>
      <c r="I43" s="178"/>
      <c r="J43" s="178"/>
      <c r="K43" s="178" t="str">
        <f>
'実質公債費比率（分子）の構造'!N$51</f>
        <v>
-</v>
      </c>
      <c r="L43" s="178"/>
      <c r="M43" s="178"/>
      <c r="N43" s="178" t="str">
        <f>
'実質公債費比率（分子）の構造'!O$51</f>
        <v>
-</v>
      </c>
      <c r="O43" s="178"/>
      <c r="P43" s="178"/>
    </row>
    <row r="44" spans="1:16" x14ac:dyDescent="0.2">
      <c r="A44" s="178" t="s">
        <v>
64</v>
      </c>
      <c r="B44" s="178" t="str">
        <f>
'実質公債費比率（分子）の構造'!K$50</f>
        <v>
-</v>
      </c>
      <c r="C44" s="178"/>
      <c r="D44" s="178"/>
      <c r="E44" s="178" t="str">
        <f>
'実質公債費比率（分子）の構造'!L$50</f>
        <v>
-</v>
      </c>
      <c r="F44" s="178"/>
      <c r="G44" s="178"/>
      <c r="H44" s="178" t="str">
        <f>
'実質公債費比率（分子）の構造'!M$50</f>
        <v>
-</v>
      </c>
      <c r="I44" s="178"/>
      <c r="J44" s="178"/>
      <c r="K44" s="178" t="str">
        <f>
'実質公債費比率（分子）の構造'!N$50</f>
        <v>
-</v>
      </c>
      <c r="L44" s="178"/>
      <c r="M44" s="178"/>
      <c r="N44" s="178" t="str">
        <f>
'実質公債費比率（分子）の構造'!O$50</f>
        <v>
-</v>
      </c>
      <c r="O44" s="178"/>
      <c r="P44" s="178"/>
    </row>
    <row r="45" spans="1:16" x14ac:dyDescent="0.2">
      <c r="A45" s="178" t="s">
        <v>
65</v>
      </c>
      <c r="B45" s="178">
        <f>
'実質公債費比率（分子）の構造'!K$49</f>
        <v>
285</v>
      </c>
      <c r="C45" s="178"/>
      <c r="D45" s="178"/>
      <c r="E45" s="178">
        <f>
'実質公債費比率（分子）の構造'!L$49</f>
        <v>
134</v>
      </c>
      <c r="F45" s="178"/>
      <c r="G45" s="178"/>
      <c r="H45" s="178">
        <f>
'実質公債費比率（分子）の構造'!M$49</f>
        <v>
122</v>
      </c>
      <c r="I45" s="178"/>
      <c r="J45" s="178"/>
      <c r="K45" s="178">
        <f>
'実質公債費比率（分子）の構造'!N$49</f>
        <v>
111</v>
      </c>
      <c r="L45" s="178"/>
      <c r="M45" s="178"/>
      <c r="N45" s="178">
        <f>
'実質公債費比率（分子）の構造'!O$49</f>
        <v>
100</v>
      </c>
      <c r="O45" s="178"/>
      <c r="P45" s="178"/>
    </row>
    <row r="46" spans="1:16" x14ac:dyDescent="0.2">
      <c r="A46" s="178" t="s">
        <v>
66</v>
      </c>
      <c r="B46" s="178">
        <f>
'実質公債費比率（分子）の構造'!K$48</f>
        <v>
880</v>
      </c>
      <c r="C46" s="178"/>
      <c r="D46" s="178"/>
      <c r="E46" s="178">
        <f>
'実質公債費比率（分子）の構造'!L$48</f>
        <v>
815</v>
      </c>
      <c r="F46" s="178"/>
      <c r="G46" s="178"/>
      <c r="H46" s="178">
        <f>
'実質公債費比率（分子）の構造'!M$48</f>
        <v>
752</v>
      </c>
      <c r="I46" s="178"/>
      <c r="J46" s="178"/>
      <c r="K46" s="178">
        <f>
'実質公債費比率（分子）の構造'!N$48</f>
        <v>
673</v>
      </c>
      <c r="L46" s="178"/>
      <c r="M46" s="178"/>
      <c r="N46" s="178">
        <f>
'実質公債費比率（分子）の構造'!O$48</f>
        <v>
586</v>
      </c>
      <c r="O46" s="178"/>
      <c r="P46" s="178"/>
    </row>
    <row r="47" spans="1:16" x14ac:dyDescent="0.2">
      <c r="A47" s="178" t="s">
        <v>
67</v>
      </c>
      <c r="B47" s="178" t="str">
        <f>
'実質公債費比率（分子）の構造'!K$47</f>
        <v>
-</v>
      </c>
      <c r="C47" s="178"/>
      <c r="D47" s="178"/>
      <c r="E47" s="178" t="str">
        <f>
'実質公債費比率（分子）の構造'!L$47</f>
        <v>
-</v>
      </c>
      <c r="F47" s="178"/>
      <c r="G47" s="178"/>
      <c r="H47" s="178" t="str">
        <f>
'実質公債費比率（分子）の構造'!M$47</f>
        <v>
-</v>
      </c>
      <c r="I47" s="178"/>
      <c r="J47" s="178"/>
      <c r="K47" s="178" t="str">
        <f>
'実質公債費比率（分子）の構造'!N$47</f>
        <v>
-</v>
      </c>
      <c r="L47" s="178"/>
      <c r="M47" s="178"/>
      <c r="N47" s="178" t="str">
        <f>
'実質公債費比率（分子）の構造'!O$47</f>
        <v>
-</v>
      </c>
      <c r="O47" s="178"/>
      <c r="P47" s="178"/>
    </row>
    <row r="48" spans="1:16" x14ac:dyDescent="0.2">
      <c r="A48" s="178" t="s">
        <v>
68</v>
      </c>
      <c r="B48" s="178" t="str">
        <f>
'実質公債費比率（分子）の構造'!K$46</f>
        <v>
-</v>
      </c>
      <c r="C48" s="178"/>
      <c r="D48" s="178"/>
      <c r="E48" s="178" t="str">
        <f>
'実質公債費比率（分子）の構造'!L$46</f>
        <v>
-</v>
      </c>
      <c r="F48" s="178"/>
      <c r="G48" s="178"/>
      <c r="H48" s="178" t="str">
        <f>
'実質公債費比率（分子）の構造'!M$46</f>
        <v>
-</v>
      </c>
      <c r="I48" s="178"/>
      <c r="J48" s="178"/>
      <c r="K48" s="178" t="str">
        <f>
'実質公債費比率（分子）の構造'!N$46</f>
        <v>
-</v>
      </c>
      <c r="L48" s="178"/>
      <c r="M48" s="178"/>
      <c r="N48" s="178" t="str">
        <f>
'実質公債費比率（分子）の構造'!O$46</f>
        <v>
-</v>
      </c>
      <c r="O48" s="178"/>
      <c r="P48" s="178"/>
    </row>
    <row r="49" spans="1:16" x14ac:dyDescent="0.2">
      <c r="A49" s="178" t="s">
        <v>
69</v>
      </c>
      <c r="B49" s="178">
        <f>
'実質公債費比率（分子）の構造'!K$45</f>
        <v>
2850</v>
      </c>
      <c r="C49" s="178"/>
      <c r="D49" s="178"/>
      <c r="E49" s="178">
        <f>
'実質公債費比率（分子）の構造'!L$45</f>
        <v>
2631</v>
      </c>
      <c r="F49" s="178"/>
      <c r="G49" s="178"/>
      <c r="H49" s="178">
        <f>
'実質公債費比率（分子）の構造'!M$45</f>
        <v>
2471</v>
      </c>
      <c r="I49" s="178"/>
      <c r="J49" s="178"/>
      <c r="K49" s="178">
        <f>
'実質公債費比率（分子）の構造'!N$45</f>
        <v>
2525</v>
      </c>
      <c r="L49" s="178"/>
      <c r="M49" s="178"/>
      <c r="N49" s="178">
        <f>
'実質公債費比率（分子）の構造'!O$45</f>
        <v>
2505</v>
      </c>
      <c r="O49" s="178"/>
      <c r="P49" s="178"/>
    </row>
    <row r="50" spans="1:16" x14ac:dyDescent="0.2">
      <c r="A50" s="178" t="s">
        <v>
70</v>
      </c>
      <c r="B50" s="178" t="e">
        <f>
NA()</f>
        <v>
#N/A</v>
      </c>
      <c r="C50" s="178">
        <f>
IF(ISNUMBER('実質公債費比率（分子）の構造'!K$53),'実質公債費比率（分子）の構造'!K$53,NA())</f>
        <v>
227</v>
      </c>
      <c r="D50" s="178" t="e">
        <f>
NA()</f>
        <v>
#N/A</v>
      </c>
      <c r="E50" s="178" t="e">
        <f>
NA()</f>
        <v>
#N/A</v>
      </c>
      <c r="F50" s="178">
        <f>
IF(ISNUMBER('実質公債費比率（分子）の構造'!L$53),'実質公債費比率（分子）の構造'!L$53,NA())</f>
        <v>
215</v>
      </c>
      <c r="G50" s="178" t="e">
        <f>
NA()</f>
        <v>
#N/A</v>
      </c>
      <c r="H50" s="178" t="e">
        <f>
NA()</f>
        <v>
#N/A</v>
      </c>
      <c r="I50" s="178">
        <f>
IF(ISNUMBER('実質公債費比率（分子）の構造'!M$53),'実質公債費比率（分子）の構造'!M$53,NA())</f>
        <v>
-5</v>
      </c>
      <c r="J50" s="178" t="e">
        <f>
NA()</f>
        <v>
#N/A</v>
      </c>
      <c r="K50" s="178" t="e">
        <f>
NA()</f>
        <v>
#N/A</v>
      </c>
      <c r="L50" s="178">
        <f>
IF(ISNUMBER('実質公債費比率（分子）の構造'!N$53),'実質公債費比率（分子）の構造'!N$53,NA())</f>
        <v>
68</v>
      </c>
      <c r="M50" s="178" t="e">
        <f>
NA()</f>
        <v>
#N/A</v>
      </c>
      <c r="N50" s="178" t="e">
        <f>
NA()</f>
        <v>
#N/A</v>
      </c>
      <c r="O50" s="178">
        <f>
IF(ISNUMBER('実質公債費比率（分子）の構造'!O$53),'実質公債費比率（分子）の構造'!O$53,NA())</f>
        <v>
106</v>
      </c>
      <c r="P50" s="178" t="e">
        <f>
NA()</f>
        <v>
#N/A</v>
      </c>
    </row>
    <row r="53" spans="1:16" x14ac:dyDescent="0.2">
      <c r="A53" s="146" t="s">
        <v>
71</v>
      </c>
    </row>
    <row r="54" spans="1:16" x14ac:dyDescent="0.2">
      <c r="A54" s="177"/>
      <c r="B54" s="177" t="str">
        <f>
'将来負担比率（分子）の構造'!I$40</f>
        <v>
H26</v>
      </c>
      <c r="C54" s="177"/>
      <c r="D54" s="177"/>
      <c r="E54" s="177" t="str">
        <f>
'将来負担比率（分子）の構造'!J$40</f>
        <v>
H27</v>
      </c>
      <c r="F54" s="177"/>
      <c r="G54" s="177"/>
      <c r="H54" s="177" t="str">
        <f>
'将来負担比率（分子）の構造'!K$40</f>
        <v>
H28</v>
      </c>
      <c r="I54" s="177"/>
      <c r="J54" s="177"/>
      <c r="K54" s="177" t="str">
        <f>
'将来負担比率（分子）の構造'!L$40</f>
        <v>
H29</v>
      </c>
      <c r="L54" s="177"/>
      <c r="M54" s="177"/>
      <c r="N54" s="177" t="str">
        <f>
'将来負担比率（分子）の構造'!M$40</f>
        <v>
H30</v>
      </c>
      <c r="O54" s="177"/>
      <c r="P54" s="177"/>
    </row>
    <row r="55" spans="1:16" x14ac:dyDescent="0.2">
      <c r="A55" s="177"/>
      <c r="B55" s="177" t="s">
        <v>
72</v>
      </c>
      <c r="C55" s="177"/>
      <c r="D55" s="177" t="s">
        <v>
73</v>
      </c>
      <c r="E55" s="177" t="s">
        <v>
72</v>
      </c>
      <c r="F55" s="177"/>
      <c r="G55" s="177" t="s">
        <v>
73</v>
      </c>
      <c r="H55" s="177" t="s">
        <v>
72</v>
      </c>
      <c r="I55" s="177"/>
      <c r="J55" s="177" t="s">
        <v>
73</v>
      </c>
      <c r="K55" s="177" t="s">
        <v>
72</v>
      </c>
      <c r="L55" s="177"/>
      <c r="M55" s="177" t="s">
        <v>
73</v>
      </c>
      <c r="N55" s="177" t="s">
        <v>
72</v>
      </c>
      <c r="O55" s="177"/>
      <c r="P55" s="177" t="s">
        <v>
73</v>
      </c>
    </row>
    <row r="56" spans="1:16" x14ac:dyDescent="0.2">
      <c r="A56" s="177" t="s">
        <v>
42</v>
      </c>
      <c r="B56" s="177"/>
      <c r="C56" s="177"/>
      <c r="D56" s="177">
        <f>
'将来負担比率（分子）の構造'!I$52</f>
        <v>
25221</v>
      </c>
      <c r="E56" s="177"/>
      <c r="F56" s="177"/>
      <c r="G56" s="177">
        <f>
'将来負担比率（分子）の構造'!J$52</f>
        <v>
25199</v>
      </c>
      <c r="H56" s="177"/>
      <c r="I56" s="177"/>
      <c r="J56" s="177">
        <f>
'将来負担比率（分子）の構造'!K$52</f>
        <v>
24751</v>
      </c>
      <c r="K56" s="177"/>
      <c r="L56" s="177"/>
      <c r="M56" s="177">
        <f>
'将来負担比率（分子）の構造'!L$52</f>
        <v>
24560</v>
      </c>
      <c r="N56" s="177"/>
      <c r="O56" s="177"/>
      <c r="P56" s="177">
        <f>
'将来負担比率（分子）の構造'!M$52</f>
        <v>
24417</v>
      </c>
    </row>
    <row r="57" spans="1:16" x14ac:dyDescent="0.2">
      <c r="A57" s="177" t="s">
        <v>
41</v>
      </c>
      <c r="B57" s="177"/>
      <c r="C57" s="177"/>
      <c r="D57" s="177">
        <f>
'将来負担比率（分子）の構造'!I$51</f>
        <v>
5487</v>
      </c>
      <c r="E57" s="177"/>
      <c r="F57" s="177"/>
      <c r="G57" s="177">
        <f>
'将来負担比率（分子）の構造'!J$51</f>
        <v>
5414</v>
      </c>
      <c r="H57" s="177"/>
      <c r="I57" s="177"/>
      <c r="J57" s="177">
        <f>
'将来負担比率（分子）の構造'!K$51</f>
        <v>
5185</v>
      </c>
      <c r="K57" s="177"/>
      <c r="L57" s="177"/>
      <c r="M57" s="177">
        <f>
'将来負担比率（分子）の構造'!L$51</f>
        <v>
4726</v>
      </c>
      <c r="N57" s="177"/>
      <c r="O57" s="177"/>
      <c r="P57" s="177">
        <f>
'将来負担比率（分子）の構造'!M$51</f>
        <v>
3962</v>
      </c>
    </row>
    <row r="58" spans="1:16" x14ac:dyDescent="0.2">
      <c r="A58" s="177" t="s">
        <v>
40</v>
      </c>
      <c r="B58" s="177"/>
      <c r="C58" s="177"/>
      <c r="D58" s="177">
        <f>
'将来負担比率（分子）の構造'!I$50</f>
        <v>
5339</v>
      </c>
      <c r="E58" s="177"/>
      <c r="F58" s="177"/>
      <c r="G58" s="177">
        <f>
'将来負担比率（分子）の構造'!J$50</f>
        <v>
6251</v>
      </c>
      <c r="H58" s="177"/>
      <c r="I58" s="177"/>
      <c r="J58" s="177">
        <f>
'将来負担比率（分子）の構造'!K$50</f>
        <v>
7209</v>
      </c>
      <c r="K58" s="177"/>
      <c r="L58" s="177"/>
      <c r="M58" s="177">
        <f>
'将来負担比率（分子）の構造'!L$50</f>
        <v>
7779</v>
      </c>
      <c r="N58" s="177"/>
      <c r="O58" s="177"/>
      <c r="P58" s="177">
        <f>
'将来負担比率（分子）の構造'!M$50</f>
        <v>
6836</v>
      </c>
    </row>
    <row r="59" spans="1:16" x14ac:dyDescent="0.2">
      <c r="A59" s="177" t="s">
        <v>
38</v>
      </c>
      <c r="B59" s="177" t="str">
        <f>
'将来負担比率（分子）の構造'!I$49</f>
        <v>
-</v>
      </c>
      <c r="C59" s="177"/>
      <c r="D59" s="177"/>
      <c r="E59" s="177" t="str">
        <f>
'将来負担比率（分子）の構造'!J$49</f>
        <v>
-</v>
      </c>
      <c r="F59" s="177"/>
      <c r="G59" s="177"/>
      <c r="H59" s="177" t="str">
        <f>
'将来負担比率（分子）の構造'!K$49</f>
        <v>
-</v>
      </c>
      <c r="I59" s="177"/>
      <c r="J59" s="177"/>
      <c r="K59" s="177" t="str">
        <f>
'将来負担比率（分子）の構造'!L$49</f>
        <v>
-</v>
      </c>
      <c r="L59" s="177"/>
      <c r="M59" s="177"/>
      <c r="N59" s="177" t="str">
        <f>
'将来負担比率（分子）の構造'!M$49</f>
        <v>
-</v>
      </c>
      <c r="O59" s="177"/>
      <c r="P59" s="177"/>
    </row>
    <row r="60" spans="1:16" x14ac:dyDescent="0.2">
      <c r="A60" s="177" t="s">
        <v>
37</v>
      </c>
      <c r="B60" s="177" t="str">
        <f>
'将来負担比率（分子）の構造'!I$48</f>
        <v>
-</v>
      </c>
      <c r="C60" s="177"/>
      <c r="D60" s="177"/>
      <c r="E60" s="177" t="str">
        <f>
'将来負担比率（分子）の構造'!J$48</f>
        <v>
-</v>
      </c>
      <c r="F60" s="177"/>
      <c r="G60" s="177"/>
      <c r="H60" s="177" t="str">
        <f>
'将来負担比率（分子）の構造'!K$48</f>
        <v>
-</v>
      </c>
      <c r="I60" s="177"/>
      <c r="J60" s="177"/>
      <c r="K60" s="177" t="str">
        <f>
'将来負担比率（分子）の構造'!L$48</f>
        <v>
-</v>
      </c>
      <c r="L60" s="177"/>
      <c r="M60" s="177"/>
      <c r="N60" s="177" t="str">
        <f>
'将来負担比率（分子）の構造'!M$48</f>
        <v>
-</v>
      </c>
      <c r="O60" s="177"/>
      <c r="P60" s="177"/>
    </row>
    <row r="61" spans="1:16" x14ac:dyDescent="0.2">
      <c r="A61" s="177" t="s">
        <v>
35</v>
      </c>
      <c r="B61" s="177" t="str">
        <f>
'将来負担比率（分子）の構造'!I$46</f>
        <v>
-</v>
      </c>
      <c r="C61" s="177"/>
      <c r="D61" s="177"/>
      <c r="E61" s="177">
        <f>
'将来負担比率（分子）の構造'!J$46</f>
        <v>
163</v>
      </c>
      <c r="F61" s="177"/>
      <c r="G61" s="177"/>
      <c r="H61" s="177" t="str">
        <f>
'将来負担比率（分子）の構造'!K$46</f>
        <v>
-</v>
      </c>
      <c r="I61" s="177"/>
      <c r="J61" s="177"/>
      <c r="K61" s="177" t="str">
        <f>
'将来負担比率（分子）の構造'!L$46</f>
        <v>
-</v>
      </c>
      <c r="L61" s="177"/>
      <c r="M61" s="177"/>
      <c r="N61" s="177" t="str">
        <f>
'将来負担比率（分子）の構造'!M$46</f>
        <v>
-</v>
      </c>
      <c r="O61" s="177"/>
      <c r="P61" s="177"/>
    </row>
    <row r="62" spans="1:16" x14ac:dyDescent="0.2">
      <c r="A62" s="177" t="s">
        <v>
34</v>
      </c>
      <c r="B62" s="177">
        <f>
'将来負担比率（分子）の構造'!I$45</f>
        <v>
6145</v>
      </c>
      <c r="C62" s="177"/>
      <c r="D62" s="177"/>
      <c r="E62" s="177">
        <f>
'将来負担比率（分子）の構造'!J$45</f>
        <v>
6183</v>
      </c>
      <c r="F62" s="177"/>
      <c r="G62" s="177"/>
      <c r="H62" s="177">
        <f>
'将来負担比率（分子）の構造'!K$45</f>
        <v>
6121</v>
      </c>
      <c r="I62" s="177"/>
      <c r="J62" s="177"/>
      <c r="K62" s="177">
        <f>
'将来負担比率（分子）の構造'!L$45</f>
        <v>
6039</v>
      </c>
      <c r="L62" s="177"/>
      <c r="M62" s="177"/>
      <c r="N62" s="177">
        <f>
'将来負担比率（分子）の構造'!M$45</f>
        <v>
5847</v>
      </c>
      <c r="O62" s="177"/>
      <c r="P62" s="177"/>
    </row>
    <row r="63" spans="1:16" x14ac:dyDescent="0.2">
      <c r="A63" s="177" t="s">
        <v>
33</v>
      </c>
      <c r="B63" s="177">
        <f>
'将来負担比率（分子）の構造'!I$44</f>
        <v>
934</v>
      </c>
      <c r="C63" s="177"/>
      <c r="D63" s="177"/>
      <c r="E63" s="177">
        <f>
'将来負担比率（分子）の構造'!J$44</f>
        <v>
825</v>
      </c>
      <c r="F63" s="177"/>
      <c r="G63" s="177"/>
      <c r="H63" s="177">
        <f>
'将来負担比率（分子）の構造'!K$44</f>
        <v>
703</v>
      </c>
      <c r="I63" s="177"/>
      <c r="J63" s="177"/>
      <c r="K63" s="177">
        <f>
'将来負担比率（分子）の構造'!L$44</f>
        <v>
589</v>
      </c>
      <c r="L63" s="177"/>
      <c r="M63" s="177"/>
      <c r="N63" s="177">
        <f>
'将来負担比率（分子）の構造'!M$44</f>
        <v>
476</v>
      </c>
      <c r="O63" s="177"/>
      <c r="P63" s="177"/>
    </row>
    <row r="64" spans="1:16" x14ac:dyDescent="0.2">
      <c r="A64" s="177" t="s">
        <v>
32</v>
      </c>
      <c r="B64" s="177">
        <f>
'将来負担比率（分子）の構造'!I$43</f>
        <v>
5769</v>
      </c>
      <c r="C64" s="177"/>
      <c r="D64" s="177"/>
      <c r="E64" s="177">
        <f>
'将来負担比率（分子）の構造'!J$43</f>
        <v>
5056</v>
      </c>
      <c r="F64" s="177"/>
      <c r="G64" s="177"/>
      <c r="H64" s="177">
        <f>
'将来負担比率（分子）の構造'!K$43</f>
        <v>
4457</v>
      </c>
      <c r="I64" s="177"/>
      <c r="J64" s="177"/>
      <c r="K64" s="177">
        <f>
'将来負担比率（分子）の構造'!L$43</f>
        <v>
3968</v>
      </c>
      <c r="L64" s="177"/>
      <c r="M64" s="177"/>
      <c r="N64" s="177">
        <f>
'将来負担比率（分子）の構造'!M$43</f>
        <v>
3451</v>
      </c>
      <c r="O64" s="177"/>
      <c r="P64" s="177"/>
    </row>
    <row r="65" spans="1:16" x14ac:dyDescent="0.2">
      <c r="A65" s="177" t="s">
        <v>
31</v>
      </c>
      <c r="B65" s="177">
        <f>
'将来負担比率（分子）の構造'!I$42</f>
        <v>
611</v>
      </c>
      <c r="C65" s="177"/>
      <c r="D65" s="177"/>
      <c r="E65" s="177">
        <f>
'将来負担比率（分子）の構造'!J$42</f>
        <v>
486</v>
      </c>
      <c r="F65" s="177"/>
      <c r="G65" s="177"/>
      <c r="H65" s="177">
        <f>
'将来負担比率（分子）の構造'!K$42</f>
        <v>
361</v>
      </c>
      <c r="I65" s="177"/>
      <c r="J65" s="177"/>
      <c r="K65" s="177">
        <f>
'将来負担比率（分子）の構造'!L$42</f>
        <v>
241</v>
      </c>
      <c r="L65" s="177"/>
      <c r="M65" s="177"/>
      <c r="N65" s="177">
        <f>
'将来負担比率（分子）の構造'!M$42</f>
        <v>
120</v>
      </c>
      <c r="O65" s="177"/>
      <c r="P65" s="177"/>
    </row>
    <row r="66" spans="1:16" x14ac:dyDescent="0.2">
      <c r="A66" s="177" t="s">
        <v>
30</v>
      </c>
      <c r="B66" s="177">
        <f>
'将来負担比率（分子）の構造'!I$41</f>
        <v>
25311</v>
      </c>
      <c r="C66" s="177"/>
      <c r="D66" s="177"/>
      <c r="E66" s="177">
        <f>
'将来負担比率（分子）の構造'!J$41</f>
        <v>
24911</v>
      </c>
      <c r="F66" s="177"/>
      <c r="G66" s="177"/>
      <c r="H66" s="177">
        <f>
'将来負担比率（分子）の構造'!K$41</f>
        <v>
24519</v>
      </c>
      <c r="I66" s="177"/>
      <c r="J66" s="177"/>
      <c r="K66" s="177">
        <f>
'将来負担比率（分子）の構造'!L$41</f>
        <v>
24340</v>
      </c>
      <c r="L66" s="177"/>
      <c r="M66" s="177"/>
      <c r="N66" s="177">
        <f>
'将来負担比率（分子）の構造'!M$41</f>
        <v>
24714</v>
      </c>
      <c r="O66" s="177"/>
      <c r="P66" s="177"/>
    </row>
    <row r="67" spans="1:16" x14ac:dyDescent="0.2">
      <c r="A67" s="177" t="s">
        <v>
74</v>
      </c>
      <c r="B67" s="177" t="e">
        <f>
NA()</f>
        <v>
#N/A</v>
      </c>
      <c r="C67" s="177">
        <f>
IF(ISNUMBER('将来負担比率（分子）の構造'!I$53), IF('将来負担比率（分子）の構造'!I$53 &lt; 0, 0, '将来負担比率（分子）の構造'!I$53), NA())</f>
        <v>
2723</v>
      </c>
      <c r="D67" s="177" t="e">
        <f>
NA()</f>
        <v>
#N/A</v>
      </c>
      <c r="E67" s="177" t="e">
        <f>
NA()</f>
        <v>
#N/A</v>
      </c>
      <c r="F67" s="177">
        <f>
IF(ISNUMBER('将来負担比率（分子）の構造'!J$53), IF('将来負担比率（分子）の構造'!J$53 &lt; 0, 0, '将来負担比率（分子）の構造'!J$53), NA())</f>
        <v>
761</v>
      </c>
      <c r="G67" s="177" t="e">
        <f>
NA()</f>
        <v>
#N/A</v>
      </c>
      <c r="H67" s="177" t="e">
        <f>
NA()</f>
        <v>
#N/A</v>
      </c>
      <c r="I67" s="177">
        <f>
IF(ISNUMBER('将来負担比率（分子）の構造'!K$53), IF('将来負担比率（分子）の構造'!K$53 &lt; 0, 0, '将来負担比率（分子）の構造'!K$53), NA())</f>
        <v>
0</v>
      </c>
      <c r="J67" s="177" t="e">
        <f>
NA()</f>
        <v>
#N/A</v>
      </c>
      <c r="K67" s="177" t="e">
        <f>
NA()</f>
        <v>
#N/A</v>
      </c>
      <c r="L67" s="177">
        <f>
IF(ISNUMBER('将来負担比率（分子）の構造'!L$53), IF('将来負担比率（分子）の構造'!L$53 &lt; 0, 0, '将来負担比率（分子）の構造'!L$53), NA())</f>
        <v>
0</v>
      </c>
      <c r="M67" s="177" t="e">
        <f>
NA()</f>
        <v>
#N/A</v>
      </c>
      <c r="N67" s="177" t="e">
        <f>
NA()</f>
        <v>
#N/A</v>
      </c>
      <c r="O67" s="177">
        <f>
IF(ISNUMBER('将来負担比率（分子）の構造'!M$53), IF('将来負担比率（分子）の構造'!M$53 &lt; 0, 0, '将来負担比率（分子）の構造'!M$53), NA())</f>
        <v>
0</v>
      </c>
      <c r="P67" s="177" t="e">
        <f>
NA()</f>
        <v>
#N/A</v>
      </c>
    </row>
    <row r="70" spans="1:16" x14ac:dyDescent="0.2">
      <c r="A70" s="179" t="s">
        <v>
75</v>
      </c>
      <c r="B70" s="179"/>
      <c r="C70" s="179"/>
      <c r="D70" s="179"/>
      <c r="E70" s="179"/>
      <c r="F70" s="179"/>
    </row>
    <row r="71" spans="1:16" x14ac:dyDescent="0.2">
      <c r="A71" s="180"/>
      <c r="B71" s="180" t="str">
        <f>
基金残高に係る経年分析!F54</f>
        <v>
H28</v>
      </c>
      <c r="C71" s="180" t="str">
        <f>
基金残高に係る経年分析!G54</f>
        <v>
H29</v>
      </c>
      <c r="D71" s="180" t="str">
        <f>
基金残高に係る経年分析!H54</f>
        <v>
H30</v>
      </c>
    </row>
    <row r="72" spans="1:16" x14ac:dyDescent="0.2">
      <c r="A72" s="180" t="s">
        <v>
76</v>
      </c>
      <c r="B72" s="181">
        <f>
基金残高に係る経年分析!F55</f>
        <v>
4348</v>
      </c>
      <c r="C72" s="181">
        <f>
基金残高に係る経年分析!G55</f>
        <v>
4630</v>
      </c>
      <c r="D72" s="181">
        <f>
基金残高に係る経年分析!H55</f>
        <v>
3497</v>
      </c>
    </row>
    <row r="73" spans="1:16" x14ac:dyDescent="0.2">
      <c r="A73" s="180" t="s">
        <v>
77</v>
      </c>
      <c r="B73" s="181">
        <f>
基金残高に係る経年分析!F56</f>
        <v>
0</v>
      </c>
      <c r="C73" s="181">
        <f>
基金残高に係る経年分析!G56</f>
        <v>
0</v>
      </c>
      <c r="D73" s="181">
        <f>
基金残高に係る経年分析!H56</f>
        <v>
0</v>
      </c>
    </row>
    <row r="74" spans="1:16" x14ac:dyDescent="0.2">
      <c r="A74" s="180" t="s">
        <v>
78</v>
      </c>
      <c r="B74" s="181">
        <f>
基金残高に係る経年分析!F57</f>
        <v>
2314</v>
      </c>
      <c r="C74" s="181">
        <f>
基金残高に係る経年分析!G57</f>
        <v>
2407</v>
      </c>
      <c r="D74" s="181">
        <f>
基金残高に係る経年分析!H57</f>
        <v>
2302</v>
      </c>
    </row>
  </sheetData>
  <sheetProtection algorithmName="SHA-512" hashValue="pWHK3Vf11mIso7sTlLgtIOU6oQISARbBEgSLEpgispk2lRCtAFLe+b34Jv1vgVjpe8O3xP1kU3nsbSnFcN3dsA==" saltValue="bo50OSH4QM2iMD8qgetWS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2" customWidth="1"/>
    <col min="96" max="133" width="1.6640625" style="238" customWidth="1"/>
    <col min="134" max="143" width="1.6640625" style="222" customWidth="1"/>
    <col min="144" max="16384" width="0" style="222" hidden="1"/>
  </cols>
  <sheetData>
    <row r="1" spans="2:143" ht="22.5" customHeight="1" thickBot="1" x14ac:dyDescent="0.25">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1" t="s">
        <v>
215</v>
      </c>
      <c r="DI1" s="792"/>
      <c r="DJ1" s="792"/>
      <c r="DK1" s="792"/>
      <c r="DL1" s="792"/>
      <c r="DM1" s="792"/>
      <c r="DN1" s="793"/>
      <c r="DO1" s="222"/>
      <c r="DP1" s="791" t="s">
        <v>
216</v>
      </c>
      <c r="DQ1" s="792"/>
      <c r="DR1" s="792"/>
      <c r="DS1" s="792"/>
      <c r="DT1" s="792"/>
      <c r="DU1" s="792"/>
      <c r="DV1" s="792"/>
      <c r="DW1" s="792"/>
      <c r="DX1" s="792"/>
      <c r="DY1" s="792"/>
      <c r="DZ1" s="792"/>
      <c r="EA1" s="792"/>
      <c r="EB1" s="792"/>
      <c r="EC1" s="793"/>
      <c r="ED1" s="220"/>
      <c r="EE1" s="220"/>
      <c r="EF1" s="220"/>
      <c r="EG1" s="220"/>
      <c r="EH1" s="220"/>
      <c r="EI1" s="220"/>
      <c r="EJ1" s="220"/>
      <c r="EK1" s="220"/>
      <c r="EL1" s="220"/>
      <c r="EM1" s="220"/>
    </row>
    <row r="2" spans="2:143" ht="22.5" customHeight="1" x14ac:dyDescent="0.2">
      <c r="B2" s="223" t="s">
        <v>
217</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2">
      <c r="B3" s="733" t="s">
        <v>
218</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
219</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
220</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2">
      <c r="B4" s="733" t="s">
        <v>
1</v>
      </c>
      <c r="C4" s="734"/>
      <c r="D4" s="734"/>
      <c r="E4" s="734"/>
      <c r="F4" s="734"/>
      <c r="G4" s="734"/>
      <c r="H4" s="734"/>
      <c r="I4" s="734"/>
      <c r="J4" s="734"/>
      <c r="K4" s="734"/>
      <c r="L4" s="734"/>
      <c r="M4" s="734"/>
      <c r="N4" s="734"/>
      <c r="O4" s="734"/>
      <c r="P4" s="734"/>
      <c r="Q4" s="735"/>
      <c r="R4" s="733" t="s">
        <v>
221</v>
      </c>
      <c r="S4" s="734"/>
      <c r="T4" s="734"/>
      <c r="U4" s="734"/>
      <c r="V4" s="734"/>
      <c r="W4" s="734"/>
      <c r="X4" s="734"/>
      <c r="Y4" s="735"/>
      <c r="Z4" s="733" t="s">
        <v>
222</v>
      </c>
      <c r="AA4" s="734"/>
      <c r="AB4" s="734"/>
      <c r="AC4" s="735"/>
      <c r="AD4" s="733" t="s">
        <v>
223</v>
      </c>
      <c r="AE4" s="734"/>
      <c r="AF4" s="734"/>
      <c r="AG4" s="734"/>
      <c r="AH4" s="734"/>
      <c r="AI4" s="734"/>
      <c r="AJ4" s="734"/>
      <c r="AK4" s="735"/>
      <c r="AL4" s="733" t="s">
        <v>
222</v>
      </c>
      <c r="AM4" s="734"/>
      <c r="AN4" s="734"/>
      <c r="AO4" s="735"/>
      <c r="AP4" s="794" t="s">
        <v>
224</v>
      </c>
      <c r="AQ4" s="794"/>
      <c r="AR4" s="794"/>
      <c r="AS4" s="794"/>
      <c r="AT4" s="794"/>
      <c r="AU4" s="794"/>
      <c r="AV4" s="794"/>
      <c r="AW4" s="794"/>
      <c r="AX4" s="794"/>
      <c r="AY4" s="794"/>
      <c r="AZ4" s="794"/>
      <c r="BA4" s="794"/>
      <c r="BB4" s="794"/>
      <c r="BC4" s="794"/>
      <c r="BD4" s="794"/>
      <c r="BE4" s="794"/>
      <c r="BF4" s="794"/>
      <c r="BG4" s="794" t="s">
        <v>
225</v>
      </c>
      <c r="BH4" s="794"/>
      <c r="BI4" s="794"/>
      <c r="BJ4" s="794"/>
      <c r="BK4" s="794"/>
      <c r="BL4" s="794"/>
      <c r="BM4" s="794"/>
      <c r="BN4" s="794"/>
      <c r="BO4" s="794" t="s">
        <v>
222</v>
      </c>
      <c r="BP4" s="794"/>
      <c r="BQ4" s="794"/>
      <c r="BR4" s="794"/>
      <c r="BS4" s="794" t="s">
        <v>
226</v>
      </c>
      <c r="BT4" s="794"/>
      <c r="BU4" s="794"/>
      <c r="BV4" s="794"/>
      <c r="BW4" s="794"/>
      <c r="BX4" s="794"/>
      <c r="BY4" s="794"/>
      <c r="BZ4" s="794"/>
      <c r="CA4" s="794"/>
      <c r="CB4" s="794"/>
      <c r="CD4" s="776" t="s">
        <v>
227</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6" customFormat="1" ht="11.25" customHeight="1" x14ac:dyDescent="0.2">
      <c r="B5" s="758" t="s">
        <v>
228</v>
      </c>
      <c r="C5" s="759"/>
      <c r="D5" s="759"/>
      <c r="E5" s="759"/>
      <c r="F5" s="759"/>
      <c r="G5" s="759"/>
      <c r="H5" s="759"/>
      <c r="I5" s="759"/>
      <c r="J5" s="759"/>
      <c r="K5" s="759"/>
      <c r="L5" s="759"/>
      <c r="M5" s="759"/>
      <c r="N5" s="759"/>
      <c r="O5" s="759"/>
      <c r="P5" s="759"/>
      <c r="Q5" s="760"/>
      <c r="R5" s="724">
        <v>
17055283</v>
      </c>
      <c r="S5" s="725"/>
      <c r="T5" s="725"/>
      <c r="U5" s="725"/>
      <c r="V5" s="725"/>
      <c r="W5" s="725"/>
      <c r="X5" s="725"/>
      <c r="Y5" s="771"/>
      <c r="Z5" s="789">
        <v>
39.6</v>
      </c>
      <c r="AA5" s="789"/>
      <c r="AB5" s="789"/>
      <c r="AC5" s="789"/>
      <c r="AD5" s="790">
        <v>
15735080</v>
      </c>
      <c r="AE5" s="790"/>
      <c r="AF5" s="790"/>
      <c r="AG5" s="790"/>
      <c r="AH5" s="790"/>
      <c r="AI5" s="790"/>
      <c r="AJ5" s="790"/>
      <c r="AK5" s="790"/>
      <c r="AL5" s="772">
        <v>
74.2</v>
      </c>
      <c r="AM5" s="741"/>
      <c r="AN5" s="741"/>
      <c r="AO5" s="773"/>
      <c r="AP5" s="758" t="s">
        <v>
229</v>
      </c>
      <c r="AQ5" s="759"/>
      <c r="AR5" s="759"/>
      <c r="AS5" s="759"/>
      <c r="AT5" s="759"/>
      <c r="AU5" s="759"/>
      <c r="AV5" s="759"/>
      <c r="AW5" s="759"/>
      <c r="AX5" s="759"/>
      <c r="AY5" s="759"/>
      <c r="AZ5" s="759"/>
      <c r="BA5" s="759"/>
      <c r="BB5" s="759"/>
      <c r="BC5" s="759"/>
      <c r="BD5" s="759"/>
      <c r="BE5" s="759"/>
      <c r="BF5" s="760"/>
      <c r="BG5" s="659">
        <v>
15735080</v>
      </c>
      <c r="BH5" s="662"/>
      <c r="BI5" s="662"/>
      <c r="BJ5" s="662"/>
      <c r="BK5" s="662"/>
      <c r="BL5" s="662"/>
      <c r="BM5" s="662"/>
      <c r="BN5" s="663"/>
      <c r="BO5" s="721">
        <v>
92.3</v>
      </c>
      <c r="BP5" s="721"/>
      <c r="BQ5" s="721"/>
      <c r="BR5" s="721"/>
      <c r="BS5" s="722">
        <v>
51094</v>
      </c>
      <c r="BT5" s="722"/>
      <c r="BU5" s="722"/>
      <c r="BV5" s="722"/>
      <c r="BW5" s="722"/>
      <c r="BX5" s="722"/>
      <c r="BY5" s="722"/>
      <c r="BZ5" s="722"/>
      <c r="CA5" s="722"/>
      <c r="CB5" s="763"/>
      <c r="CD5" s="776" t="s">
        <v>
224</v>
      </c>
      <c r="CE5" s="777"/>
      <c r="CF5" s="777"/>
      <c r="CG5" s="777"/>
      <c r="CH5" s="777"/>
      <c r="CI5" s="777"/>
      <c r="CJ5" s="777"/>
      <c r="CK5" s="777"/>
      <c r="CL5" s="777"/>
      <c r="CM5" s="777"/>
      <c r="CN5" s="777"/>
      <c r="CO5" s="777"/>
      <c r="CP5" s="777"/>
      <c r="CQ5" s="778"/>
      <c r="CR5" s="776" t="s">
        <v>
230</v>
      </c>
      <c r="CS5" s="777"/>
      <c r="CT5" s="777"/>
      <c r="CU5" s="777"/>
      <c r="CV5" s="777"/>
      <c r="CW5" s="777"/>
      <c r="CX5" s="777"/>
      <c r="CY5" s="778"/>
      <c r="CZ5" s="776" t="s">
        <v>
222</v>
      </c>
      <c r="DA5" s="777"/>
      <c r="DB5" s="777"/>
      <c r="DC5" s="778"/>
      <c r="DD5" s="776" t="s">
        <v>
231</v>
      </c>
      <c r="DE5" s="777"/>
      <c r="DF5" s="777"/>
      <c r="DG5" s="777"/>
      <c r="DH5" s="777"/>
      <c r="DI5" s="777"/>
      <c r="DJ5" s="777"/>
      <c r="DK5" s="777"/>
      <c r="DL5" s="777"/>
      <c r="DM5" s="777"/>
      <c r="DN5" s="777"/>
      <c r="DO5" s="777"/>
      <c r="DP5" s="778"/>
      <c r="DQ5" s="776" t="s">
        <v>
232</v>
      </c>
      <c r="DR5" s="777"/>
      <c r="DS5" s="777"/>
      <c r="DT5" s="777"/>
      <c r="DU5" s="777"/>
      <c r="DV5" s="777"/>
      <c r="DW5" s="777"/>
      <c r="DX5" s="777"/>
      <c r="DY5" s="777"/>
      <c r="DZ5" s="777"/>
      <c r="EA5" s="777"/>
      <c r="EB5" s="777"/>
      <c r="EC5" s="778"/>
    </row>
    <row r="6" spans="2:143" ht="11.25" customHeight="1" x14ac:dyDescent="0.2">
      <c r="B6" s="656" t="s">
        <v>
233</v>
      </c>
      <c r="C6" s="657"/>
      <c r="D6" s="657"/>
      <c r="E6" s="657"/>
      <c r="F6" s="657"/>
      <c r="G6" s="657"/>
      <c r="H6" s="657"/>
      <c r="I6" s="657"/>
      <c r="J6" s="657"/>
      <c r="K6" s="657"/>
      <c r="L6" s="657"/>
      <c r="M6" s="657"/>
      <c r="N6" s="657"/>
      <c r="O6" s="657"/>
      <c r="P6" s="657"/>
      <c r="Q6" s="658"/>
      <c r="R6" s="659">
        <v>
185312</v>
      </c>
      <c r="S6" s="662"/>
      <c r="T6" s="662"/>
      <c r="U6" s="662"/>
      <c r="V6" s="662"/>
      <c r="W6" s="662"/>
      <c r="X6" s="662"/>
      <c r="Y6" s="663"/>
      <c r="Z6" s="721">
        <v>
0.4</v>
      </c>
      <c r="AA6" s="721"/>
      <c r="AB6" s="721"/>
      <c r="AC6" s="721"/>
      <c r="AD6" s="722">
        <v>
185312</v>
      </c>
      <c r="AE6" s="722"/>
      <c r="AF6" s="722"/>
      <c r="AG6" s="722"/>
      <c r="AH6" s="722"/>
      <c r="AI6" s="722"/>
      <c r="AJ6" s="722"/>
      <c r="AK6" s="722"/>
      <c r="AL6" s="664">
        <v>
0.9</v>
      </c>
      <c r="AM6" s="665"/>
      <c r="AN6" s="665"/>
      <c r="AO6" s="723"/>
      <c r="AP6" s="656" t="s">
        <v>
234</v>
      </c>
      <c r="AQ6" s="657"/>
      <c r="AR6" s="657"/>
      <c r="AS6" s="657"/>
      <c r="AT6" s="657"/>
      <c r="AU6" s="657"/>
      <c r="AV6" s="657"/>
      <c r="AW6" s="657"/>
      <c r="AX6" s="657"/>
      <c r="AY6" s="657"/>
      <c r="AZ6" s="657"/>
      <c r="BA6" s="657"/>
      <c r="BB6" s="657"/>
      <c r="BC6" s="657"/>
      <c r="BD6" s="657"/>
      <c r="BE6" s="657"/>
      <c r="BF6" s="658"/>
      <c r="BG6" s="659">
        <v>
15735080</v>
      </c>
      <c r="BH6" s="662"/>
      <c r="BI6" s="662"/>
      <c r="BJ6" s="662"/>
      <c r="BK6" s="662"/>
      <c r="BL6" s="662"/>
      <c r="BM6" s="662"/>
      <c r="BN6" s="663"/>
      <c r="BO6" s="721">
        <v>
92.3</v>
      </c>
      <c r="BP6" s="721"/>
      <c r="BQ6" s="721"/>
      <c r="BR6" s="721"/>
      <c r="BS6" s="722">
        <v>
51094</v>
      </c>
      <c r="BT6" s="722"/>
      <c r="BU6" s="722"/>
      <c r="BV6" s="722"/>
      <c r="BW6" s="722"/>
      <c r="BX6" s="722"/>
      <c r="BY6" s="722"/>
      <c r="BZ6" s="722"/>
      <c r="CA6" s="722"/>
      <c r="CB6" s="763"/>
      <c r="CD6" s="730" t="s">
        <v>
235</v>
      </c>
      <c r="CE6" s="731"/>
      <c r="CF6" s="731"/>
      <c r="CG6" s="731"/>
      <c r="CH6" s="731"/>
      <c r="CI6" s="731"/>
      <c r="CJ6" s="731"/>
      <c r="CK6" s="731"/>
      <c r="CL6" s="731"/>
      <c r="CM6" s="731"/>
      <c r="CN6" s="731"/>
      <c r="CO6" s="731"/>
      <c r="CP6" s="731"/>
      <c r="CQ6" s="732"/>
      <c r="CR6" s="659">
        <v>
271533</v>
      </c>
      <c r="CS6" s="662"/>
      <c r="CT6" s="662"/>
      <c r="CU6" s="662"/>
      <c r="CV6" s="662"/>
      <c r="CW6" s="662"/>
      <c r="CX6" s="662"/>
      <c r="CY6" s="663"/>
      <c r="CZ6" s="772">
        <v>
0.7</v>
      </c>
      <c r="DA6" s="741"/>
      <c r="DB6" s="741"/>
      <c r="DC6" s="775"/>
      <c r="DD6" s="667" t="s">
        <v>
128</v>
      </c>
      <c r="DE6" s="662"/>
      <c r="DF6" s="662"/>
      <c r="DG6" s="662"/>
      <c r="DH6" s="662"/>
      <c r="DI6" s="662"/>
      <c r="DJ6" s="662"/>
      <c r="DK6" s="662"/>
      <c r="DL6" s="662"/>
      <c r="DM6" s="662"/>
      <c r="DN6" s="662"/>
      <c r="DO6" s="662"/>
      <c r="DP6" s="663"/>
      <c r="DQ6" s="667">
        <v>
270445</v>
      </c>
      <c r="DR6" s="662"/>
      <c r="DS6" s="662"/>
      <c r="DT6" s="662"/>
      <c r="DU6" s="662"/>
      <c r="DV6" s="662"/>
      <c r="DW6" s="662"/>
      <c r="DX6" s="662"/>
      <c r="DY6" s="662"/>
      <c r="DZ6" s="662"/>
      <c r="EA6" s="662"/>
      <c r="EB6" s="662"/>
      <c r="EC6" s="702"/>
    </row>
    <row r="7" spans="2:143" ht="11.25" customHeight="1" x14ac:dyDescent="0.2">
      <c r="B7" s="656" t="s">
        <v>
236</v>
      </c>
      <c r="C7" s="657"/>
      <c r="D7" s="657"/>
      <c r="E7" s="657"/>
      <c r="F7" s="657"/>
      <c r="G7" s="657"/>
      <c r="H7" s="657"/>
      <c r="I7" s="657"/>
      <c r="J7" s="657"/>
      <c r="K7" s="657"/>
      <c r="L7" s="657"/>
      <c r="M7" s="657"/>
      <c r="N7" s="657"/>
      <c r="O7" s="657"/>
      <c r="P7" s="657"/>
      <c r="Q7" s="658"/>
      <c r="R7" s="659">
        <v>
33594</v>
      </c>
      <c r="S7" s="662"/>
      <c r="T7" s="662"/>
      <c r="U7" s="662"/>
      <c r="V7" s="662"/>
      <c r="W7" s="662"/>
      <c r="X7" s="662"/>
      <c r="Y7" s="663"/>
      <c r="Z7" s="721">
        <v>
0.1</v>
      </c>
      <c r="AA7" s="721"/>
      <c r="AB7" s="721"/>
      <c r="AC7" s="721"/>
      <c r="AD7" s="722">
        <v>
33594</v>
      </c>
      <c r="AE7" s="722"/>
      <c r="AF7" s="722"/>
      <c r="AG7" s="722"/>
      <c r="AH7" s="722"/>
      <c r="AI7" s="722"/>
      <c r="AJ7" s="722"/>
      <c r="AK7" s="722"/>
      <c r="AL7" s="664">
        <v>
0.2</v>
      </c>
      <c r="AM7" s="665"/>
      <c r="AN7" s="665"/>
      <c r="AO7" s="723"/>
      <c r="AP7" s="656" t="s">
        <v>
237</v>
      </c>
      <c r="AQ7" s="657"/>
      <c r="AR7" s="657"/>
      <c r="AS7" s="657"/>
      <c r="AT7" s="657"/>
      <c r="AU7" s="657"/>
      <c r="AV7" s="657"/>
      <c r="AW7" s="657"/>
      <c r="AX7" s="657"/>
      <c r="AY7" s="657"/>
      <c r="AZ7" s="657"/>
      <c r="BA7" s="657"/>
      <c r="BB7" s="657"/>
      <c r="BC7" s="657"/>
      <c r="BD7" s="657"/>
      <c r="BE7" s="657"/>
      <c r="BF7" s="658"/>
      <c r="BG7" s="659">
        <v>
8331646</v>
      </c>
      <c r="BH7" s="662"/>
      <c r="BI7" s="662"/>
      <c r="BJ7" s="662"/>
      <c r="BK7" s="662"/>
      <c r="BL7" s="662"/>
      <c r="BM7" s="662"/>
      <c r="BN7" s="663"/>
      <c r="BO7" s="721">
        <v>
48.9</v>
      </c>
      <c r="BP7" s="721"/>
      <c r="BQ7" s="721"/>
      <c r="BR7" s="721"/>
      <c r="BS7" s="722">
        <v>
51094</v>
      </c>
      <c r="BT7" s="722"/>
      <c r="BU7" s="722"/>
      <c r="BV7" s="722"/>
      <c r="BW7" s="722"/>
      <c r="BX7" s="722"/>
      <c r="BY7" s="722"/>
      <c r="BZ7" s="722"/>
      <c r="CA7" s="722"/>
      <c r="CB7" s="763"/>
      <c r="CD7" s="703" t="s">
        <v>
238</v>
      </c>
      <c r="CE7" s="700"/>
      <c r="CF7" s="700"/>
      <c r="CG7" s="700"/>
      <c r="CH7" s="700"/>
      <c r="CI7" s="700"/>
      <c r="CJ7" s="700"/>
      <c r="CK7" s="700"/>
      <c r="CL7" s="700"/>
      <c r="CM7" s="700"/>
      <c r="CN7" s="700"/>
      <c r="CO7" s="700"/>
      <c r="CP7" s="700"/>
      <c r="CQ7" s="701"/>
      <c r="CR7" s="659">
        <v>
3179780</v>
      </c>
      <c r="CS7" s="662"/>
      <c r="CT7" s="662"/>
      <c r="CU7" s="662"/>
      <c r="CV7" s="662"/>
      <c r="CW7" s="662"/>
      <c r="CX7" s="662"/>
      <c r="CY7" s="663"/>
      <c r="CZ7" s="721">
        <v>
7.7</v>
      </c>
      <c r="DA7" s="721"/>
      <c r="DB7" s="721"/>
      <c r="DC7" s="721"/>
      <c r="DD7" s="667">
        <v>
106873</v>
      </c>
      <c r="DE7" s="662"/>
      <c r="DF7" s="662"/>
      <c r="DG7" s="662"/>
      <c r="DH7" s="662"/>
      <c r="DI7" s="662"/>
      <c r="DJ7" s="662"/>
      <c r="DK7" s="662"/>
      <c r="DL7" s="662"/>
      <c r="DM7" s="662"/>
      <c r="DN7" s="662"/>
      <c r="DO7" s="662"/>
      <c r="DP7" s="663"/>
      <c r="DQ7" s="667">
        <v>
2706849</v>
      </c>
      <c r="DR7" s="662"/>
      <c r="DS7" s="662"/>
      <c r="DT7" s="662"/>
      <c r="DU7" s="662"/>
      <c r="DV7" s="662"/>
      <c r="DW7" s="662"/>
      <c r="DX7" s="662"/>
      <c r="DY7" s="662"/>
      <c r="DZ7" s="662"/>
      <c r="EA7" s="662"/>
      <c r="EB7" s="662"/>
      <c r="EC7" s="702"/>
    </row>
    <row r="8" spans="2:143" ht="11.25" customHeight="1" x14ac:dyDescent="0.2">
      <c r="B8" s="656" t="s">
        <v>
239</v>
      </c>
      <c r="C8" s="657"/>
      <c r="D8" s="657"/>
      <c r="E8" s="657"/>
      <c r="F8" s="657"/>
      <c r="G8" s="657"/>
      <c r="H8" s="657"/>
      <c r="I8" s="657"/>
      <c r="J8" s="657"/>
      <c r="K8" s="657"/>
      <c r="L8" s="657"/>
      <c r="M8" s="657"/>
      <c r="N8" s="657"/>
      <c r="O8" s="657"/>
      <c r="P8" s="657"/>
      <c r="Q8" s="658"/>
      <c r="R8" s="659">
        <v>
111748</v>
      </c>
      <c r="S8" s="662"/>
      <c r="T8" s="662"/>
      <c r="U8" s="662"/>
      <c r="V8" s="662"/>
      <c r="W8" s="662"/>
      <c r="X8" s="662"/>
      <c r="Y8" s="663"/>
      <c r="Z8" s="721">
        <v>
0.3</v>
      </c>
      <c r="AA8" s="721"/>
      <c r="AB8" s="721"/>
      <c r="AC8" s="721"/>
      <c r="AD8" s="722">
        <v>
111748</v>
      </c>
      <c r="AE8" s="722"/>
      <c r="AF8" s="722"/>
      <c r="AG8" s="722"/>
      <c r="AH8" s="722"/>
      <c r="AI8" s="722"/>
      <c r="AJ8" s="722"/>
      <c r="AK8" s="722"/>
      <c r="AL8" s="664">
        <v>
0.5</v>
      </c>
      <c r="AM8" s="665"/>
      <c r="AN8" s="665"/>
      <c r="AO8" s="723"/>
      <c r="AP8" s="656" t="s">
        <v>
240</v>
      </c>
      <c r="AQ8" s="657"/>
      <c r="AR8" s="657"/>
      <c r="AS8" s="657"/>
      <c r="AT8" s="657"/>
      <c r="AU8" s="657"/>
      <c r="AV8" s="657"/>
      <c r="AW8" s="657"/>
      <c r="AX8" s="657"/>
      <c r="AY8" s="657"/>
      <c r="AZ8" s="657"/>
      <c r="BA8" s="657"/>
      <c r="BB8" s="657"/>
      <c r="BC8" s="657"/>
      <c r="BD8" s="657"/>
      <c r="BE8" s="657"/>
      <c r="BF8" s="658"/>
      <c r="BG8" s="659">
        <v>
201007</v>
      </c>
      <c r="BH8" s="662"/>
      <c r="BI8" s="662"/>
      <c r="BJ8" s="662"/>
      <c r="BK8" s="662"/>
      <c r="BL8" s="662"/>
      <c r="BM8" s="662"/>
      <c r="BN8" s="663"/>
      <c r="BO8" s="721">
        <v>
1.2</v>
      </c>
      <c r="BP8" s="721"/>
      <c r="BQ8" s="721"/>
      <c r="BR8" s="721"/>
      <c r="BS8" s="667" t="s">
        <v>
128</v>
      </c>
      <c r="BT8" s="662"/>
      <c r="BU8" s="662"/>
      <c r="BV8" s="662"/>
      <c r="BW8" s="662"/>
      <c r="BX8" s="662"/>
      <c r="BY8" s="662"/>
      <c r="BZ8" s="662"/>
      <c r="CA8" s="662"/>
      <c r="CB8" s="702"/>
      <c r="CD8" s="703" t="s">
        <v>
241</v>
      </c>
      <c r="CE8" s="700"/>
      <c r="CF8" s="700"/>
      <c r="CG8" s="700"/>
      <c r="CH8" s="700"/>
      <c r="CI8" s="700"/>
      <c r="CJ8" s="700"/>
      <c r="CK8" s="700"/>
      <c r="CL8" s="700"/>
      <c r="CM8" s="700"/>
      <c r="CN8" s="700"/>
      <c r="CO8" s="700"/>
      <c r="CP8" s="700"/>
      <c r="CQ8" s="701"/>
      <c r="CR8" s="659">
        <v>
22177694</v>
      </c>
      <c r="CS8" s="662"/>
      <c r="CT8" s="662"/>
      <c r="CU8" s="662"/>
      <c r="CV8" s="662"/>
      <c r="CW8" s="662"/>
      <c r="CX8" s="662"/>
      <c r="CY8" s="663"/>
      <c r="CZ8" s="721">
        <v>
54</v>
      </c>
      <c r="DA8" s="721"/>
      <c r="DB8" s="721"/>
      <c r="DC8" s="721"/>
      <c r="DD8" s="667">
        <v>
799921</v>
      </c>
      <c r="DE8" s="662"/>
      <c r="DF8" s="662"/>
      <c r="DG8" s="662"/>
      <c r="DH8" s="662"/>
      <c r="DI8" s="662"/>
      <c r="DJ8" s="662"/>
      <c r="DK8" s="662"/>
      <c r="DL8" s="662"/>
      <c r="DM8" s="662"/>
      <c r="DN8" s="662"/>
      <c r="DO8" s="662"/>
      <c r="DP8" s="663"/>
      <c r="DQ8" s="667">
        <v>
10579256</v>
      </c>
      <c r="DR8" s="662"/>
      <c r="DS8" s="662"/>
      <c r="DT8" s="662"/>
      <c r="DU8" s="662"/>
      <c r="DV8" s="662"/>
      <c r="DW8" s="662"/>
      <c r="DX8" s="662"/>
      <c r="DY8" s="662"/>
      <c r="DZ8" s="662"/>
      <c r="EA8" s="662"/>
      <c r="EB8" s="662"/>
      <c r="EC8" s="702"/>
    </row>
    <row r="9" spans="2:143" ht="11.25" customHeight="1" x14ac:dyDescent="0.2">
      <c r="B9" s="656" t="s">
        <v>
242</v>
      </c>
      <c r="C9" s="657"/>
      <c r="D9" s="657"/>
      <c r="E9" s="657"/>
      <c r="F9" s="657"/>
      <c r="G9" s="657"/>
      <c r="H9" s="657"/>
      <c r="I9" s="657"/>
      <c r="J9" s="657"/>
      <c r="K9" s="657"/>
      <c r="L9" s="657"/>
      <c r="M9" s="657"/>
      <c r="N9" s="657"/>
      <c r="O9" s="657"/>
      <c r="P9" s="657"/>
      <c r="Q9" s="658"/>
      <c r="R9" s="659">
        <v>
90766</v>
      </c>
      <c r="S9" s="662"/>
      <c r="T9" s="662"/>
      <c r="U9" s="662"/>
      <c r="V9" s="662"/>
      <c r="W9" s="662"/>
      <c r="X9" s="662"/>
      <c r="Y9" s="663"/>
      <c r="Z9" s="721">
        <v>
0.2</v>
      </c>
      <c r="AA9" s="721"/>
      <c r="AB9" s="721"/>
      <c r="AC9" s="721"/>
      <c r="AD9" s="722">
        <v>
90766</v>
      </c>
      <c r="AE9" s="722"/>
      <c r="AF9" s="722"/>
      <c r="AG9" s="722"/>
      <c r="AH9" s="722"/>
      <c r="AI9" s="722"/>
      <c r="AJ9" s="722"/>
      <c r="AK9" s="722"/>
      <c r="AL9" s="664">
        <v>
0.4</v>
      </c>
      <c r="AM9" s="665"/>
      <c r="AN9" s="665"/>
      <c r="AO9" s="723"/>
      <c r="AP9" s="656" t="s">
        <v>
243</v>
      </c>
      <c r="AQ9" s="657"/>
      <c r="AR9" s="657"/>
      <c r="AS9" s="657"/>
      <c r="AT9" s="657"/>
      <c r="AU9" s="657"/>
      <c r="AV9" s="657"/>
      <c r="AW9" s="657"/>
      <c r="AX9" s="657"/>
      <c r="AY9" s="657"/>
      <c r="AZ9" s="657"/>
      <c r="BA9" s="657"/>
      <c r="BB9" s="657"/>
      <c r="BC9" s="657"/>
      <c r="BD9" s="657"/>
      <c r="BE9" s="657"/>
      <c r="BF9" s="658"/>
      <c r="BG9" s="659">
        <v>
7492804</v>
      </c>
      <c r="BH9" s="662"/>
      <c r="BI9" s="662"/>
      <c r="BJ9" s="662"/>
      <c r="BK9" s="662"/>
      <c r="BL9" s="662"/>
      <c r="BM9" s="662"/>
      <c r="BN9" s="663"/>
      <c r="BO9" s="721">
        <v>
43.9</v>
      </c>
      <c r="BP9" s="721"/>
      <c r="BQ9" s="721"/>
      <c r="BR9" s="721"/>
      <c r="BS9" s="667" t="s">
        <v>
128</v>
      </c>
      <c r="BT9" s="662"/>
      <c r="BU9" s="662"/>
      <c r="BV9" s="662"/>
      <c r="BW9" s="662"/>
      <c r="BX9" s="662"/>
      <c r="BY9" s="662"/>
      <c r="BZ9" s="662"/>
      <c r="CA9" s="662"/>
      <c r="CB9" s="702"/>
      <c r="CD9" s="703" t="s">
        <v>
244</v>
      </c>
      <c r="CE9" s="700"/>
      <c r="CF9" s="700"/>
      <c r="CG9" s="700"/>
      <c r="CH9" s="700"/>
      <c r="CI9" s="700"/>
      <c r="CJ9" s="700"/>
      <c r="CK9" s="700"/>
      <c r="CL9" s="700"/>
      <c r="CM9" s="700"/>
      <c r="CN9" s="700"/>
      <c r="CO9" s="700"/>
      <c r="CP9" s="700"/>
      <c r="CQ9" s="701"/>
      <c r="CR9" s="659">
        <v>
3158916</v>
      </c>
      <c r="CS9" s="662"/>
      <c r="CT9" s="662"/>
      <c r="CU9" s="662"/>
      <c r="CV9" s="662"/>
      <c r="CW9" s="662"/>
      <c r="CX9" s="662"/>
      <c r="CY9" s="663"/>
      <c r="CZ9" s="721">
        <v>
7.7</v>
      </c>
      <c r="DA9" s="721"/>
      <c r="DB9" s="721"/>
      <c r="DC9" s="721"/>
      <c r="DD9" s="667">
        <v>
20839</v>
      </c>
      <c r="DE9" s="662"/>
      <c r="DF9" s="662"/>
      <c r="DG9" s="662"/>
      <c r="DH9" s="662"/>
      <c r="DI9" s="662"/>
      <c r="DJ9" s="662"/>
      <c r="DK9" s="662"/>
      <c r="DL9" s="662"/>
      <c r="DM9" s="662"/>
      <c r="DN9" s="662"/>
      <c r="DO9" s="662"/>
      <c r="DP9" s="663"/>
      <c r="DQ9" s="667">
        <v>
2447582</v>
      </c>
      <c r="DR9" s="662"/>
      <c r="DS9" s="662"/>
      <c r="DT9" s="662"/>
      <c r="DU9" s="662"/>
      <c r="DV9" s="662"/>
      <c r="DW9" s="662"/>
      <c r="DX9" s="662"/>
      <c r="DY9" s="662"/>
      <c r="DZ9" s="662"/>
      <c r="EA9" s="662"/>
      <c r="EB9" s="662"/>
      <c r="EC9" s="702"/>
    </row>
    <row r="10" spans="2:143" ht="11.25" customHeight="1" x14ac:dyDescent="0.2">
      <c r="B10" s="656" t="s">
        <v>
245</v>
      </c>
      <c r="C10" s="657"/>
      <c r="D10" s="657"/>
      <c r="E10" s="657"/>
      <c r="F10" s="657"/>
      <c r="G10" s="657"/>
      <c r="H10" s="657"/>
      <c r="I10" s="657"/>
      <c r="J10" s="657"/>
      <c r="K10" s="657"/>
      <c r="L10" s="657"/>
      <c r="M10" s="657"/>
      <c r="N10" s="657"/>
      <c r="O10" s="657"/>
      <c r="P10" s="657"/>
      <c r="Q10" s="658"/>
      <c r="R10" s="659" t="s">
        <v>
128</v>
      </c>
      <c r="S10" s="662"/>
      <c r="T10" s="662"/>
      <c r="U10" s="662"/>
      <c r="V10" s="662"/>
      <c r="W10" s="662"/>
      <c r="X10" s="662"/>
      <c r="Y10" s="663"/>
      <c r="Z10" s="721" t="s">
        <v>
128</v>
      </c>
      <c r="AA10" s="721"/>
      <c r="AB10" s="721"/>
      <c r="AC10" s="721"/>
      <c r="AD10" s="722" t="s">
        <v>
246</v>
      </c>
      <c r="AE10" s="722"/>
      <c r="AF10" s="722"/>
      <c r="AG10" s="722"/>
      <c r="AH10" s="722"/>
      <c r="AI10" s="722"/>
      <c r="AJ10" s="722"/>
      <c r="AK10" s="722"/>
      <c r="AL10" s="664" t="s">
        <v>
137</v>
      </c>
      <c r="AM10" s="665"/>
      <c r="AN10" s="665"/>
      <c r="AO10" s="723"/>
      <c r="AP10" s="656" t="s">
        <v>
247</v>
      </c>
      <c r="AQ10" s="657"/>
      <c r="AR10" s="657"/>
      <c r="AS10" s="657"/>
      <c r="AT10" s="657"/>
      <c r="AU10" s="657"/>
      <c r="AV10" s="657"/>
      <c r="AW10" s="657"/>
      <c r="AX10" s="657"/>
      <c r="AY10" s="657"/>
      <c r="AZ10" s="657"/>
      <c r="BA10" s="657"/>
      <c r="BB10" s="657"/>
      <c r="BC10" s="657"/>
      <c r="BD10" s="657"/>
      <c r="BE10" s="657"/>
      <c r="BF10" s="658"/>
      <c r="BG10" s="659">
        <v>
249466</v>
      </c>
      <c r="BH10" s="662"/>
      <c r="BI10" s="662"/>
      <c r="BJ10" s="662"/>
      <c r="BK10" s="662"/>
      <c r="BL10" s="662"/>
      <c r="BM10" s="662"/>
      <c r="BN10" s="663"/>
      <c r="BO10" s="721">
        <v>
1.5</v>
      </c>
      <c r="BP10" s="721"/>
      <c r="BQ10" s="721"/>
      <c r="BR10" s="721"/>
      <c r="BS10" s="667" t="s">
        <v>
137</v>
      </c>
      <c r="BT10" s="662"/>
      <c r="BU10" s="662"/>
      <c r="BV10" s="662"/>
      <c r="BW10" s="662"/>
      <c r="BX10" s="662"/>
      <c r="BY10" s="662"/>
      <c r="BZ10" s="662"/>
      <c r="CA10" s="662"/>
      <c r="CB10" s="702"/>
      <c r="CD10" s="703" t="s">
        <v>
248</v>
      </c>
      <c r="CE10" s="700"/>
      <c r="CF10" s="700"/>
      <c r="CG10" s="700"/>
      <c r="CH10" s="700"/>
      <c r="CI10" s="700"/>
      <c r="CJ10" s="700"/>
      <c r="CK10" s="700"/>
      <c r="CL10" s="700"/>
      <c r="CM10" s="700"/>
      <c r="CN10" s="700"/>
      <c r="CO10" s="700"/>
      <c r="CP10" s="700"/>
      <c r="CQ10" s="701"/>
      <c r="CR10" s="659">
        <v>
203167</v>
      </c>
      <c r="CS10" s="662"/>
      <c r="CT10" s="662"/>
      <c r="CU10" s="662"/>
      <c r="CV10" s="662"/>
      <c r="CW10" s="662"/>
      <c r="CX10" s="662"/>
      <c r="CY10" s="663"/>
      <c r="CZ10" s="721">
        <v>
0.5</v>
      </c>
      <c r="DA10" s="721"/>
      <c r="DB10" s="721"/>
      <c r="DC10" s="721"/>
      <c r="DD10" s="667" t="s">
        <v>
128</v>
      </c>
      <c r="DE10" s="662"/>
      <c r="DF10" s="662"/>
      <c r="DG10" s="662"/>
      <c r="DH10" s="662"/>
      <c r="DI10" s="662"/>
      <c r="DJ10" s="662"/>
      <c r="DK10" s="662"/>
      <c r="DL10" s="662"/>
      <c r="DM10" s="662"/>
      <c r="DN10" s="662"/>
      <c r="DO10" s="662"/>
      <c r="DP10" s="663"/>
      <c r="DQ10" s="667">
        <v>
142141</v>
      </c>
      <c r="DR10" s="662"/>
      <c r="DS10" s="662"/>
      <c r="DT10" s="662"/>
      <c r="DU10" s="662"/>
      <c r="DV10" s="662"/>
      <c r="DW10" s="662"/>
      <c r="DX10" s="662"/>
      <c r="DY10" s="662"/>
      <c r="DZ10" s="662"/>
      <c r="EA10" s="662"/>
      <c r="EB10" s="662"/>
      <c r="EC10" s="702"/>
    </row>
    <row r="11" spans="2:143" ht="11.25" customHeight="1" x14ac:dyDescent="0.2">
      <c r="B11" s="656" t="s">
        <v>
249</v>
      </c>
      <c r="C11" s="657"/>
      <c r="D11" s="657"/>
      <c r="E11" s="657"/>
      <c r="F11" s="657"/>
      <c r="G11" s="657"/>
      <c r="H11" s="657"/>
      <c r="I11" s="657"/>
      <c r="J11" s="657"/>
      <c r="K11" s="657"/>
      <c r="L11" s="657"/>
      <c r="M11" s="657"/>
      <c r="N11" s="657"/>
      <c r="O11" s="657"/>
      <c r="P11" s="657"/>
      <c r="Q11" s="658"/>
      <c r="R11" s="659" t="s">
        <v>
246</v>
      </c>
      <c r="S11" s="662"/>
      <c r="T11" s="662"/>
      <c r="U11" s="662"/>
      <c r="V11" s="662"/>
      <c r="W11" s="662"/>
      <c r="X11" s="662"/>
      <c r="Y11" s="663"/>
      <c r="Z11" s="721" t="s">
        <v>
128</v>
      </c>
      <c r="AA11" s="721"/>
      <c r="AB11" s="721"/>
      <c r="AC11" s="721"/>
      <c r="AD11" s="722" t="s">
        <v>
128</v>
      </c>
      <c r="AE11" s="722"/>
      <c r="AF11" s="722"/>
      <c r="AG11" s="722"/>
      <c r="AH11" s="722"/>
      <c r="AI11" s="722"/>
      <c r="AJ11" s="722"/>
      <c r="AK11" s="722"/>
      <c r="AL11" s="664" t="s">
        <v>
128</v>
      </c>
      <c r="AM11" s="665"/>
      <c r="AN11" s="665"/>
      <c r="AO11" s="723"/>
      <c r="AP11" s="656" t="s">
        <v>
250</v>
      </c>
      <c r="AQ11" s="657"/>
      <c r="AR11" s="657"/>
      <c r="AS11" s="657"/>
      <c r="AT11" s="657"/>
      <c r="AU11" s="657"/>
      <c r="AV11" s="657"/>
      <c r="AW11" s="657"/>
      <c r="AX11" s="657"/>
      <c r="AY11" s="657"/>
      <c r="AZ11" s="657"/>
      <c r="BA11" s="657"/>
      <c r="BB11" s="657"/>
      <c r="BC11" s="657"/>
      <c r="BD11" s="657"/>
      <c r="BE11" s="657"/>
      <c r="BF11" s="658"/>
      <c r="BG11" s="659">
        <v>
388369</v>
      </c>
      <c r="BH11" s="662"/>
      <c r="BI11" s="662"/>
      <c r="BJ11" s="662"/>
      <c r="BK11" s="662"/>
      <c r="BL11" s="662"/>
      <c r="BM11" s="662"/>
      <c r="BN11" s="663"/>
      <c r="BO11" s="721">
        <v>
2.2999999999999998</v>
      </c>
      <c r="BP11" s="721"/>
      <c r="BQ11" s="721"/>
      <c r="BR11" s="721"/>
      <c r="BS11" s="667">
        <v>
51094</v>
      </c>
      <c r="BT11" s="662"/>
      <c r="BU11" s="662"/>
      <c r="BV11" s="662"/>
      <c r="BW11" s="662"/>
      <c r="BX11" s="662"/>
      <c r="BY11" s="662"/>
      <c r="BZ11" s="662"/>
      <c r="CA11" s="662"/>
      <c r="CB11" s="702"/>
      <c r="CD11" s="703" t="s">
        <v>
251</v>
      </c>
      <c r="CE11" s="700"/>
      <c r="CF11" s="700"/>
      <c r="CG11" s="700"/>
      <c r="CH11" s="700"/>
      <c r="CI11" s="700"/>
      <c r="CJ11" s="700"/>
      <c r="CK11" s="700"/>
      <c r="CL11" s="700"/>
      <c r="CM11" s="700"/>
      <c r="CN11" s="700"/>
      <c r="CO11" s="700"/>
      <c r="CP11" s="700"/>
      <c r="CQ11" s="701"/>
      <c r="CR11" s="659">
        <v>
101731</v>
      </c>
      <c r="CS11" s="662"/>
      <c r="CT11" s="662"/>
      <c r="CU11" s="662"/>
      <c r="CV11" s="662"/>
      <c r="CW11" s="662"/>
      <c r="CX11" s="662"/>
      <c r="CY11" s="663"/>
      <c r="CZ11" s="721">
        <v>
0.2</v>
      </c>
      <c r="DA11" s="721"/>
      <c r="DB11" s="721"/>
      <c r="DC11" s="721"/>
      <c r="DD11" s="667" t="s">
        <v>
128</v>
      </c>
      <c r="DE11" s="662"/>
      <c r="DF11" s="662"/>
      <c r="DG11" s="662"/>
      <c r="DH11" s="662"/>
      <c r="DI11" s="662"/>
      <c r="DJ11" s="662"/>
      <c r="DK11" s="662"/>
      <c r="DL11" s="662"/>
      <c r="DM11" s="662"/>
      <c r="DN11" s="662"/>
      <c r="DO11" s="662"/>
      <c r="DP11" s="663"/>
      <c r="DQ11" s="667">
        <v>
55688</v>
      </c>
      <c r="DR11" s="662"/>
      <c r="DS11" s="662"/>
      <c r="DT11" s="662"/>
      <c r="DU11" s="662"/>
      <c r="DV11" s="662"/>
      <c r="DW11" s="662"/>
      <c r="DX11" s="662"/>
      <c r="DY11" s="662"/>
      <c r="DZ11" s="662"/>
      <c r="EA11" s="662"/>
      <c r="EB11" s="662"/>
      <c r="EC11" s="702"/>
    </row>
    <row r="12" spans="2:143" ht="11.25" customHeight="1" x14ac:dyDescent="0.2">
      <c r="B12" s="656" t="s">
        <v>
252</v>
      </c>
      <c r="C12" s="657"/>
      <c r="D12" s="657"/>
      <c r="E12" s="657"/>
      <c r="F12" s="657"/>
      <c r="G12" s="657"/>
      <c r="H12" s="657"/>
      <c r="I12" s="657"/>
      <c r="J12" s="657"/>
      <c r="K12" s="657"/>
      <c r="L12" s="657"/>
      <c r="M12" s="657"/>
      <c r="N12" s="657"/>
      <c r="O12" s="657"/>
      <c r="P12" s="657"/>
      <c r="Q12" s="658"/>
      <c r="R12" s="659">
        <v>
1941837</v>
      </c>
      <c r="S12" s="662"/>
      <c r="T12" s="662"/>
      <c r="U12" s="662"/>
      <c r="V12" s="662"/>
      <c r="W12" s="662"/>
      <c r="X12" s="662"/>
      <c r="Y12" s="663"/>
      <c r="Z12" s="721">
        <v>
4.5</v>
      </c>
      <c r="AA12" s="721"/>
      <c r="AB12" s="721"/>
      <c r="AC12" s="721"/>
      <c r="AD12" s="722">
        <v>
1941837</v>
      </c>
      <c r="AE12" s="722"/>
      <c r="AF12" s="722"/>
      <c r="AG12" s="722"/>
      <c r="AH12" s="722"/>
      <c r="AI12" s="722"/>
      <c r="AJ12" s="722"/>
      <c r="AK12" s="722"/>
      <c r="AL12" s="664">
        <v>
9.1999999999999993</v>
      </c>
      <c r="AM12" s="665"/>
      <c r="AN12" s="665"/>
      <c r="AO12" s="723"/>
      <c r="AP12" s="656" t="s">
        <v>
253</v>
      </c>
      <c r="AQ12" s="657"/>
      <c r="AR12" s="657"/>
      <c r="AS12" s="657"/>
      <c r="AT12" s="657"/>
      <c r="AU12" s="657"/>
      <c r="AV12" s="657"/>
      <c r="AW12" s="657"/>
      <c r="AX12" s="657"/>
      <c r="AY12" s="657"/>
      <c r="AZ12" s="657"/>
      <c r="BA12" s="657"/>
      <c r="BB12" s="657"/>
      <c r="BC12" s="657"/>
      <c r="BD12" s="657"/>
      <c r="BE12" s="657"/>
      <c r="BF12" s="658"/>
      <c r="BG12" s="659">
        <v>
6741254</v>
      </c>
      <c r="BH12" s="662"/>
      <c r="BI12" s="662"/>
      <c r="BJ12" s="662"/>
      <c r="BK12" s="662"/>
      <c r="BL12" s="662"/>
      <c r="BM12" s="662"/>
      <c r="BN12" s="663"/>
      <c r="BO12" s="721">
        <v>
39.5</v>
      </c>
      <c r="BP12" s="721"/>
      <c r="BQ12" s="721"/>
      <c r="BR12" s="721"/>
      <c r="BS12" s="667" t="s">
        <v>
128</v>
      </c>
      <c r="BT12" s="662"/>
      <c r="BU12" s="662"/>
      <c r="BV12" s="662"/>
      <c r="BW12" s="662"/>
      <c r="BX12" s="662"/>
      <c r="BY12" s="662"/>
      <c r="BZ12" s="662"/>
      <c r="CA12" s="662"/>
      <c r="CB12" s="702"/>
      <c r="CD12" s="703" t="s">
        <v>
254</v>
      </c>
      <c r="CE12" s="700"/>
      <c r="CF12" s="700"/>
      <c r="CG12" s="700"/>
      <c r="CH12" s="700"/>
      <c r="CI12" s="700"/>
      <c r="CJ12" s="700"/>
      <c r="CK12" s="700"/>
      <c r="CL12" s="700"/>
      <c r="CM12" s="700"/>
      <c r="CN12" s="700"/>
      <c r="CO12" s="700"/>
      <c r="CP12" s="700"/>
      <c r="CQ12" s="701"/>
      <c r="CR12" s="659">
        <v>
70697</v>
      </c>
      <c r="CS12" s="662"/>
      <c r="CT12" s="662"/>
      <c r="CU12" s="662"/>
      <c r="CV12" s="662"/>
      <c r="CW12" s="662"/>
      <c r="CX12" s="662"/>
      <c r="CY12" s="663"/>
      <c r="CZ12" s="721">
        <v>
0.2</v>
      </c>
      <c r="DA12" s="721"/>
      <c r="DB12" s="721"/>
      <c r="DC12" s="721"/>
      <c r="DD12" s="667" t="s">
        <v>
246</v>
      </c>
      <c r="DE12" s="662"/>
      <c r="DF12" s="662"/>
      <c r="DG12" s="662"/>
      <c r="DH12" s="662"/>
      <c r="DI12" s="662"/>
      <c r="DJ12" s="662"/>
      <c r="DK12" s="662"/>
      <c r="DL12" s="662"/>
      <c r="DM12" s="662"/>
      <c r="DN12" s="662"/>
      <c r="DO12" s="662"/>
      <c r="DP12" s="663"/>
      <c r="DQ12" s="667">
        <v>
64916</v>
      </c>
      <c r="DR12" s="662"/>
      <c r="DS12" s="662"/>
      <c r="DT12" s="662"/>
      <c r="DU12" s="662"/>
      <c r="DV12" s="662"/>
      <c r="DW12" s="662"/>
      <c r="DX12" s="662"/>
      <c r="DY12" s="662"/>
      <c r="DZ12" s="662"/>
      <c r="EA12" s="662"/>
      <c r="EB12" s="662"/>
      <c r="EC12" s="702"/>
    </row>
    <row r="13" spans="2:143" ht="11.25" customHeight="1" x14ac:dyDescent="0.2">
      <c r="B13" s="656" t="s">
        <v>
255</v>
      </c>
      <c r="C13" s="657"/>
      <c r="D13" s="657"/>
      <c r="E13" s="657"/>
      <c r="F13" s="657"/>
      <c r="G13" s="657"/>
      <c r="H13" s="657"/>
      <c r="I13" s="657"/>
      <c r="J13" s="657"/>
      <c r="K13" s="657"/>
      <c r="L13" s="657"/>
      <c r="M13" s="657"/>
      <c r="N13" s="657"/>
      <c r="O13" s="657"/>
      <c r="P13" s="657"/>
      <c r="Q13" s="658"/>
      <c r="R13" s="659" t="s">
        <v>
128</v>
      </c>
      <c r="S13" s="662"/>
      <c r="T13" s="662"/>
      <c r="U13" s="662"/>
      <c r="V13" s="662"/>
      <c r="W13" s="662"/>
      <c r="X13" s="662"/>
      <c r="Y13" s="663"/>
      <c r="Z13" s="721" t="s">
        <v>
128</v>
      </c>
      <c r="AA13" s="721"/>
      <c r="AB13" s="721"/>
      <c r="AC13" s="721"/>
      <c r="AD13" s="722" t="s">
        <v>
128</v>
      </c>
      <c r="AE13" s="722"/>
      <c r="AF13" s="722"/>
      <c r="AG13" s="722"/>
      <c r="AH13" s="722"/>
      <c r="AI13" s="722"/>
      <c r="AJ13" s="722"/>
      <c r="AK13" s="722"/>
      <c r="AL13" s="664" t="s">
        <v>
128</v>
      </c>
      <c r="AM13" s="665"/>
      <c r="AN13" s="665"/>
      <c r="AO13" s="723"/>
      <c r="AP13" s="656" t="s">
        <v>
256</v>
      </c>
      <c r="AQ13" s="657"/>
      <c r="AR13" s="657"/>
      <c r="AS13" s="657"/>
      <c r="AT13" s="657"/>
      <c r="AU13" s="657"/>
      <c r="AV13" s="657"/>
      <c r="AW13" s="657"/>
      <c r="AX13" s="657"/>
      <c r="AY13" s="657"/>
      <c r="AZ13" s="657"/>
      <c r="BA13" s="657"/>
      <c r="BB13" s="657"/>
      <c r="BC13" s="657"/>
      <c r="BD13" s="657"/>
      <c r="BE13" s="657"/>
      <c r="BF13" s="658"/>
      <c r="BG13" s="659">
        <v>
6517131</v>
      </c>
      <c r="BH13" s="662"/>
      <c r="BI13" s="662"/>
      <c r="BJ13" s="662"/>
      <c r="BK13" s="662"/>
      <c r="BL13" s="662"/>
      <c r="BM13" s="662"/>
      <c r="BN13" s="663"/>
      <c r="BO13" s="721">
        <v>
38.200000000000003</v>
      </c>
      <c r="BP13" s="721"/>
      <c r="BQ13" s="721"/>
      <c r="BR13" s="721"/>
      <c r="BS13" s="667" t="s">
        <v>
128</v>
      </c>
      <c r="BT13" s="662"/>
      <c r="BU13" s="662"/>
      <c r="BV13" s="662"/>
      <c r="BW13" s="662"/>
      <c r="BX13" s="662"/>
      <c r="BY13" s="662"/>
      <c r="BZ13" s="662"/>
      <c r="CA13" s="662"/>
      <c r="CB13" s="702"/>
      <c r="CD13" s="703" t="s">
        <v>
257</v>
      </c>
      <c r="CE13" s="700"/>
      <c r="CF13" s="700"/>
      <c r="CG13" s="700"/>
      <c r="CH13" s="700"/>
      <c r="CI13" s="700"/>
      <c r="CJ13" s="700"/>
      <c r="CK13" s="700"/>
      <c r="CL13" s="700"/>
      <c r="CM13" s="700"/>
      <c r="CN13" s="700"/>
      <c r="CO13" s="700"/>
      <c r="CP13" s="700"/>
      <c r="CQ13" s="701"/>
      <c r="CR13" s="659">
        <v>
3170255</v>
      </c>
      <c r="CS13" s="662"/>
      <c r="CT13" s="662"/>
      <c r="CU13" s="662"/>
      <c r="CV13" s="662"/>
      <c r="CW13" s="662"/>
      <c r="CX13" s="662"/>
      <c r="CY13" s="663"/>
      <c r="CZ13" s="721">
        <v>
7.7</v>
      </c>
      <c r="DA13" s="721"/>
      <c r="DB13" s="721"/>
      <c r="DC13" s="721"/>
      <c r="DD13" s="667">
        <v>
1343038</v>
      </c>
      <c r="DE13" s="662"/>
      <c r="DF13" s="662"/>
      <c r="DG13" s="662"/>
      <c r="DH13" s="662"/>
      <c r="DI13" s="662"/>
      <c r="DJ13" s="662"/>
      <c r="DK13" s="662"/>
      <c r="DL13" s="662"/>
      <c r="DM13" s="662"/>
      <c r="DN13" s="662"/>
      <c r="DO13" s="662"/>
      <c r="DP13" s="663"/>
      <c r="DQ13" s="667">
        <v>
1950582</v>
      </c>
      <c r="DR13" s="662"/>
      <c r="DS13" s="662"/>
      <c r="DT13" s="662"/>
      <c r="DU13" s="662"/>
      <c r="DV13" s="662"/>
      <c r="DW13" s="662"/>
      <c r="DX13" s="662"/>
      <c r="DY13" s="662"/>
      <c r="DZ13" s="662"/>
      <c r="EA13" s="662"/>
      <c r="EB13" s="662"/>
      <c r="EC13" s="702"/>
    </row>
    <row r="14" spans="2:143" ht="11.25" customHeight="1" x14ac:dyDescent="0.2">
      <c r="B14" s="656" t="s">
        <v>
258</v>
      </c>
      <c r="C14" s="657"/>
      <c r="D14" s="657"/>
      <c r="E14" s="657"/>
      <c r="F14" s="657"/>
      <c r="G14" s="657"/>
      <c r="H14" s="657"/>
      <c r="I14" s="657"/>
      <c r="J14" s="657"/>
      <c r="K14" s="657"/>
      <c r="L14" s="657"/>
      <c r="M14" s="657"/>
      <c r="N14" s="657"/>
      <c r="O14" s="657"/>
      <c r="P14" s="657"/>
      <c r="Q14" s="658"/>
      <c r="R14" s="659" t="s">
        <v>
246</v>
      </c>
      <c r="S14" s="662"/>
      <c r="T14" s="662"/>
      <c r="U14" s="662"/>
      <c r="V14" s="662"/>
      <c r="W14" s="662"/>
      <c r="X14" s="662"/>
      <c r="Y14" s="663"/>
      <c r="Z14" s="721" t="s">
        <v>
128</v>
      </c>
      <c r="AA14" s="721"/>
      <c r="AB14" s="721"/>
      <c r="AC14" s="721"/>
      <c r="AD14" s="722" t="s">
        <v>
246</v>
      </c>
      <c r="AE14" s="722"/>
      <c r="AF14" s="722"/>
      <c r="AG14" s="722"/>
      <c r="AH14" s="722"/>
      <c r="AI14" s="722"/>
      <c r="AJ14" s="722"/>
      <c r="AK14" s="722"/>
      <c r="AL14" s="664" t="s">
        <v>
128</v>
      </c>
      <c r="AM14" s="665"/>
      <c r="AN14" s="665"/>
      <c r="AO14" s="723"/>
      <c r="AP14" s="656" t="s">
        <v>
259</v>
      </c>
      <c r="AQ14" s="657"/>
      <c r="AR14" s="657"/>
      <c r="AS14" s="657"/>
      <c r="AT14" s="657"/>
      <c r="AU14" s="657"/>
      <c r="AV14" s="657"/>
      <c r="AW14" s="657"/>
      <c r="AX14" s="657"/>
      <c r="AY14" s="657"/>
      <c r="AZ14" s="657"/>
      <c r="BA14" s="657"/>
      <c r="BB14" s="657"/>
      <c r="BC14" s="657"/>
      <c r="BD14" s="657"/>
      <c r="BE14" s="657"/>
      <c r="BF14" s="658"/>
      <c r="BG14" s="659">
        <v>
104231</v>
      </c>
      <c r="BH14" s="662"/>
      <c r="BI14" s="662"/>
      <c r="BJ14" s="662"/>
      <c r="BK14" s="662"/>
      <c r="BL14" s="662"/>
      <c r="BM14" s="662"/>
      <c r="BN14" s="663"/>
      <c r="BO14" s="721">
        <v>
0.6</v>
      </c>
      <c r="BP14" s="721"/>
      <c r="BQ14" s="721"/>
      <c r="BR14" s="721"/>
      <c r="BS14" s="667" t="s">
        <v>
128</v>
      </c>
      <c r="BT14" s="662"/>
      <c r="BU14" s="662"/>
      <c r="BV14" s="662"/>
      <c r="BW14" s="662"/>
      <c r="BX14" s="662"/>
      <c r="BY14" s="662"/>
      <c r="BZ14" s="662"/>
      <c r="CA14" s="662"/>
      <c r="CB14" s="702"/>
      <c r="CD14" s="703" t="s">
        <v>
260</v>
      </c>
      <c r="CE14" s="700"/>
      <c r="CF14" s="700"/>
      <c r="CG14" s="700"/>
      <c r="CH14" s="700"/>
      <c r="CI14" s="700"/>
      <c r="CJ14" s="700"/>
      <c r="CK14" s="700"/>
      <c r="CL14" s="700"/>
      <c r="CM14" s="700"/>
      <c r="CN14" s="700"/>
      <c r="CO14" s="700"/>
      <c r="CP14" s="700"/>
      <c r="CQ14" s="701"/>
      <c r="CR14" s="659">
        <v>
1726542</v>
      </c>
      <c r="CS14" s="662"/>
      <c r="CT14" s="662"/>
      <c r="CU14" s="662"/>
      <c r="CV14" s="662"/>
      <c r="CW14" s="662"/>
      <c r="CX14" s="662"/>
      <c r="CY14" s="663"/>
      <c r="CZ14" s="721">
        <v>
4.2</v>
      </c>
      <c r="DA14" s="721"/>
      <c r="DB14" s="721"/>
      <c r="DC14" s="721"/>
      <c r="DD14" s="667">
        <v>
124667</v>
      </c>
      <c r="DE14" s="662"/>
      <c r="DF14" s="662"/>
      <c r="DG14" s="662"/>
      <c r="DH14" s="662"/>
      <c r="DI14" s="662"/>
      <c r="DJ14" s="662"/>
      <c r="DK14" s="662"/>
      <c r="DL14" s="662"/>
      <c r="DM14" s="662"/>
      <c r="DN14" s="662"/>
      <c r="DO14" s="662"/>
      <c r="DP14" s="663"/>
      <c r="DQ14" s="667">
        <v>
1372075</v>
      </c>
      <c r="DR14" s="662"/>
      <c r="DS14" s="662"/>
      <c r="DT14" s="662"/>
      <c r="DU14" s="662"/>
      <c r="DV14" s="662"/>
      <c r="DW14" s="662"/>
      <c r="DX14" s="662"/>
      <c r="DY14" s="662"/>
      <c r="DZ14" s="662"/>
      <c r="EA14" s="662"/>
      <c r="EB14" s="662"/>
      <c r="EC14" s="702"/>
    </row>
    <row r="15" spans="2:143" ht="11.25" customHeight="1" x14ac:dyDescent="0.2">
      <c r="B15" s="656" t="s">
        <v>
261</v>
      </c>
      <c r="C15" s="657"/>
      <c r="D15" s="657"/>
      <c r="E15" s="657"/>
      <c r="F15" s="657"/>
      <c r="G15" s="657"/>
      <c r="H15" s="657"/>
      <c r="I15" s="657"/>
      <c r="J15" s="657"/>
      <c r="K15" s="657"/>
      <c r="L15" s="657"/>
      <c r="M15" s="657"/>
      <c r="N15" s="657"/>
      <c r="O15" s="657"/>
      <c r="P15" s="657"/>
      <c r="Q15" s="658"/>
      <c r="R15" s="659">
        <v>
110344</v>
      </c>
      <c r="S15" s="662"/>
      <c r="T15" s="662"/>
      <c r="U15" s="662"/>
      <c r="V15" s="662"/>
      <c r="W15" s="662"/>
      <c r="X15" s="662"/>
      <c r="Y15" s="663"/>
      <c r="Z15" s="721">
        <v>
0.3</v>
      </c>
      <c r="AA15" s="721"/>
      <c r="AB15" s="721"/>
      <c r="AC15" s="721"/>
      <c r="AD15" s="722">
        <v>
110344</v>
      </c>
      <c r="AE15" s="722"/>
      <c r="AF15" s="722"/>
      <c r="AG15" s="722"/>
      <c r="AH15" s="722"/>
      <c r="AI15" s="722"/>
      <c r="AJ15" s="722"/>
      <c r="AK15" s="722"/>
      <c r="AL15" s="664">
        <v>
0.5</v>
      </c>
      <c r="AM15" s="665"/>
      <c r="AN15" s="665"/>
      <c r="AO15" s="723"/>
      <c r="AP15" s="656" t="s">
        <v>
262</v>
      </c>
      <c r="AQ15" s="657"/>
      <c r="AR15" s="657"/>
      <c r="AS15" s="657"/>
      <c r="AT15" s="657"/>
      <c r="AU15" s="657"/>
      <c r="AV15" s="657"/>
      <c r="AW15" s="657"/>
      <c r="AX15" s="657"/>
      <c r="AY15" s="657"/>
      <c r="AZ15" s="657"/>
      <c r="BA15" s="657"/>
      <c r="BB15" s="657"/>
      <c r="BC15" s="657"/>
      <c r="BD15" s="657"/>
      <c r="BE15" s="657"/>
      <c r="BF15" s="658"/>
      <c r="BG15" s="659">
        <v>
557949</v>
      </c>
      <c r="BH15" s="662"/>
      <c r="BI15" s="662"/>
      <c r="BJ15" s="662"/>
      <c r="BK15" s="662"/>
      <c r="BL15" s="662"/>
      <c r="BM15" s="662"/>
      <c r="BN15" s="663"/>
      <c r="BO15" s="721">
        <v>
3.3</v>
      </c>
      <c r="BP15" s="721"/>
      <c r="BQ15" s="721"/>
      <c r="BR15" s="721"/>
      <c r="BS15" s="667" t="s">
        <v>
128</v>
      </c>
      <c r="BT15" s="662"/>
      <c r="BU15" s="662"/>
      <c r="BV15" s="662"/>
      <c r="BW15" s="662"/>
      <c r="BX15" s="662"/>
      <c r="BY15" s="662"/>
      <c r="BZ15" s="662"/>
      <c r="CA15" s="662"/>
      <c r="CB15" s="702"/>
      <c r="CD15" s="703" t="s">
        <v>
263</v>
      </c>
      <c r="CE15" s="700"/>
      <c r="CF15" s="700"/>
      <c r="CG15" s="700"/>
      <c r="CH15" s="700"/>
      <c r="CI15" s="700"/>
      <c r="CJ15" s="700"/>
      <c r="CK15" s="700"/>
      <c r="CL15" s="700"/>
      <c r="CM15" s="700"/>
      <c r="CN15" s="700"/>
      <c r="CO15" s="700"/>
      <c r="CP15" s="700"/>
      <c r="CQ15" s="701"/>
      <c r="CR15" s="659">
        <v>
4487322</v>
      </c>
      <c r="CS15" s="662"/>
      <c r="CT15" s="662"/>
      <c r="CU15" s="662"/>
      <c r="CV15" s="662"/>
      <c r="CW15" s="662"/>
      <c r="CX15" s="662"/>
      <c r="CY15" s="663"/>
      <c r="CZ15" s="721">
        <v>
10.9</v>
      </c>
      <c r="DA15" s="721"/>
      <c r="DB15" s="721"/>
      <c r="DC15" s="721"/>
      <c r="DD15" s="667">
        <v>
1065955</v>
      </c>
      <c r="DE15" s="662"/>
      <c r="DF15" s="662"/>
      <c r="DG15" s="662"/>
      <c r="DH15" s="662"/>
      <c r="DI15" s="662"/>
      <c r="DJ15" s="662"/>
      <c r="DK15" s="662"/>
      <c r="DL15" s="662"/>
      <c r="DM15" s="662"/>
      <c r="DN15" s="662"/>
      <c r="DO15" s="662"/>
      <c r="DP15" s="663"/>
      <c r="DQ15" s="667">
        <v>
2740125</v>
      </c>
      <c r="DR15" s="662"/>
      <c r="DS15" s="662"/>
      <c r="DT15" s="662"/>
      <c r="DU15" s="662"/>
      <c r="DV15" s="662"/>
      <c r="DW15" s="662"/>
      <c r="DX15" s="662"/>
      <c r="DY15" s="662"/>
      <c r="DZ15" s="662"/>
      <c r="EA15" s="662"/>
      <c r="EB15" s="662"/>
      <c r="EC15" s="702"/>
    </row>
    <row r="16" spans="2:143" ht="11.25" customHeight="1" x14ac:dyDescent="0.2">
      <c r="B16" s="656" t="s">
        <v>
264</v>
      </c>
      <c r="C16" s="657"/>
      <c r="D16" s="657"/>
      <c r="E16" s="657"/>
      <c r="F16" s="657"/>
      <c r="G16" s="657"/>
      <c r="H16" s="657"/>
      <c r="I16" s="657"/>
      <c r="J16" s="657"/>
      <c r="K16" s="657"/>
      <c r="L16" s="657"/>
      <c r="M16" s="657"/>
      <c r="N16" s="657"/>
      <c r="O16" s="657"/>
      <c r="P16" s="657"/>
      <c r="Q16" s="658"/>
      <c r="R16" s="659" t="s">
        <v>
128</v>
      </c>
      <c r="S16" s="662"/>
      <c r="T16" s="662"/>
      <c r="U16" s="662"/>
      <c r="V16" s="662"/>
      <c r="W16" s="662"/>
      <c r="X16" s="662"/>
      <c r="Y16" s="663"/>
      <c r="Z16" s="721" t="s">
        <v>
246</v>
      </c>
      <c r="AA16" s="721"/>
      <c r="AB16" s="721"/>
      <c r="AC16" s="721"/>
      <c r="AD16" s="722" t="s">
        <v>
128</v>
      </c>
      <c r="AE16" s="722"/>
      <c r="AF16" s="722"/>
      <c r="AG16" s="722"/>
      <c r="AH16" s="722"/>
      <c r="AI16" s="722"/>
      <c r="AJ16" s="722"/>
      <c r="AK16" s="722"/>
      <c r="AL16" s="664" t="s">
        <v>
128</v>
      </c>
      <c r="AM16" s="665"/>
      <c r="AN16" s="665"/>
      <c r="AO16" s="723"/>
      <c r="AP16" s="656" t="s">
        <v>
265</v>
      </c>
      <c r="AQ16" s="657"/>
      <c r="AR16" s="657"/>
      <c r="AS16" s="657"/>
      <c r="AT16" s="657"/>
      <c r="AU16" s="657"/>
      <c r="AV16" s="657"/>
      <c r="AW16" s="657"/>
      <c r="AX16" s="657"/>
      <c r="AY16" s="657"/>
      <c r="AZ16" s="657"/>
      <c r="BA16" s="657"/>
      <c r="BB16" s="657"/>
      <c r="BC16" s="657"/>
      <c r="BD16" s="657"/>
      <c r="BE16" s="657"/>
      <c r="BF16" s="658"/>
      <c r="BG16" s="659" t="s">
        <v>
128</v>
      </c>
      <c r="BH16" s="662"/>
      <c r="BI16" s="662"/>
      <c r="BJ16" s="662"/>
      <c r="BK16" s="662"/>
      <c r="BL16" s="662"/>
      <c r="BM16" s="662"/>
      <c r="BN16" s="663"/>
      <c r="BO16" s="721" t="s">
        <v>
137</v>
      </c>
      <c r="BP16" s="721"/>
      <c r="BQ16" s="721"/>
      <c r="BR16" s="721"/>
      <c r="BS16" s="667" t="s">
        <v>
128</v>
      </c>
      <c r="BT16" s="662"/>
      <c r="BU16" s="662"/>
      <c r="BV16" s="662"/>
      <c r="BW16" s="662"/>
      <c r="BX16" s="662"/>
      <c r="BY16" s="662"/>
      <c r="BZ16" s="662"/>
      <c r="CA16" s="662"/>
      <c r="CB16" s="702"/>
      <c r="CD16" s="703" t="s">
        <v>
266</v>
      </c>
      <c r="CE16" s="700"/>
      <c r="CF16" s="700"/>
      <c r="CG16" s="700"/>
      <c r="CH16" s="700"/>
      <c r="CI16" s="700"/>
      <c r="CJ16" s="700"/>
      <c r="CK16" s="700"/>
      <c r="CL16" s="700"/>
      <c r="CM16" s="700"/>
      <c r="CN16" s="700"/>
      <c r="CO16" s="700"/>
      <c r="CP16" s="700"/>
      <c r="CQ16" s="701"/>
      <c r="CR16" s="659" t="s">
        <v>
128</v>
      </c>
      <c r="CS16" s="662"/>
      <c r="CT16" s="662"/>
      <c r="CU16" s="662"/>
      <c r="CV16" s="662"/>
      <c r="CW16" s="662"/>
      <c r="CX16" s="662"/>
      <c r="CY16" s="663"/>
      <c r="CZ16" s="721" t="s">
        <v>
128</v>
      </c>
      <c r="DA16" s="721"/>
      <c r="DB16" s="721"/>
      <c r="DC16" s="721"/>
      <c r="DD16" s="667" t="s">
        <v>
128</v>
      </c>
      <c r="DE16" s="662"/>
      <c r="DF16" s="662"/>
      <c r="DG16" s="662"/>
      <c r="DH16" s="662"/>
      <c r="DI16" s="662"/>
      <c r="DJ16" s="662"/>
      <c r="DK16" s="662"/>
      <c r="DL16" s="662"/>
      <c r="DM16" s="662"/>
      <c r="DN16" s="662"/>
      <c r="DO16" s="662"/>
      <c r="DP16" s="663"/>
      <c r="DQ16" s="667" t="s">
        <v>
246</v>
      </c>
      <c r="DR16" s="662"/>
      <c r="DS16" s="662"/>
      <c r="DT16" s="662"/>
      <c r="DU16" s="662"/>
      <c r="DV16" s="662"/>
      <c r="DW16" s="662"/>
      <c r="DX16" s="662"/>
      <c r="DY16" s="662"/>
      <c r="DZ16" s="662"/>
      <c r="EA16" s="662"/>
      <c r="EB16" s="662"/>
      <c r="EC16" s="702"/>
    </row>
    <row r="17" spans="2:133" ht="11.25" customHeight="1" x14ac:dyDescent="0.2">
      <c r="B17" s="656" t="s">
        <v>
267</v>
      </c>
      <c r="C17" s="657"/>
      <c r="D17" s="657"/>
      <c r="E17" s="657"/>
      <c r="F17" s="657"/>
      <c r="G17" s="657"/>
      <c r="H17" s="657"/>
      <c r="I17" s="657"/>
      <c r="J17" s="657"/>
      <c r="K17" s="657"/>
      <c r="L17" s="657"/>
      <c r="M17" s="657"/>
      <c r="N17" s="657"/>
      <c r="O17" s="657"/>
      <c r="P17" s="657"/>
      <c r="Q17" s="658"/>
      <c r="R17" s="659">
        <v>
111716</v>
      </c>
      <c r="S17" s="662"/>
      <c r="T17" s="662"/>
      <c r="U17" s="662"/>
      <c r="V17" s="662"/>
      <c r="W17" s="662"/>
      <c r="X17" s="662"/>
      <c r="Y17" s="663"/>
      <c r="Z17" s="721">
        <v>
0.3</v>
      </c>
      <c r="AA17" s="721"/>
      <c r="AB17" s="721"/>
      <c r="AC17" s="721"/>
      <c r="AD17" s="722">
        <v>
111716</v>
      </c>
      <c r="AE17" s="722"/>
      <c r="AF17" s="722"/>
      <c r="AG17" s="722"/>
      <c r="AH17" s="722"/>
      <c r="AI17" s="722"/>
      <c r="AJ17" s="722"/>
      <c r="AK17" s="722"/>
      <c r="AL17" s="664">
        <v>
0.5</v>
      </c>
      <c r="AM17" s="665"/>
      <c r="AN17" s="665"/>
      <c r="AO17" s="723"/>
      <c r="AP17" s="656" t="s">
        <v>
268</v>
      </c>
      <c r="AQ17" s="657"/>
      <c r="AR17" s="657"/>
      <c r="AS17" s="657"/>
      <c r="AT17" s="657"/>
      <c r="AU17" s="657"/>
      <c r="AV17" s="657"/>
      <c r="AW17" s="657"/>
      <c r="AX17" s="657"/>
      <c r="AY17" s="657"/>
      <c r="AZ17" s="657"/>
      <c r="BA17" s="657"/>
      <c r="BB17" s="657"/>
      <c r="BC17" s="657"/>
      <c r="BD17" s="657"/>
      <c r="BE17" s="657"/>
      <c r="BF17" s="658"/>
      <c r="BG17" s="659" t="s">
        <v>
246</v>
      </c>
      <c r="BH17" s="662"/>
      <c r="BI17" s="662"/>
      <c r="BJ17" s="662"/>
      <c r="BK17" s="662"/>
      <c r="BL17" s="662"/>
      <c r="BM17" s="662"/>
      <c r="BN17" s="663"/>
      <c r="BO17" s="721" t="s">
        <v>
128</v>
      </c>
      <c r="BP17" s="721"/>
      <c r="BQ17" s="721"/>
      <c r="BR17" s="721"/>
      <c r="BS17" s="667" t="s">
        <v>
128</v>
      </c>
      <c r="BT17" s="662"/>
      <c r="BU17" s="662"/>
      <c r="BV17" s="662"/>
      <c r="BW17" s="662"/>
      <c r="BX17" s="662"/>
      <c r="BY17" s="662"/>
      <c r="BZ17" s="662"/>
      <c r="CA17" s="662"/>
      <c r="CB17" s="702"/>
      <c r="CD17" s="703" t="s">
        <v>
269</v>
      </c>
      <c r="CE17" s="700"/>
      <c r="CF17" s="700"/>
      <c r="CG17" s="700"/>
      <c r="CH17" s="700"/>
      <c r="CI17" s="700"/>
      <c r="CJ17" s="700"/>
      <c r="CK17" s="700"/>
      <c r="CL17" s="700"/>
      <c r="CM17" s="700"/>
      <c r="CN17" s="700"/>
      <c r="CO17" s="700"/>
      <c r="CP17" s="700"/>
      <c r="CQ17" s="701"/>
      <c r="CR17" s="659">
        <v>
2511674</v>
      </c>
      <c r="CS17" s="662"/>
      <c r="CT17" s="662"/>
      <c r="CU17" s="662"/>
      <c r="CV17" s="662"/>
      <c r="CW17" s="662"/>
      <c r="CX17" s="662"/>
      <c r="CY17" s="663"/>
      <c r="CZ17" s="721">
        <v>
6.1</v>
      </c>
      <c r="DA17" s="721"/>
      <c r="DB17" s="721"/>
      <c r="DC17" s="721"/>
      <c r="DD17" s="667" t="s">
        <v>
128</v>
      </c>
      <c r="DE17" s="662"/>
      <c r="DF17" s="662"/>
      <c r="DG17" s="662"/>
      <c r="DH17" s="662"/>
      <c r="DI17" s="662"/>
      <c r="DJ17" s="662"/>
      <c r="DK17" s="662"/>
      <c r="DL17" s="662"/>
      <c r="DM17" s="662"/>
      <c r="DN17" s="662"/>
      <c r="DO17" s="662"/>
      <c r="DP17" s="663"/>
      <c r="DQ17" s="667">
        <v>
2497170</v>
      </c>
      <c r="DR17" s="662"/>
      <c r="DS17" s="662"/>
      <c r="DT17" s="662"/>
      <c r="DU17" s="662"/>
      <c r="DV17" s="662"/>
      <c r="DW17" s="662"/>
      <c r="DX17" s="662"/>
      <c r="DY17" s="662"/>
      <c r="DZ17" s="662"/>
      <c r="EA17" s="662"/>
      <c r="EB17" s="662"/>
      <c r="EC17" s="702"/>
    </row>
    <row r="18" spans="2:133" ht="11.25" customHeight="1" x14ac:dyDescent="0.2">
      <c r="B18" s="656" t="s">
        <v>
270</v>
      </c>
      <c r="C18" s="657"/>
      <c r="D18" s="657"/>
      <c r="E18" s="657"/>
      <c r="F18" s="657"/>
      <c r="G18" s="657"/>
      <c r="H18" s="657"/>
      <c r="I18" s="657"/>
      <c r="J18" s="657"/>
      <c r="K18" s="657"/>
      <c r="L18" s="657"/>
      <c r="M18" s="657"/>
      <c r="N18" s="657"/>
      <c r="O18" s="657"/>
      <c r="P18" s="657"/>
      <c r="Q18" s="658"/>
      <c r="R18" s="659">
        <v>
2836539</v>
      </c>
      <c r="S18" s="662"/>
      <c r="T18" s="662"/>
      <c r="U18" s="662"/>
      <c r="V18" s="662"/>
      <c r="W18" s="662"/>
      <c r="X18" s="662"/>
      <c r="Y18" s="663"/>
      <c r="Z18" s="721">
        <v>
6.6</v>
      </c>
      <c r="AA18" s="721"/>
      <c r="AB18" s="721"/>
      <c r="AC18" s="721"/>
      <c r="AD18" s="722">
        <v>
2737982</v>
      </c>
      <c r="AE18" s="722"/>
      <c r="AF18" s="722"/>
      <c r="AG18" s="722"/>
      <c r="AH18" s="722"/>
      <c r="AI18" s="722"/>
      <c r="AJ18" s="722"/>
      <c r="AK18" s="722"/>
      <c r="AL18" s="664">
        <v>
12.9</v>
      </c>
      <c r="AM18" s="665"/>
      <c r="AN18" s="665"/>
      <c r="AO18" s="723"/>
      <c r="AP18" s="656" t="s">
        <v>
271</v>
      </c>
      <c r="AQ18" s="657"/>
      <c r="AR18" s="657"/>
      <c r="AS18" s="657"/>
      <c r="AT18" s="657"/>
      <c r="AU18" s="657"/>
      <c r="AV18" s="657"/>
      <c r="AW18" s="657"/>
      <c r="AX18" s="657"/>
      <c r="AY18" s="657"/>
      <c r="AZ18" s="657"/>
      <c r="BA18" s="657"/>
      <c r="BB18" s="657"/>
      <c r="BC18" s="657"/>
      <c r="BD18" s="657"/>
      <c r="BE18" s="657"/>
      <c r="BF18" s="658"/>
      <c r="BG18" s="659" t="s">
        <v>
128</v>
      </c>
      <c r="BH18" s="662"/>
      <c r="BI18" s="662"/>
      <c r="BJ18" s="662"/>
      <c r="BK18" s="662"/>
      <c r="BL18" s="662"/>
      <c r="BM18" s="662"/>
      <c r="BN18" s="663"/>
      <c r="BO18" s="721" t="s">
        <v>
128</v>
      </c>
      <c r="BP18" s="721"/>
      <c r="BQ18" s="721"/>
      <c r="BR18" s="721"/>
      <c r="BS18" s="667" t="s">
        <v>
128</v>
      </c>
      <c r="BT18" s="662"/>
      <c r="BU18" s="662"/>
      <c r="BV18" s="662"/>
      <c r="BW18" s="662"/>
      <c r="BX18" s="662"/>
      <c r="BY18" s="662"/>
      <c r="BZ18" s="662"/>
      <c r="CA18" s="662"/>
      <c r="CB18" s="702"/>
      <c r="CD18" s="703" t="s">
        <v>
272</v>
      </c>
      <c r="CE18" s="700"/>
      <c r="CF18" s="700"/>
      <c r="CG18" s="700"/>
      <c r="CH18" s="700"/>
      <c r="CI18" s="700"/>
      <c r="CJ18" s="700"/>
      <c r="CK18" s="700"/>
      <c r="CL18" s="700"/>
      <c r="CM18" s="700"/>
      <c r="CN18" s="700"/>
      <c r="CO18" s="700"/>
      <c r="CP18" s="700"/>
      <c r="CQ18" s="701"/>
      <c r="CR18" s="659" t="s">
        <v>
128</v>
      </c>
      <c r="CS18" s="662"/>
      <c r="CT18" s="662"/>
      <c r="CU18" s="662"/>
      <c r="CV18" s="662"/>
      <c r="CW18" s="662"/>
      <c r="CX18" s="662"/>
      <c r="CY18" s="663"/>
      <c r="CZ18" s="721" t="s">
        <v>
128</v>
      </c>
      <c r="DA18" s="721"/>
      <c r="DB18" s="721"/>
      <c r="DC18" s="721"/>
      <c r="DD18" s="667" t="s">
        <v>
246</v>
      </c>
      <c r="DE18" s="662"/>
      <c r="DF18" s="662"/>
      <c r="DG18" s="662"/>
      <c r="DH18" s="662"/>
      <c r="DI18" s="662"/>
      <c r="DJ18" s="662"/>
      <c r="DK18" s="662"/>
      <c r="DL18" s="662"/>
      <c r="DM18" s="662"/>
      <c r="DN18" s="662"/>
      <c r="DO18" s="662"/>
      <c r="DP18" s="663"/>
      <c r="DQ18" s="667" t="s">
        <v>
246</v>
      </c>
      <c r="DR18" s="662"/>
      <c r="DS18" s="662"/>
      <c r="DT18" s="662"/>
      <c r="DU18" s="662"/>
      <c r="DV18" s="662"/>
      <c r="DW18" s="662"/>
      <c r="DX18" s="662"/>
      <c r="DY18" s="662"/>
      <c r="DZ18" s="662"/>
      <c r="EA18" s="662"/>
      <c r="EB18" s="662"/>
      <c r="EC18" s="702"/>
    </row>
    <row r="19" spans="2:133" ht="11.25" customHeight="1" x14ac:dyDescent="0.2">
      <c r="B19" s="656" t="s">
        <v>
273</v>
      </c>
      <c r="C19" s="657"/>
      <c r="D19" s="657"/>
      <c r="E19" s="657"/>
      <c r="F19" s="657"/>
      <c r="G19" s="657"/>
      <c r="H19" s="657"/>
      <c r="I19" s="657"/>
      <c r="J19" s="657"/>
      <c r="K19" s="657"/>
      <c r="L19" s="657"/>
      <c r="M19" s="657"/>
      <c r="N19" s="657"/>
      <c r="O19" s="657"/>
      <c r="P19" s="657"/>
      <c r="Q19" s="658"/>
      <c r="R19" s="659">
        <v>
2737982</v>
      </c>
      <c r="S19" s="662"/>
      <c r="T19" s="662"/>
      <c r="U19" s="662"/>
      <c r="V19" s="662"/>
      <c r="W19" s="662"/>
      <c r="X19" s="662"/>
      <c r="Y19" s="663"/>
      <c r="Z19" s="721">
        <v>
6.4</v>
      </c>
      <c r="AA19" s="721"/>
      <c r="AB19" s="721"/>
      <c r="AC19" s="721"/>
      <c r="AD19" s="722">
        <v>
2737982</v>
      </c>
      <c r="AE19" s="722"/>
      <c r="AF19" s="722"/>
      <c r="AG19" s="722"/>
      <c r="AH19" s="722"/>
      <c r="AI19" s="722"/>
      <c r="AJ19" s="722"/>
      <c r="AK19" s="722"/>
      <c r="AL19" s="664">
        <v>
12.9</v>
      </c>
      <c r="AM19" s="665"/>
      <c r="AN19" s="665"/>
      <c r="AO19" s="723"/>
      <c r="AP19" s="656" t="s">
        <v>
274</v>
      </c>
      <c r="AQ19" s="657"/>
      <c r="AR19" s="657"/>
      <c r="AS19" s="657"/>
      <c r="AT19" s="657"/>
      <c r="AU19" s="657"/>
      <c r="AV19" s="657"/>
      <c r="AW19" s="657"/>
      <c r="AX19" s="657"/>
      <c r="AY19" s="657"/>
      <c r="AZ19" s="657"/>
      <c r="BA19" s="657"/>
      <c r="BB19" s="657"/>
      <c r="BC19" s="657"/>
      <c r="BD19" s="657"/>
      <c r="BE19" s="657"/>
      <c r="BF19" s="658"/>
      <c r="BG19" s="659">
        <v>
1320203</v>
      </c>
      <c r="BH19" s="662"/>
      <c r="BI19" s="662"/>
      <c r="BJ19" s="662"/>
      <c r="BK19" s="662"/>
      <c r="BL19" s="662"/>
      <c r="BM19" s="662"/>
      <c r="BN19" s="663"/>
      <c r="BO19" s="721">
        <v>
7.7</v>
      </c>
      <c r="BP19" s="721"/>
      <c r="BQ19" s="721"/>
      <c r="BR19" s="721"/>
      <c r="BS19" s="667" t="s">
        <v>
128</v>
      </c>
      <c r="BT19" s="662"/>
      <c r="BU19" s="662"/>
      <c r="BV19" s="662"/>
      <c r="BW19" s="662"/>
      <c r="BX19" s="662"/>
      <c r="BY19" s="662"/>
      <c r="BZ19" s="662"/>
      <c r="CA19" s="662"/>
      <c r="CB19" s="702"/>
      <c r="CD19" s="703" t="s">
        <v>
275</v>
      </c>
      <c r="CE19" s="700"/>
      <c r="CF19" s="700"/>
      <c r="CG19" s="700"/>
      <c r="CH19" s="700"/>
      <c r="CI19" s="700"/>
      <c r="CJ19" s="700"/>
      <c r="CK19" s="700"/>
      <c r="CL19" s="700"/>
      <c r="CM19" s="700"/>
      <c r="CN19" s="700"/>
      <c r="CO19" s="700"/>
      <c r="CP19" s="700"/>
      <c r="CQ19" s="701"/>
      <c r="CR19" s="659" t="s">
        <v>
246</v>
      </c>
      <c r="CS19" s="662"/>
      <c r="CT19" s="662"/>
      <c r="CU19" s="662"/>
      <c r="CV19" s="662"/>
      <c r="CW19" s="662"/>
      <c r="CX19" s="662"/>
      <c r="CY19" s="663"/>
      <c r="CZ19" s="721" t="s">
        <v>
128</v>
      </c>
      <c r="DA19" s="721"/>
      <c r="DB19" s="721"/>
      <c r="DC19" s="721"/>
      <c r="DD19" s="667" t="s">
        <v>
246</v>
      </c>
      <c r="DE19" s="662"/>
      <c r="DF19" s="662"/>
      <c r="DG19" s="662"/>
      <c r="DH19" s="662"/>
      <c r="DI19" s="662"/>
      <c r="DJ19" s="662"/>
      <c r="DK19" s="662"/>
      <c r="DL19" s="662"/>
      <c r="DM19" s="662"/>
      <c r="DN19" s="662"/>
      <c r="DO19" s="662"/>
      <c r="DP19" s="663"/>
      <c r="DQ19" s="667" t="s">
        <v>
128</v>
      </c>
      <c r="DR19" s="662"/>
      <c r="DS19" s="662"/>
      <c r="DT19" s="662"/>
      <c r="DU19" s="662"/>
      <c r="DV19" s="662"/>
      <c r="DW19" s="662"/>
      <c r="DX19" s="662"/>
      <c r="DY19" s="662"/>
      <c r="DZ19" s="662"/>
      <c r="EA19" s="662"/>
      <c r="EB19" s="662"/>
      <c r="EC19" s="702"/>
    </row>
    <row r="20" spans="2:133" ht="11.25" customHeight="1" x14ac:dyDescent="0.2">
      <c r="B20" s="656" t="s">
        <v>
276</v>
      </c>
      <c r="C20" s="657"/>
      <c r="D20" s="657"/>
      <c r="E20" s="657"/>
      <c r="F20" s="657"/>
      <c r="G20" s="657"/>
      <c r="H20" s="657"/>
      <c r="I20" s="657"/>
      <c r="J20" s="657"/>
      <c r="K20" s="657"/>
      <c r="L20" s="657"/>
      <c r="M20" s="657"/>
      <c r="N20" s="657"/>
      <c r="O20" s="657"/>
      <c r="P20" s="657"/>
      <c r="Q20" s="658"/>
      <c r="R20" s="659">
        <v>
98557</v>
      </c>
      <c r="S20" s="662"/>
      <c r="T20" s="662"/>
      <c r="U20" s="662"/>
      <c r="V20" s="662"/>
      <c r="W20" s="662"/>
      <c r="X20" s="662"/>
      <c r="Y20" s="663"/>
      <c r="Z20" s="721">
        <v>
0.2</v>
      </c>
      <c r="AA20" s="721"/>
      <c r="AB20" s="721"/>
      <c r="AC20" s="721"/>
      <c r="AD20" s="722" t="s">
        <v>
137</v>
      </c>
      <c r="AE20" s="722"/>
      <c r="AF20" s="722"/>
      <c r="AG20" s="722"/>
      <c r="AH20" s="722"/>
      <c r="AI20" s="722"/>
      <c r="AJ20" s="722"/>
      <c r="AK20" s="722"/>
      <c r="AL20" s="664" t="s">
        <v>
246</v>
      </c>
      <c r="AM20" s="665"/>
      <c r="AN20" s="665"/>
      <c r="AO20" s="723"/>
      <c r="AP20" s="656" t="s">
        <v>
277</v>
      </c>
      <c r="AQ20" s="657"/>
      <c r="AR20" s="657"/>
      <c r="AS20" s="657"/>
      <c r="AT20" s="657"/>
      <c r="AU20" s="657"/>
      <c r="AV20" s="657"/>
      <c r="AW20" s="657"/>
      <c r="AX20" s="657"/>
      <c r="AY20" s="657"/>
      <c r="AZ20" s="657"/>
      <c r="BA20" s="657"/>
      <c r="BB20" s="657"/>
      <c r="BC20" s="657"/>
      <c r="BD20" s="657"/>
      <c r="BE20" s="657"/>
      <c r="BF20" s="658"/>
      <c r="BG20" s="659">
        <v>
1320203</v>
      </c>
      <c r="BH20" s="662"/>
      <c r="BI20" s="662"/>
      <c r="BJ20" s="662"/>
      <c r="BK20" s="662"/>
      <c r="BL20" s="662"/>
      <c r="BM20" s="662"/>
      <c r="BN20" s="663"/>
      <c r="BO20" s="721">
        <v>
7.7</v>
      </c>
      <c r="BP20" s="721"/>
      <c r="BQ20" s="721"/>
      <c r="BR20" s="721"/>
      <c r="BS20" s="667" t="s">
        <v>
128</v>
      </c>
      <c r="BT20" s="662"/>
      <c r="BU20" s="662"/>
      <c r="BV20" s="662"/>
      <c r="BW20" s="662"/>
      <c r="BX20" s="662"/>
      <c r="BY20" s="662"/>
      <c r="BZ20" s="662"/>
      <c r="CA20" s="662"/>
      <c r="CB20" s="702"/>
      <c r="CD20" s="703" t="s">
        <v>
278</v>
      </c>
      <c r="CE20" s="700"/>
      <c r="CF20" s="700"/>
      <c r="CG20" s="700"/>
      <c r="CH20" s="700"/>
      <c r="CI20" s="700"/>
      <c r="CJ20" s="700"/>
      <c r="CK20" s="700"/>
      <c r="CL20" s="700"/>
      <c r="CM20" s="700"/>
      <c r="CN20" s="700"/>
      <c r="CO20" s="700"/>
      <c r="CP20" s="700"/>
      <c r="CQ20" s="701"/>
      <c r="CR20" s="659">
        <v>
41059311</v>
      </c>
      <c r="CS20" s="662"/>
      <c r="CT20" s="662"/>
      <c r="CU20" s="662"/>
      <c r="CV20" s="662"/>
      <c r="CW20" s="662"/>
      <c r="CX20" s="662"/>
      <c r="CY20" s="663"/>
      <c r="CZ20" s="721">
        <v>
100</v>
      </c>
      <c r="DA20" s="721"/>
      <c r="DB20" s="721"/>
      <c r="DC20" s="721"/>
      <c r="DD20" s="667">
        <v>
3461293</v>
      </c>
      <c r="DE20" s="662"/>
      <c r="DF20" s="662"/>
      <c r="DG20" s="662"/>
      <c r="DH20" s="662"/>
      <c r="DI20" s="662"/>
      <c r="DJ20" s="662"/>
      <c r="DK20" s="662"/>
      <c r="DL20" s="662"/>
      <c r="DM20" s="662"/>
      <c r="DN20" s="662"/>
      <c r="DO20" s="662"/>
      <c r="DP20" s="663"/>
      <c r="DQ20" s="667">
        <v>
24826829</v>
      </c>
      <c r="DR20" s="662"/>
      <c r="DS20" s="662"/>
      <c r="DT20" s="662"/>
      <c r="DU20" s="662"/>
      <c r="DV20" s="662"/>
      <c r="DW20" s="662"/>
      <c r="DX20" s="662"/>
      <c r="DY20" s="662"/>
      <c r="DZ20" s="662"/>
      <c r="EA20" s="662"/>
      <c r="EB20" s="662"/>
      <c r="EC20" s="702"/>
    </row>
    <row r="21" spans="2:133" ht="11.25" customHeight="1" x14ac:dyDescent="0.2">
      <c r="B21" s="656" t="s">
        <v>
279</v>
      </c>
      <c r="C21" s="657"/>
      <c r="D21" s="657"/>
      <c r="E21" s="657"/>
      <c r="F21" s="657"/>
      <c r="G21" s="657"/>
      <c r="H21" s="657"/>
      <c r="I21" s="657"/>
      <c r="J21" s="657"/>
      <c r="K21" s="657"/>
      <c r="L21" s="657"/>
      <c r="M21" s="657"/>
      <c r="N21" s="657"/>
      <c r="O21" s="657"/>
      <c r="P21" s="657"/>
      <c r="Q21" s="658"/>
      <c r="R21" s="659" t="s">
        <v>
128</v>
      </c>
      <c r="S21" s="662"/>
      <c r="T21" s="662"/>
      <c r="U21" s="662"/>
      <c r="V21" s="662"/>
      <c r="W21" s="662"/>
      <c r="X21" s="662"/>
      <c r="Y21" s="663"/>
      <c r="Z21" s="721" t="s">
        <v>
128</v>
      </c>
      <c r="AA21" s="721"/>
      <c r="AB21" s="721"/>
      <c r="AC21" s="721"/>
      <c r="AD21" s="722" t="s">
        <v>
246</v>
      </c>
      <c r="AE21" s="722"/>
      <c r="AF21" s="722"/>
      <c r="AG21" s="722"/>
      <c r="AH21" s="722"/>
      <c r="AI21" s="722"/>
      <c r="AJ21" s="722"/>
      <c r="AK21" s="722"/>
      <c r="AL21" s="664" t="s">
        <v>
246</v>
      </c>
      <c r="AM21" s="665"/>
      <c r="AN21" s="665"/>
      <c r="AO21" s="723"/>
      <c r="AP21" s="767" t="s">
        <v>
280</v>
      </c>
      <c r="AQ21" s="774"/>
      <c r="AR21" s="774"/>
      <c r="AS21" s="774"/>
      <c r="AT21" s="774"/>
      <c r="AU21" s="774"/>
      <c r="AV21" s="774"/>
      <c r="AW21" s="774"/>
      <c r="AX21" s="774"/>
      <c r="AY21" s="774"/>
      <c r="AZ21" s="774"/>
      <c r="BA21" s="774"/>
      <c r="BB21" s="774"/>
      <c r="BC21" s="774"/>
      <c r="BD21" s="774"/>
      <c r="BE21" s="774"/>
      <c r="BF21" s="769"/>
      <c r="BG21" s="659" t="s">
        <v>
246</v>
      </c>
      <c r="BH21" s="662"/>
      <c r="BI21" s="662"/>
      <c r="BJ21" s="662"/>
      <c r="BK21" s="662"/>
      <c r="BL21" s="662"/>
      <c r="BM21" s="662"/>
      <c r="BN21" s="663"/>
      <c r="BO21" s="721" t="s">
        <v>
128</v>
      </c>
      <c r="BP21" s="721"/>
      <c r="BQ21" s="721"/>
      <c r="BR21" s="721"/>
      <c r="BS21" s="667" t="s">
        <v>
246</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2">
      <c r="B22" s="656" t="s">
        <v>
281</v>
      </c>
      <c r="C22" s="657"/>
      <c r="D22" s="657"/>
      <c r="E22" s="657"/>
      <c r="F22" s="657"/>
      <c r="G22" s="657"/>
      <c r="H22" s="657"/>
      <c r="I22" s="657"/>
      <c r="J22" s="657"/>
      <c r="K22" s="657"/>
      <c r="L22" s="657"/>
      <c r="M22" s="657"/>
      <c r="N22" s="657"/>
      <c r="O22" s="657"/>
      <c r="P22" s="657"/>
      <c r="Q22" s="658"/>
      <c r="R22" s="659">
        <v>
22477139</v>
      </c>
      <c r="S22" s="662"/>
      <c r="T22" s="662"/>
      <c r="U22" s="662"/>
      <c r="V22" s="662"/>
      <c r="W22" s="662"/>
      <c r="X22" s="662"/>
      <c r="Y22" s="663"/>
      <c r="Z22" s="721">
        <v>
52.2</v>
      </c>
      <c r="AA22" s="721"/>
      <c r="AB22" s="721"/>
      <c r="AC22" s="721"/>
      <c r="AD22" s="722">
        <v>
21058379</v>
      </c>
      <c r="AE22" s="722"/>
      <c r="AF22" s="722"/>
      <c r="AG22" s="722"/>
      <c r="AH22" s="722"/>
      <c r="AI22" s="722"/>
      <c r="AJ22" s="722"/>
      <c r="AK22" s="722"/>
      <c r="AL22" s="664">
        <v>
99.3</v>
      </c>
      <c r="AM22" s="665"/>
      <c r="AN22" s="665"/>
      <c r="AO22" s="723"/>
      <c r="AP22" s="767" t="s">
        <v>
282</v>
      </c>
      <c r="AQ22" s="774"/>
      <c r="AR22" s="774"/>
      <c r="AS22" s="774"/>
      <c r="AT22" s="774"/>
      <c r="AU22" s="774"/>
      <c r="AV22" s="774"/>
      <c r="AW22" s="774"/>
      <c r="AX22" s="774"/>
      <c r="AY22" s="774"/>
      <c r="AZ22" s="774"/>
      <c r="BA22" s="774"/>
      <c r="BB22" s="774"/>
      <c r="BC22" s="774"/>
      <c r="BD22" s="774"/>
      <c r="BE22" s="774"/>
      <c r="BF22" s="769"/>
      <c r="BG22" s="659" t="s">
        <v>
128</v>
      </c>
      <c r="BH22" s="662"/>
      <c r="BI22" s="662"/>
      <c r="BJ22" s="662"/>
      <c r="BK22" s="662"/>
      <c r="BL22" s="662"/>
      <c r="BM22" s="662"/>
      <c r="BN22" s="663"/>
      <c r="BO22" s="721" t="s">
        <v>
246</v>
      </c>
      <c r="BP22" s="721"/>
      <c r="BQ22" s="721"/>
      <c r="BR22" s="721"/>
      <c r="BS22" s="667" t="s">
        <v>
128</v>
      </c>
      <c r="BT22" s="662"/>
      <c r="BU22" s="662"/>
      <c r="BV22" s="662"/>
      <c r="BW22" s="662"/>
      <c r="BX22" s="662"/>
      <c r="BY22" s="662"/>
      <c r="BZ22" s="662"/>
      <c r="CA22" s="662"/>
      <c r="CB22" s="702"/>
      <c r="CD22" s="776" t="s">
        <v>
283</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2">
      <c r="B23" s="656" t="s">
        <v>
284</v>
      </c>
      <c r="C23" s="657"/>
      <c r="D23" s="657"/>
      <c r="E23" s="657"/>
      <c r="F23" s="657"/>
      <c r="G23" s="657"/>
      <c r="H23" s="657"/>
      <c r="I23" s="657"/>
      <c r="J23" s="657"/>
      <c r="K23" s="657"/>
      <c r="L23" s="657"/>
      <c r="M23" s="657"/>
      <c r="N23" s="657"/>
      <c r="O23" s="657"/>
      <c r="P23" s="657"/>
      <c r="Q23" s="658"/>
      <c r="R23" s="659">
        <v>
12214</v>
      </c>
      <c r="S23" s="662"/>
      <c r="T23" s="662"/>
      <c r="U23" s="662"/>
      <c r="V23" s="662"/>
      <c r="W23" s="662"/>
      <c r="X23" s="662"/>
      <c r="Y23" s="663"/>
      <c r="Z23" s="721">
        <v>
0</v>
      </c>
      <c r="AA23" s="721"/>
      <c r="AB23" s="721"/>
      <c r="AC23" s="721"/>
      <c r="AD23" s="722">
        <v>
12214</v>
      </c>
      <c r="AE23" s="722"/>
      <c r="AF23" s="722"/>
      <c r="AG23" s="722"/>
      <c r="AH23" s="722"/>
      <c r="AI23" s="722"/>
      <c r="AJ23" s="722"/>
      <c r="AK23" s="722"/>
      <c r="AL23" s="664">
        <v>
0.1</v>
      </c>
      <c r="AM23" s="665"/>
      <c r="AN23" s="665"/>
      <c r="AO23" s="723"/>
      <c r="AP23" s="767" t="s">
        <v>
285</v>
      </c>
      <c r="AQ23" s="774"/>
      <c r="AR23" s="774"/>
      <c r="AS23" s="774"/>
      <c r="AT23" s="774"/>
      <c r="AU23" s="774"/>
      <c r="AV23" s="774"/>
      <c r="AW23" s="774"/>
      <c r="AX23" s="774"/>
      <c r="AY23" s="774"/>
      <c r="AZ23" s="774"/>
      <c r="BA23" s="774"/>
      <c r="BB23" s="774"/>
      <c r="BC23" s="774"/>
      <c r="BD23" s="774"/>
      <c r="BE23" s="774"/>
      <c r="BF23" s="769"/>
      <c r="BG23" s="659">
        <v>
1320203</v>
      </c>
      <c r="BH23" s="662"/>
      <c r="BI23" s="662"/>
      <c r="BJ23" s="662"/>
      <c r="BK23" s="662"/>
      <c r="BL23" s="662"/>
      <c r="BM23" s="662"/>
      <c r="BN23" s="663"/>
      <c r="BO23" s="721">
        <v>
7.7</v>
      </c>
      <c r="BP23" s="721"/>
      <c r="BQ23" s="721"/>
      <c r="BR23" s="721"/>
      <c r="BS23" s="667" t="s">
        <v>
128</v>
      </c>
      <c r="BT23" s="662"/>
      <c r="BU23" s="662"/>
      <c r="BV23" s="662"/>
      <c r="BW23" s="662"/>
      <c r="BX23" s="662"/>
      <c r="BY23" s="662"/>
      <c r="BZ23" s="662"/>
      <c r="CA23" s="662"/>
      <c r="CB23" s="702"/>
      <c r="CD23" s="776" t="s">
        <v>
224</v>
      </c>
      <c r="CE23" s="777"/>
      <c r="CF23" s="777"/>
      <c r="CG23" s="777"/>
      <c r="CH23" s="777"/>
      <c r="CI23" s="777"/>
      <c r="CJ23" s="777"/>
      <c r="CK23" s="777"/>
      <c r="CL23" s="777"/>
      <c r="CM23" s="777"/>
      <c r="CN23" s="777"/>
      <c r="CO23" s="777"/>
      <c r="CP23" s="777"/>
      <c r="CQ23" s="778"/>
      <c r="CR23" s="776" t="s">
        <v>
286</v>
      </c>
      <c r="CS23" s="777"/>
      <c r="CT23" s="777"/>
      <c r="CU23" s="777"/>
      <c r="CV23" s="777"/>
      <c r="CW23" s="777"/>
      <c r="CX23" s="777"/>
      <c r="CY23" s="778"/>
      <c r="CZ23" s="776" t="s">
        <v>
287</v>
      </c>
      <c r="DA23" s="777"/>
      <c r="DB23" s="777"/>
      <c r="DC23" s="778"/>
      <c r="DD23" s="776" t="s">
        <v>
288</v>
      </c>
      <c r="DE23" s="777"/>
      <c r="DF23" s="777"/>
      <c r="DG23" s="777"/>
      <c r="DH23" s="777"/>
      <c r="DI23" s="777"/>
      <c r="DJ23" s="777"/>
      <c r="DK23" s="778"/>
      <c r="DL23" s="785" t="s">
        <v>
289</v>
      </c>
      <c r="DM23" s="786"/>
      <c r="DN23" s="786"/>
      <c r="DO23" s="786"/>
      <c r="DP23" s="786"/>
      <c r="DQ23" s="786"/>
      <c r="DR23" s="786"/>
      <c r="DS23" s="786"/>
      <c r="DT23" s="786"/>
      <c r="DU23" s="786"/>
      <c r="DV23" s="787"/>
      <c r="DW23" s="776" t="s">
        <v>
290</v>
      </c>
      <c r="DX23" s="777"/>
      <c r="DY23" s="777"/>
      <c r="DZ23" s="777"/>
      <c r="EA23" s="777"/>
      <c r="EB23" s="777"/>
      <c r="EC23" s="778"/>
    </row>
    <row r="24" spans="2:133" ht="11.25" customHeight="1" x14ac:dyDescent="0.2">
      <c r="B24" s="656" t="s">
        <v>
291</v>
      </c>
      <c r="C24" s="657"/>
      <c r="D24" s="657"/>
      <c r="E24" s="657"/>
      <c r="F24" s="657"/>
      <c r="G24" s="657"/>
      <c r="H24" s="657"/>
      <c r="I24" s="657"/>
      <c r="J24" s="657"/>
      <c r="K24" s="657"/>
      <c r="L24" s="657"/>
      <c r="M24" s="657"/>
      <c r="N24" s="657"/>
      <c r="O24" s="657"/>
      <c r="P24" s="657"/>
      <c r="Q24" s="658"/>
      <c r="R24" s="659">
        <v>
391819</v>
      </c>
      <c r="S24" s="662"/>
      <c r="T24" s="662"/>
      <c r="U24" s="662"/>
      <c r="V24" s="662"/>
      <c r="W24" s="662"/>
      <c r="X24" s="662"/>
      <c r="Y24" s="663"/>
      <c r="Z24" s="721">
        <v>
0.9</v>
      </c>
      <c r="AA24" s="721"/>
      <c r="AB24" s="721"/>
      <c r="AC24" s="721"/>
      <c r="AD24" s="722" t="s">
        <v>
128</v>
      </c>
      <c r="AE24" s="722"/>
      <c r="AF24" s="722"/>
      <c r="AG24" s="722"/>
      <c r="AH24" s="722"/>
      <c r="AI24" s="722"/>
      <c r="AJ24" s="722"/>
      <c r="AK24" s="722"/>
      <c r="AL24" s="664" t="s">
        <v>
128</v>
      </c>
      <c r="AM24" s="665"/>
      <c r="AN24" s="665"/>
      <c r="AO24" s="723"/>
      <c r="AP24" s="767" t="s">
        <v>
292</v>
      </c>
      <c r="AQ24" s="774"/>
      <c r="AR24" s="774"/>
      <c r="AS24" s="774"/>
      <c r="AT24" s="774"/>
      <c r="AU24" s="774"/>
      <c r="AV24" s="774"/>
      <c r="AW24" s="774"/>
      <c r="AX24" s="774"/>
      <c r="AY24" s="774"/>
      <c r="AZ24" s="774"/>
      <c r="BA24" s="774"/>
      <c r="BB24" s="774"/>
      <c r="BC24" s="774"/>
      <c r="BD24" s="774"/>
      <c r="BE24" s="774"/>
      <c r="BF24" s="769"/>
      <c r="BG24" s="659" t="s">
        <v>
128</v>
      </c>
      <c r="BH24" s="662"/>
      <c r="BI24" s="662"/>
      <c r="BJ24" s="662"/>
      <c r="BK24" s="662"/>
      <c r="BL24" s="662"/>
      <c r="BM24" s="662"/>
      <c r="BN24" s="663"/>
      <c r="BO24" s="721" t="s">
        <v>
128</v>
      </c>
      <c r="BP24" s="721"/>
      <c r="BQ24" s="721"/>
      <c r="BR24" s="721"/>
      <c r="BS24" s="667" t="s">
        <v>
128</v>
      </c>
      <c r="BT24" s="662"/>
      <c r="BU24" s="662"/>
      <c r="BV24" s="662"/>
      <c r="BW24" s="662"/>
      <c r="BX24" s="662"/>
      <c r="BY24" s="662"/>
      <c r="BZ24" s="662"/>
      <c r="CA24" s="662"/>
      <c r="CB24" s="702"/>
      <c r="CD24" s="730" t="s">
        <v>
293</v>
      </c>
      <c r="CE24" s="731"/>
      <c r="CF24" s="731"/>
      <c r="CG24" s="731"/>
      <c r="CH24" s="731"/>
      <c r="CI24" s="731"/>
      <c r="CJ24" s="731"/>
      <c r="CK24" s="731"/>
      <c r="CL24" s="731"/>
      <c r="CM24" s="731"/>
      <c r="CN24" s="731"/>
      <c r="CO24" s="731"/>
      <c r="CP24" s="731"/>
      <c r="CQ24" s="732"/>
      <c r="CR24" s="724">
        <v>
21372214</v>
      </c>
      <c r="CS24" s="725"/>
      <c r="CT24" s="725"/>
      <c r="CU24" s="725"/>
      <c r="CV24" s="725"/>
      <c r="CW24" s="725"/>
      <c r="CX24" s="725"/>
      <c r="CY24" s="771"/>
      <c r="CZ24" s="772">
        <v>
52.1</v>
      </c>
      <c r="DA24" s="741"/>
      <c r="DB24" s="741"/>
      <c r="DC24" s="775"/>
      <c r="DD24" s="770">
        <v>
11511502</v>
      </c>
      <c r="DE24" s="725"/>
      <c r="DF24" s="725"/>
      <c r="DG24" s="725"/>
      <c r="DH24" s="725"/>
      <c r="DI24" s="725"/>
      <c r="DJ24" s="725"/>
      <c r="DK24" s="771"/>
      <c r="DL24" s="770">
        <v>
11488912</v>
      </c>
      <c r="DM24" s="725"/>
      <c r="DN24" s="725"/>
      <c r="DO24" s="725"/>
      <c r="DP24" s="725"/>
      <c r="DQ24" s="725"/>
      <c r="DR24" s="725"/>
      <c r="DS24" s="725"/>
      <c r="DT24" s="725"/>
      <c r="DU24" s="725"/>
      <c r="DV24" s="771"/>
      <c r="DW24" s="772">
        <v>
50.1</v>
      </c>
      <c r="DX24" s="741"/>
      <c r="DY24" s="741"/>
      <c r="DZ24" s="741"/>
      <c r="EA24" s="741"/>
      <c r="EB24" s="741"/>
      <c r="EC24" s="773"/>
    </row>
    <row r="25" spans="2:133" ht="11.25" customHeight="1" x14ac:dyDescent="0.2">
      <c r="B25" s="656" t="s">
        <v>
294</v>
      </c>
      <c r="C25" s="657"/>
      <c r="D25" s="657"/>
      <c r="E25" s="657"/>
      <c r="F25" s="657"/>
      <c r="G25" s="657"/>
      <c r="H25" s="657"/>
      <c r="I25" s="657"/>
      <c r="J25" s="657"/>
      <c r="K25" s="657"/>
      <c r="L25" s="657"/>
      <c r="M25" s="657"/>
      <c r="N25" s="657"/>
      <c r="O25" s="657"/>
      <c r="P25" s="657"/>
      <c r="Q25" s="658"/>
      <c r="R25" s="659">
        <v>
402530</v>
      </c>
      <c r="S25" s="662"/>
      <c r="T25" s="662"/>
      <c r="U25" s="662"/>
      <c r="V25" s="662"/>
      <c r="W25" s="662"/>
      <c r="X25" s="662"/>
      <c r="Y25" s="663"/>
      <c r="Z25" s="721">
        <v>
0.9</v>
      </c>
      <c r="AA25" s="721"/>
      <c r="AB25" s="721"/>
      <c r="AC25" s="721"/>
      <c r="AD25" s="722">
        <v>
111263</v>
      </c>
      <c r="AE25" s="722"/>
      <c r="AF25" s="722"/>
      <c r="AG25" s="722"/>
      <c r="AH25" s="722"/>
      <c r="AI25" s="722"/>
      <c r="AJ25" s="722"/>
      <c r="AK25" s="722"/>
      <c r="AL25" s="664">
        <v>
0.5</v>
      </c>
      <c r="AM25" s="665"/>
      <c r="AN25" s="665"/>
      <c r="AO25" s="723"/>
      <c r="AP25" s="767" t="s">
        <v>
295</v>
      </c>
      <c r="AQ25" s="774"/>
      <c r="AR25" s="774"/>
      <c r="AS25" s="774"/>
      <c r="AT25" s="774"/>
      <c r="AU25" s="774"/>
      <c r="AV25" s="774"/>
      <c r="AW25" s="774"/>
      <c r="AX25" s="774"/>
      <c r="AY25" s="774"/>
      <c r="AZ25" s="774"/>
      <c r="BA25" s="774"/>
      <c r="BB25" s="774"/>
      <c r="BC25" s="774"/>
      <c r="BD25" s="774"/>
      <c r="BE25" s="774"/>
      <c r="BF25" s="769"/>
      <c r="BG25" s="659" t="s">
        <v>
128</v>
      </c>
      <c r="BH25" s="662"/>
      <c r="BI25" s="662"/>
      <c r="BJ25" s="662"/>
      <c r="BK25" s="662"/>
      <c r="BL25" s="662"/>
      <c r="BM25" s="662"/>
      <c r="BN25" s="663"/>
      <c r="BO25" s="721" t="s">
        <v>
128</v>
      </c>
      <c r="BP25" s="721"/>
      <c r="BQ25" s="721"/>
      <c r="BR25" s="721"/>
      <c r="BS25" s="667" t="s">
        <v>
128</v>
      </c>
      <c r="BT25" s="662"/>
      <c r="BU25" s="662"/>
      <c r="BV25" s="662"/>
      <c r="BW25" s="662"/>
      <c r="BX25" s="662"/>
      <c r="BY25" s="662"/>
      <c r="BZ25" s="662"/>
      <c r="CA25" s="662"/>
      <c r="CB25" s="702"/>
      <c r="CD25" s="703" t="s">
        <v>
296</v>
      </c>
      <c r="CE25" s="700"/>
      <c r="CF25" s="700"/>
      <c r="CG25" s="700"/>
      <c r="CH25" s="700"/>
      <c r="CI25" s="700"/>
      <c r="CJ25" s="700"/>
      <c r="CK25" s="700"/>
      <c r="CL25" s="700"/>
      <c r="CM25" s="700"/>
      <c r="CN25" s="700"/>
      <c r="CO25" s="700"/>
      <c r="CP25" s="700"/>
      <c r="CQ25" s="701"/>
      <c r="CR25" s="659">
        <v>
5393939</v>
      </c>
      <c r="CS25" s="660"/>
      <c r="CT25" s="660"/>
      <c r="CU25" s="660"/>
      <c r="CV25" s="660"/>
      <c r="CW25" s="660"/>
      <c r="CX25" s="660"/>
      <c r="CY25" s="661"/>
      <c r="CZ25" s="664">
        <v>
13.1</v>
      </c>
      <c r="DA25" s="693"/>
      <c r="DB25" s="693"/>
      <c r="DC25" s="694"/>
      <c r="DD25" s="667">
        <v>
4703290</v>
      </c>
      <c r="DE25" s="660"/>
      <c r="DF25" s="660"/>
      <c r="DG25" s="660"/>
      <c r="DH25" s="660"/>
      <c r="DI25" s="660"/>
      <c r="DJ25" s="660"/>
      <c r="DK25" s="661"/>
      <c r="DL25" s="667">
        <v>
4693375</v>
      </c>
      <c r="DM25" s="660"/>
      <c r="DN25" s="660"/>
      <c r="DO25" s="660"/>
      <c r="DP25" s="660"/>
      <c r="DQ25" s="660"/>
      <c r="DR25" s="660"/>
      <c r="DS25" s="660"/>
      <c r="DT25" s="660"/>
      <c r="DU25" s="660"/>
      <c r="DV25" s="661"/>
      <c r="DW25" s="664">
        <v>
20.5</v>
      </c>
      <c r="DX25" s="693"/>
      <c r="DY25" s="693"/>
      <c r="DZ25" s="693"/>
      <c r="EA25" s="693"/>
      <c r="EB25" s="693"/>
      <c r="EC25" s="695"/>
    </row>
    <row r="26" spans="2:133" ht="11.25" customHeight="1" x14ac:dyDescent="0.2">
      <c r="B26" s="656" t="s">
        <v>
297</v>
      </c>
      <c r="C26" s="657"/>
      <c r="D26" s="657"/>
      <c r="E26" s="657"/>
      <c r="F26" s="657"/>
      <c r="G26" s="657"/>
      <c r="H26" s="657"/>
      <c r="I26" s="657"/>
      <c r="J26" s="657"/>
      <c r="K26" s="657"/>
      <c r="L26" s="657"/>
      <c r="M26" s="657"/>
      <c r="N26" s="657"/>
      <c r="O26" s="657"/>
      <c r="P26" s="657"/>
      <c r="Q26" s="658"/>
      <c r="R26" s="659">
        <v>
335524</v>
      </c>
      <c r="S26" s="662"/>
      <c r="T26" s="662"/>
      <c r="U26" s="662"/>
      <c r="V26" s="662"/>
      <c r="W26" s="662"/>
      <c r="X26" s="662"/>
      <c r="Y26" s="663"/>
      <c r="Z26" s="721">
        <v>
0.8</v>
      </c>
      <c r="AA26" s="721"/>
      <c r="AB26" s="721"/>
      <c r="AC26" s="721"/>
      <c r="AD26" s="722" t="s">
        <v>
128</v>
      </c>
      <c r="AE26" s="722"/>
      <c r="AF26" s="722"/>
      <c r="AG26" s="722"/>
      <c r="AH26" s="722"/>
      <c r="AI26" s="722"/>
      <c r="AJ26" s="722"/>
      <c r="AK26" s="722"/>
      <c r="AL26" s="664" t="s">
        <v>
246</v>
      </c>
      <c r="AM26" s="665"/>
      <c r="AN26" s="665"/>
      <c r="AO26" s="723"/>
      <c r="AP26" s="767" t="s">
        <v>
298</v>
      </c>
      <c r="AQ26" s="768"/>
      <c r="AR26" s="768"/>
      <c r="AS26" s="768"/>
      <c r="AT26" s="768"/>
      <c r="AU26" s="768"/>
      <c r="AV26" s="768"/>
      <c r="AW26" s="768"/>
      <c r="AX26" s="768"/>
      <c r="AY26" s="768"/>
      <c r="AZ26" s="768"/>
      <c r="BA26" s="768"/>
      <c r="BB26" s="768"/>
      <c r="BC26" s="768"/>
      <c r="BD26" s="768"/>
      <c r="BE26" s="768"/>
      <c r="BF26" s="769"/>
      <c r="BG26" s="659" t="s">
        <v>
128</v>
      </c>
      <c r="BH26" s="662"/>
      <c r="BI26" s="662"/>
      <c r="BJ26" s="662"/>
      <c r="BK26" s="662"/>
      <c r="BL26" s="662"/>
      <c r="BM26" s="662"/>
      <c r="BN26" s="663"/>
      <c r="BO26" s="721" t="s">
        <v>
246</v>
      </c>
      <c r="BP26" s="721"/>
      <c r="BQ26" s="721"/>
      <c r="BR26" s="721"/>
      <c r="BS26" s="667" t="s">
        <v>
128</v>
      </c>
      <c r="BT26" s="662"/>
      <c r="BU26" s="662"/>
      <c r="BV26" s="662"/>
      <c r="BW26" s="662"/>
      <c r="BX26" s="662"/>
      <c r="BY26" s="662"/>
      <c r="BZ26" s="662"/>
      <c r="CA26" s="662"/>
      <c r="CB26" s="702"/>
      <c r="CD26" s="703" t="s">
        <v>
299</v>
      </c>
      <c r="CE26" s="700"/>
      <c r="CF26" s="700"/>
      <c r="CG26" s="700"/>
      <c r="CH26" s="700"/>
      <c r="CI26" s="700"/>
      <c r="CJ26" s="700"/>
      <c r="CK26" s="700"/>
      <c r="CL26" s="700"/>
      <c r="CM26" s="700"/>
      <c r="CN26" s="700"/>
      <c r="CO26" s="700"/>
      <c r="CP26" s="700"/>
      <c r="CQ26" s="701"/>
      <c r="CR26" s="659">
        <v>
3390592</v>
      </c>
      <c r="CS26" s="662"/>
      <c r="CT26" s="662"/>
      <c r="CU26" s="662"/>
      <c r="CV26" s="662"/>
      <c r="CW26" s="662"/>
      <c r="CX26" s="662"/>
      <c r="CY26" s="663"/>
      <c r="CZ26" s="664">
        <v>
8.3000000000000007</v>
      </c>
      <c r="DA26" s="693"/>
      <c r="DB26" s="693"/>
      <c r="DC26" s="694"/>
      <c r="DD26" s="667">
        <v>
2962442</v>
      </c>
      <c r="DE26" s="662"/>
      <c r="DF26" s="662"/>
      <c r="DG26" s="662"/>
      <c r="DH26" s="662"/>
      <c r="DI26" s="662"/>
      <c r="DJ26" s="662"/>
      <c r="DK26" s="663"/>
      <c r="DL26" s="667" t="s">
        <v>
246</v>
      </c>
      <c r="DM26" s="662"/>
      <c r="DN26" s="662"/>
      <c r="DO26" s="662"/>
      <c r="DP26" s="662"/>
      <c r="DQ26" s="662"/>
      <c r="DR26" s="662"/>
      <c r="DS26" s="662"/>
      <c r="DT26" s="662"/>
      <c r="DU26" s="662"/>
      <c r="DV26" s="663"/>
      <c r="DW26" s="664" t="s">
        <v>
128</v>
      </c>
      <c r="DX26" s="693"/>
      <c r="DY26" s="693"/>
      <c r="DZ26" s="693"/>
      <c r="EA26" s="693"/>
      <c r="EB26" s="693"/>
      <c r="EC26" s="695"/>
    </row>
    <row r="27" spans="2:133" ht="11.25" customHeight="1" x14ac:dyDescent="0.2">
      <c r="B27" s="656" t="s">
        <v>
300</v>
      </c>
      <c r="C27" s="657"/>
      <c r="D27" s="657"/>
      <c r="E27" s="657"/>
      <c r="F27" s="657"/>
      <c r="G27" s="657"/>
      <c r="H27" s="657"/>
      <c r="I27" s="657"/>
      <c r="J27" s="657"/>
      <c r="K27" s="657"/>
      <c r="L27" s="657"/>
      <c r="M27" s="657"/>
      <c r="N27" s="657"/>
      <c r="O27" s="657"/>
      <c r="P27" s="657"/>
      <c r="Q27" s="658"/>
      <c r="R27" s="659">
        <v>
7545466</v>
      </c>
      <c r="S27" s="662"/>
      <c r="T27" s="662"/>
      <c r="U27" s="662"/>
      <c r="V27" s="662"/>
      <c r="W27" s="662"/>
      <c r="X27" s="662"/>
      <c r="Y27" s="663"/>
      <c r="Z27" s="721">
        <v>
17.5</v>
      </c>
      <c r="AA27" s="721"/>
      <c r="AB27" s="721"/>
      <c r="AC27" s="721"/>
      <c r="AD27" s="722" t="s">
        <v>
128</v>
      </c>
      <c r="AE27" s="722"/>
      <c r="AF27" s="722"/>
      <c r="AG27" s="722"/>
      <c r="AH27" s="722"/>
      <c r="AI27" s="722"/>
      <c r="AJ27" s="722"/>
      <c r="AK27" s="722"/>
      <c r="AL27" s="664" t="s">
        <v>
128</v>
      </c>
      <c r="AM27" s="665"/>
      <c r="AN27" s="665"/>
      <c r="AO27" s="723"/>
      <c r="AP27" s="656" t="s">
        <v>
301</v>
      </c>
      <c r="AQ27" s="657"/>
      <c r="AR27" s="657"/>
      <c r="AS27" s="657"/>
      <c r="AT27" s="657"/>
      <c r="AU27" s="657"/>
      <c r="AV27" s="657"/>
      <c r="AW27" s="657"/>
      <c r="AX27" s="657"/>
      <c r="AY27" s="657"/>
      <c r="AZ27" s="657"/>
      <c r="BA27" s="657"/>
      <c r="BB27" s="657"/>
      <c r="BC27" s="657"/>
      <c r="BD27" s="657"/>
      <c r="BE27" s="657"/>
      <c r="BF27" s="658"/>
      <c r="BG27" s="659">
        <v>
17055283</v>
      </c>
      <c r="BH27" s="662"/>
      <c r="BI27" s="662"/>
      <c r="BJ27" s="662"/>
      <c r="BK27" s="662"/>
      <c r="BL27" s="662"/>
      <c r="BM27" s="662"/>
      <c r="BN27" s="663"/>
      <c r="BO27" s="721">
        <v>
100</v>
      </c>
      <c r="BP27" s="721"/>
      <c r="BQ27" s="721"/>
      <c r="BR27" s="721"/>
      <c r="BS27" s="667">
        <v>
51094</v>
      </c>
      <c r="BT27" s="662"/>
      <c r="BU27" s="662"/>
      <c r="BV27" s="662"/>
      <c r="BW27" s="662"/>
      <c r="BX27" s="662"/>
      <c r="BY27" s="662"/>
      <c r="BZ27" s="662"/>
      <c r="CA27" s="662"/>
      <c r="CB27" s="702"/>
      <c r="CD27" s="703" t="s">
        <v>
302</v>
      </c>
      <c r="CE27" s="700"/>
      <c r="CF27" s="700"/>
      <c r="CG27" s="700"/>
      <c r="CH27" s="700"/>
      <c r="CI27" s="700"/>
      <c r="CJ27" s="700"/>
      <c r="CK27" s="700"/>
      <c r="CL27" s="700"/>
      <c r="CM27" s="700"/>
      <c r="CN27" s="700"/>
      <c r="CO27" s="700"/>
      <c r="CP27" s="700"/>
      <c r="CQ27" s="701"/>
      <c r="CR27" s="659">
        <v>
13466601</v>
      </c>
      <c r="CS27" s="660"/>
      <c r="CT27" s="660"/>
      <c r="CU27" s="660"/>
      <c r="CV27" s="660"/>
      <c r="CW27" s="660"/>
      <c r="CX27" s="660"/>
      <c r="CY27" s="661"/>
      <c r="CZ27" s="664">
        <v>
32.799999999999997</v>
      </c>
      <c r="DA27" s="693"/>
      <c r="DB27" s="693"/>
      <c r="DC27" s="694"/>
      <c r="DD27" s="667">
        <v>
4311042</v>
      </c>
      <c r="DE27" s="660"/>
      <c r="DF27" s="660"/>
      <c r="DG27" s="660"/>
      <c r="DH27" s="660"/>
      <c r="DI27" s="660"/>
      <c r="DJ27" s="660"/>
      <c r="DK27" s="661"/>
      <c r="DL27" s="667">
        <v>
4311002</v>
      </c>
      <c r="DM27" s="660"/>
      <c r="DN27" s="660"/>
      <c r="DO27" s="660"/>
      <c r="DP27" s="660"/>
      <c r="DQ27" s="660"/>
      <c r="DR27" s="660"/>
      <c r="DS27" s="660"/>
      <c r="DT27" s="660"/>
      <c r="DU27" s="660"/>
      <c r="DV27" s="661"/>
      <c r="DW27" s="664">
        <v>
18.8</v>
      </c>
      <c r="DX27" s="693"/>
      <c r="DY27" s="693"/>
      <c r="DZ27" s="693"/>
      <c r="EA27" s="693"/>
      <c r="EB27" s="693"/>
      <c r="EC27" s="695"/>
    </row>
    <row r="28" spans="2:133" ht="11.25" customHeight="1" x14ac:dyDescent="0.2">
      <c r="B28" s="764" t="s">
        <v>
303</v>
      </c>
      <c r="C28" s="765"/>
      <c r="D28" s="765"/>
      <c r="E28" s="765"/>
      <c r="F28" s="765"/>
      <c r="G28" s="765"/>
      <c r="H28" s="765"/>
      <c r="I28" s="765"/>
      <c r="J28" s="765"/>
      <c r="K28" s="765"/>
      <c r="L28" s="765"/>
      <c r="M28" s="765"/>
      <c r="N28" s="765"/>
      <c r="O28" s="765"/>
      <c r="P28" s="765"/>
      <c r="Q28" s="766"/>
      <c r="R28" s="659" t="s">
        <v>
128</v>
      </c>
      <c r="S28" s="662"/>
      <c r="T28" s="662"/>
      <c r="U28" s="662"/>
      <c r="V28" s="662"/>
      <c r="W28" s="662"/>
      <c r="X28" s="662"/>
      <c r="Y28" s="663"/>
      <c r="Z28" s="721" t="s">
        <v>
128</v>
      </c>
      <c r="AA28" s="721"/>
      <c r="AB28" s="721"/>
      <c r="AC28" s="721"/>
      <c r="AD28" s="722" t="s">
        <v>
246</v>
      </c>
      <c r="AE28" s="722"/>
      <c r="AF28" s="722"/>
      <c r="AG28" s="722"/>
      <c r="AH28" s="722"/>
      <c r="AI28" s="722"/>
      <c r="AJ28" s="722"/>
      <c r="AK28" s="722"/>
      <c r="AL28" s="664" t="s">
        <v>
128</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
304</v>
      </c>
      <c r="CE28" s="700"/>
      <c r="CF28" s="700"/>
      <c r="CG28" s="700"/>
      <c r="CH28" s="700"/>
      <c r="CI28" s="700"/>
      <c r="CJ28" s="700"/>
      <c r="CK28" s="700"/>
      <c r="CL28" s="700"/>
      <c r="CM28" s="700"/>
      <c r="CN28" s="700"/>
      <c r="CO28" s="700"/>
      <c r="CP28" s="700"/>
      <c r="CQ28" s="701"/>
      <c r="CR28" s="659">
        <v>
2511674</v>
      </c>
      <c r="CS28" s="662"/>
      <c r="CT28" s="662"/>
      <c r="CU28" s="662"/>
      <c r="CV28" s="662"/>
      <c r="CW28" s="662"/>
      <c r="CX28" s="662"/>
      <c r="CY28" s="663"/>
      <c r="CZ28" s="664">
        <v>
6.1</v>
      </c>
      <c r="DA28" s="693"/>
      <c r="DB28" s="693"/>
      <c r="DC28" s="694"/>
      <c r="DD28" s="667">
        <v>
2497170</v>
      </c>
      <c r="DE28" s="662"/>
      <c r="DF28" s="662"/>
      <c r="DG28" s="662"/>
      <c r="DH28" s="662"/>
      <c r="DI28" s="662"/>
      <c r="DJ28" s="662"/>
      <c r="DK28" s="663"/>
      <c r="DL28" s="667">
        <v>
2484535</v>
      </c>
      <c r="DM28" s="662"/>
      <c r="DN28" s="662"/>
      <c r="DO28" s="662"/>
      <c r="DP28" s="662"/>
      <c r="DQ28" s="662"/>
      <c r="DR28" s="662"/>
      <c r="DS28" s="662"/>
      <c r="DT28" s="662"/>
      <c r="DU28" s="662"/>
      <c r="DV28" s="663"/>
      <c r="DW28" s="664">
        <v>
10.8</v>
      </c>
      <c r="DX28" s="693"/>
      <c r="DY28" s="693"/>
      <c r="DZ28" s="693"/>
      <c r="EA28" s="693"/>
      <c r="EB28" s="693"/>
      <c r="EC28" s="695"/>
    </row>
    <row r="29" spans="2:133" ht="11.25" customHeight="1" x14ac:dyDescent="0.2">
      <c r="B29" s="656" t="s">
        <v>
305</v>
      </c>
      <c r="C29" s="657"/>
      <c r="D29" s="657"/>
      <c r="E29" s="657"/>
      <c r="F29" s="657"/>
      <c r="G29" s="657"/>
      <c r="H29" s="657"/>
      <c r="I29" s="657"/>
      <c r="J29" s="657"/>
      <c r="K29" s="657"/>
      <c r="L29" s="657"/>
      <c r="M29" s="657"/>
      <c r="N29" s="657"/>
      <c r="O29" s="657"/>
      <c r="P29" s="657"/>
      <c r="Q29" s="658"/>
      <c r="R29" s="659">
        <v>
6184287</v>
      </c>
      <c r="S29" s="662"/>
      <c r="T29" s="662"/>
      <c r="U29" s="662"/>
      <c r="V29" s="662"/>
      <c r="W29" s="662"/>
      <c r="X29" s="662"/>
      <c r="Y29" s="663"/>
      <c r="Z29" s="721">
        <v>
14.4</v>
      </c>
      <c r="AA29" s="721"/>
      <c r="AB29" s="721"/>
      <c r="AC29" s="721"/>
      <c r="AD29" s="722" t="s">
        <v>
128</v>
      </c>
      <c r="AE29" s="722"/>
      <c r="AF29" s="722"/>
      <c r="AG29" s="722"/>
      <c r="AH29" s="722"/>
      <c r="AI29" s="722"/>
      <c r="AJ29" s="722"/>
      <c r="AK29" s="722"/>
      <c r="AL29" s="664" t="s">
        <v>
128</v>
      </c>
      <c r="AM29" s="665"/>
      <c r="AN29" s="665"/>
      <c r="AO29" s="723"/>
      <c r="AP29" s="733" t="s">
        <v>
224</v>
      </c>
      <c r="AQ29" s="734"/>
      <c r="AR29" s="734"/>
      <c r="AS29" s="734"/>
      <c r="AT29" s="734"/>
      <c r="AU29" s="734"/>
      <c r="AV29" s="734"/>
      <c r="AW29" s="734"/>
      <c r="AX29" s="734"/>
      <c r="AY29" s="734"/>
      <c r="AZ29" s="734"/>
      <c r="BA29" s="734"/>
      <c r="BB29" s="734"/>
      <c r="BC29" s="734"/>
      <c r="BD29" s="734"/>
      <c r="BE29" s="734"/>
      <c r="BF29" s="735"/>
      <c r="BG29" s="733" t="s">
        <v>
306</v>
      </c>
      <c r="BH29" s="761"/>
      <c r="BI29" s="761"/>
      <c r="BJ29" s="761"/>
      <c r="BK29" s="761"/>
      <c r="BL29" s="761"/>
      <c r="BM29" s="761"/>
      <c r="BN29" s="761"/>
      <c r="BO29" s="761"/>
      <c r="BP29" s="761"/>
      <c r="BQ29" s="762"/>
      <c r="BR29" s="733" t="s">
        <v>
307</v>
      </c>
      <c r="BS29" s="761"/>
      <c r="BT29" s="761"/>
      <c r="BU29" s="761"/>
      <c r="BV29" s="761"/>
      <c r="BW29" s="761"/>
      <c r="BX29" s="761"/>
      <c r="BY29" s="761"/>
      <c r="BZ29" s="761"/>
      <c r="CA29" s="761"/>
      <c r="CB29" s="762"/>
      <c r="CD29" s="743" t="s">
        <v>
308</v>
      </c>
      <c r="CE29" s="744"/>
      <c r="CF29" s="703" t="s">
        <v>
309</v>
      </c>
      <c r="CG29" s="700"/>
      <c r="CH29" s="700"/>
      <c r="CI29" s="700"/>
      <c r="CJ29" s="700"/>
      <c r="CK29" s="700"/>
      <c r="CL29" s="700"/>
      <c r="CM29" s="700"/>
      <c r="CN29" s="700"/>
      <c r="CO29" s="700"/>
      <c r="CP29" s="700"/>
      <c r="CQ29" s="701"/>
      <c r="CR29" s="659">
        <v>
2511674</v>
      </c>
      <c r="CS29" s="660"/>
      <c r="CT29" s="660"/>
      <c r="CU29" s="660"/>
      <c r="CV29" s="660"/>
      <c r="CW29" s="660"/>
      <c r="CX29" s="660"/>
      <c r="CY29" s="661"/>
      <c r="CZ29" s="664">
        <v>
6.1</v>
      </c>
      <c r="DA29" s="693"/>
      <c r="DB29" s="693"/>
      <c r="DC29" s="694"/>
      <c r="DD29" s="667">
        <v>
2497170</v>
      </c>
      <c r="DE29" s="660"/>
      <c r="DF29" s="660"/>
      <c r="DG29" s="660"/>
      <c r="DH29" s="660"/>
      <c r="DI29" s="660"/>
      <c r="DJ29" s="660"/>
      <c r="DK29" s="661"/>
      <c r="DL29" s="667">
        <v>
2484535</v>
      </c>
      <c r="DM29" s="660"/>
      <c r="DN29" s="660"/>
      <c r="DO29" s="660"/>
      <c r="DP29" s="660"/>
      <c r="DQ29" s="660"/>
      <c r="DR29" s="660"/>
      <c r="DS29" s="660"/>
      <c r="DT29" s="660"/>
      <c r="DU29" s="660"/>
      <c r="DV29" s="661"/>
      <c r="DW29" s="664">
        <v>
10.8</v>
      </c>
      <c r="DX29" s="693"/>
      <c r="DY29" s="693"/>
      <c r="DZ29" s="693"/>
      <c r="EA29" s="693"/>
      <c r="EB29" s="693"/>
      <c r="EC29" s="695"/>
    </row>
    <row r="30" spans="2:133" ht="11.25" customHeight="1" x14ac:dyDescent="0.2">
      <c r="B30" s="656" t="s">
        <v>
310</v>
      </c>
      <c r="C30" s="657"/>
      <c r="D30" s="657"/>
      <c r="E30" s="657"/>
      <c r="F30" s="657"/>
      <c r="G30" s="657"/>
      <c r="H30" s="657"/>
      <c r="I30" s="657"/>
      <c r="J30" s="657"/>
      <c r="K30" s="657"/>
      <c r="L30" s="657"/>
      <c r="M30" s="657"/>
      <c r="N30" s="657"/>
      <c r="O30" s="657"/>
      <c r="P30" s="657"/>
      <c r="Q30" s="658"/>
      <c r="R30" s="659">
        <v>
41877</v>
      </c>
      <c r="S30" s="662"/>
      <c r="T30" s="662"/>
      <c r="U30" s="662"/>
      <c r="V30" s="662"/>
      <c r="W30" s="662"/>
      <c r="X30" s="662"/>
      <c r="Y30" s="663"/>
      <c r="Z30" s="721">
        <v>
0.1</v>
      </c>
      <c r="AA30" s="721"/>
      <c r="AB30" s="721"/>
      <c r="AC30" s="721"/>
      <c r="AD30" s="722">
        <v>
4225</v>
      </c>
      <c r="AE30" s="722"/>
      <c r="AF30" s="722"/>
      <c r="AG30" s="722"/>
      <c r="AH30" s="722"/>
      <c r="AI30" s="722"/>
      <c r="AJ30" s="722"/>
      <c r="AK30" s="722"/>
      <c r="AL30" s="664">
        <v>
0</v>
      </c>
      <c r="AM30" s="665"/>
      <c r="AN30" s="665"/>
      <c r="AO30" s="723"/>
      <c r="AP30" s="749" t="s">
        <v>
311</v>
      </c>
      <c r="AQ30" s="750"/>
      <c r="AR30" s="750"/>
      <c r="AS30" s="750"/>
      <c r="AT30" s="755" t="s">
        <v>
312</v>
      </c>
      <c r="AU30" s="227"/>
      <c r="AV30" s="227"/>
      <c r="AW30" s="227"/>
      <c r="AX30" s="758" t="s">
        <v>
187</v>
      </c>
      <c r="AY30" s="759"/>
      <c r="AZ30" s="759"/>
      <c r="BA30" s="759"/>
      <c r="BB30" s="759"/>
      <c r="BC30" s="759"/>
      <c r="BD30" s="759"/>
      <c r="BE30" s="759"/>
      <c r="BF30" s="760"/>
      <c r="BG30" s="739">
        <v>
99.2</v>
      </c>
      <c r="BH30" s="740"/>
      <c r="BI30" s="740"/>
      <c r="BJ30" s="740"/>
      <c r="BK30" s="740"/>
      <c r="BL30" s="740"/>
      <c r="BM30" s="741">
        <v>
98.5</v>
      </c>
      <c r="BN30" s="740"/>
      <c r="BO30" s="740"/>
      <c r="BP30" s="740"/>
      <c r="BQ30" s="742"/>
      <c r="BR30" s="739">
        <v>
99.3</v>
      </c>
      <c r="BS30" s="740"/>
      <c r="BT30" s="740"/>
      <c r="BU30" s="740"/>
      <c r="BV30" s="740"/>
      <c r="BW30" s="740"/>
      <c r="BX30" s="741">
        <v>
98.4</v>
      </c>
      <c r="BY30" s="740"/>
      <c r="BZ30" s="740"/>
      <c r="CA30" s="740"/>
      <c r="CB30" s="742"/>
      <c r="CD30" s="745"/>
      <c r="CE30" s="746"/>
      <c r="CF30" s="703" t="s">
        <v>
313</v>
      </c>
      <c r="CG30" s="700"/>
      <c r="CH30" s="700"/>
      <c r="CI30" s="700"/>
      <c r="CJ30" s="700"/>
      <c r="CK30" s="700"/>
      <c r="CL30" s="700"/>
      <c r="CM30" s="700"/>
      <c r="CN30" s="700"/>
      <c r="CO30" s="700"/>
      <c r="CP30" s="700"/>
      <c r="CQ30" s="701"/>
      <c r="CR30" s="659">
        <v>
2324546</v>
      </c>
      <c r="CS30" s="662"/>
      <c r="CT30" s="662"/>
      <c r="CU30" s="662"/>
      <c r="CV30" s="662"/>
      <c r="CW30" s="662"/>
      <c r="CX30" s="662"/>
      <c r="CY30" s="663"/>
      <c r="CZ30" s="664">
        <v>
5.7</v>
      </c>
      <c r="DA30" s="693"/>
      <c r="DB30" s="693"/>
      <c r="DC30" s="694"/>
      <c r="DD30" s="667">
        <v>
2310596</v>
      </c>
      <c r="DE30" s="662"/>
      <c r="DF30" s="662"/>
      <c r="DG30" s="662"/>
      <c r="DH30" s="662"/>
      <c r="DI30" s="662"/>
      <c r="DJ30" s="662"/>
      <c r="DK30" s="663"/>
      <c r="DL30" s="667">
        <v>
2300596</v>
      </c>
      <c r="DM30" s="662"/>
      <c r="DN30" s="662"/>
      <c r="DO30" s="662"/>
      <c r="DP30" s="662"/>
      <c r="DQ30" s="662"/>
      <c r="DR30" s="662"/>
      <c r="DS30" s="662"/>
      <c r="DT30" s="662"/>
      <c r="DU30" s="662"/>
      <c r="DV30" s="663"/>
      <c r="DW30" s="664">
        <v>
10</v>
      </c>
      <c r="DX30" s="693"/>
      <c r="DY30" s="693"/>
      <c r="DZ30" s="693"/>
      <c r="EA30" s="693"/>
      <c r="EB30" s="693"/>
      <c r="EC30" s="695"/>
    </row>
    <row r="31" spans="2:133" ht="11.25" customHeight="1" x14ac:dyDescent="0.2">
      <c r="B31" s="656" t="s">
        <v>
314</v>
      </c>
      <c r="C31" s="657"/>
      <c r="D31" s="657"/>
      <c r="E31" s="657"/>
      <c r="F31" s="657"/>
      <c r="G31" s="657"/>
      <c r="H31" s="657"/>
      <c r="I31" s="657"/>
      <c r="J31" s="657"/>
      <c r="K31" s="657"/>
      <c r="L31" s="657"/>
      <c r="M31" s="657"/>
      <c r="N31" s="657"/>
      <c r="O31" s="657"/>
      <c r="P31" s="657"/>
      <c r="Q31" s="658"/>
      <c r="R31" s="659">
        <v>
73122</v>
      </c>
      <c r="S31" s="662"/>
      <c r="T31" s="662"/>
      <c r="U31" s="662"/>
      <c r="V31" s="662"/>
      <c r="W31" s="662"/>
      <c r="X31" s="662"/>
      <c r="Y31" s="663"/>
      <c r="Z31" s="721">
        <v>
0.2</v>
      </c>
      <c r="AA31" s="721"/>
      <c r="AB31" s="721"/>
      <c r="AC31" s="721"/>
      <c r="AD31" s="722" t="s">
        <v>
128</v>
      </c>
      <c r="AE31" s="722"/>
      <c r="AF31" s="722"/>
      <c r="AG31" s="722"/>
      <c r="AH31" s="722"/>
      <c r="AI31" s="722"/>
      <c r="AJ31" s="722"/>
      <c r="AK31" s="722"/>
      <c r="AL31" s="664" t="s">
        <v>
128</v>
      </c>
      <c r="AM31" s="665"/>
      <c r="AN31" s="665"/>
      <c r="AO31" s="723"/>
      <c r="AP31" s="751"/>
      <c r="AQ31" s="752"/>
      <c r="AR31" s="752"/>
      <c r="AS31" s="752"/>
      <c r="AT31" s="756"/>
      <c r="AU31" s="226" t="s">
        <v>
315</v>
      </c>
      <c r="AV31" s="226"/>
      <c r="AW31" s="226"/>
      <c r="AX31" s="656" t="s">
        <v>
316</v>
      </c>
      <c r="AY31" s="657"/>
      <c r="AZ31" s="657"/>
      <c r="BA31" s="657"/>
      <c r="BB31" s="657"/>
      <c r="BC31" s="657"/>
      <c r="BD31" s="657"/>
      <c r="BE31" s="657"/>
      <c r="BF31" s="658"/>
      <c r="BG31" s="737">
        <v>
98.9</v>
      </c>
      <c r="BH31" s="660"/>
      <c r="BI31" s="660"/>
      <c r="BJ31" s="660"/>
      <c r="BK31" s="660"/>
      <c r="BL31" s="660"/>
      <c r="BM31" s="665">
        <v>
97.9</v>
      </c>
      <c r="BN31" s="738"/>
      <c r="BO31" s="738"/>
      <c r="BP31" s="738"/>
      <c r="BQ31" s="699"/>
      <c r="BR31" s="737">
        <v>
99</v>
      </c>
      <c r="BS31" s="660"/>
      <c r="BT31" s="660"/>
      <c r="BU31" s="660"/>
      <c r="BV31" s="660"/>
      <c r="BW31" s="660"/>
      <c r="BX31" s="665">
        <v>
97.9</v>
      </c>
      <c r="BY31" s="738"/>
      <c r="BZ31" s="738"/>
      <c r="CA31" s="738"/>
      <c r="CB31" s="699"/>
      <c r="CD31" s="745"/>
      <c r="CE31" s="746"/>
      <c r="CF31" s="703" t="s">
        <v>
317</v>
      </c>
      <c r="CG31" s="700"/>
      <c r="CH31" s="700"/>
      <c r="CI31" s="700"/>
      <c r="CJ31" s="700"/>
      <c r="CK31" s="700"/>
      <c r="CL31" s="700"/>
      <c r="CM31" s="700"/>
      <c r="CN31" s="700"/>
      <c r="CO31" s="700"/>
      <c r="CP31" s="700"/>
      <c r="CQ31" s="701"/>
      <c r="CR31" s="659">
        <v>
187128</v>
      </c>
      <c r="CS31" s="660"/>
      <c r="CT31" s="660"/>
      <c r="CU31" s="660"/>
      <c r="CV31" s="660"/>
      <c r="CW31" s="660"/>
      <c r="CX31" s="660"/>
      <c r="CY31" s="661"/>
      <c r="CZ31" s="664">
        <v>
0.5</v>
      </c>
      <c r="DA31" s="693"/>
      <c r="DB31" s="693"/>
      <c r="DC31" s="694"/>
      <c r="DD31" s="667">
        <v>
186574</v>
      </c>
      <c r="DE31" s="660"/>
      <c r="DF31" s="660"/>
      <c r="DG31" s="660"/>
      <c r="DH31" s="660"/>
      <c r="DI31" s="660"/>
      <c r="DJ31" s="660"/>
      <c r="DK31" s="661"/>
      <c r="DL31" s="667">
        <v>
183939</v>
      </c>
      <c r="DM31" s="660"/>
      <c r="DN31" s="660"/>
      <c r="DO31" s="660"/>
      <c r="DP31" s="660"/>
      <c r="DQ31" s="660"/>
      <c r="DR31" s="660"/>
      <c r="DS31" s="660"/>
      <c r="DT31" s="660"/>
      <c r="DU31" s="660"/>
      <c r="DV31" s="661"/>
      <c r="DW31" s="664">
        <v>
0.8</v>
      </c>
      <c r="DX31" s="693"/>
      <c r="DY31" s="693"/>
      <c r="DZ31" s="693"/>
      <c r="EA31" s="693"/>
      <c r="EB31" s="693"/>
      <c r="EC31" s="695"/>
    </row>
    <row r="32" spans="2:133" ht="11.25" customHeight="1" x14ac:dyDescent="0.2">
      <c r="B32" s="656" t="s">
        <v>
318</v>
      </c>
      <c r="C32" s="657"/>
      <c r="D32" s="657"/>
      <c r="E32" s="657"/>
      <c r="F32" s="657"/>
      <c r="G32" s="657"/>
      <c r="H32" s="657"/>
      <c r="I32" s="657"/>
      <c r="J32" s="657"/>
      <c r="K32" s="657"/>
      <c r="L32" s="657"/>
      <c r="M32" s="657"/>
      <c r="N32" s="657"/>
      <c r="O32" s="657"/>
      <c r="P32" s="657"/>
      <c r="Q32" s="658"/>
      <c r="R32" s="659">
        <v>
1744238</v>
      </c>
      <c r="S32" s="662"/>
      <c r="T32" s="662"/>
      <c r="U32" s="662"/>
      <c r="V32" s="662"/>
      <c r="W32" s="662"/>
      <c r="X32" s="662"/>
      <c r="Y32" s="663"/>
      <c r="Z32" s="721">
        <v>
4.0999999999999996</v>
      </c>
      <c r="AA32" s="721"/>
      <c r="AB32" s="721"/>
      <c r="AC32" s="721"/>
      <c r="AD32" s="722" t="s">
        <v>
128</v>
      </c>
      <c r="AE32" s="722"/>
      <c r="AF32" s="722"/>
      <c r="AG32" s="722"/>
      <c r="AH32" s="722"/>
      <c r="AI32" s="722"/>
      <c r="AJ32" s="722"/>
      <c r="AK32" s="722"/>
      <c r="AL32" s="664" t="s">
        <v>
128</v>
      </c>
      <c r="AM32" s="665"/>
      <c r="AN32" s="665"/>
      <c r="AO32" s="723"/>
      <c r="AP32" s="753"/>
      <c r="AQ32" s="754"/>
      <c r="AR32" s="754"/>
      <c r="AS32" s="754"/>
      <c r="AT32" s="757"/>
      <c r="AU32" s="228"/>
      <c r="AV32" s="228"/>
      <c r="AW32" s="228"/>
      <c r="AX32" s="671" t="s">
        <v>
319</v>
      </c>
      <c r="AY32" s="672"/>
      <c r="AZ32" s="672"/>
      <c r="BA32" s="672"/>
      <c r="BB32" s="672"/>
      <c r="BC32" s="672"/>
      <c r="BD32" s="672"/>
      <c r="BE32" s="672"/>
      <c r="BF32" s="673"/>
      <c r="BG32" s="736">
        <v>
99.4</v>
      </c>
      <c r="BH32" s="675"/>
      <c r="BI32" s="675"/>
      <c r="BJ32" s="675"/>
      <c r="BK32" s="675"/>
      <c r="BL32" s="675"/>
      <c r="BM32" s="719">
        <v>
98.9</v>
      </c>
      <c r="BN32" s="675"/>
      <c r="BO32" s="675"/>
      <c r="BP32" s="675"/>
      <c r="BQ32" s="712"/>
      <c r="BR32" s="736">
        <v>
99.5</v>
      </c>
      <c r="BS32" s="675"/>
      <c r="BT32" s="675"/>
      <c r="BU32" s="675"/>
      <c r="BV32" s="675"/>
      <c r="BW32" s="675"/>
      <c r="BX32" s="719">
        <v>
98.8</v>
      </c>
      <c r="BY32" s="675"/>
      <c r="BZ32" s="675"/>
      <c r="CA32" s="675"/>
      <c r="CB32" s="712"/>
      <c r="CD32" s="747"/>
      <c r="CE32" s="748"/>
      <c r="CF32" s="703" t="s">
        <v>
320</v>
      </c>
      <c r="CG32" s="700"/>
      <c r="CH32" s="700"/>
      <c r="CI32" s="700"/>
      <c r="CJ32" s="700"/>
      <c r="CK32" s="700"/>
      <c r="CL32" s="700"/>
      <c r="CM32" s="700"/>
      <c r="CN32" s="700"/>
      <c r="CO32" s="700"/>
      <c r="CP32" s="700"/>
      <c r="CQ32" s="701"/>
      <c r="CR32" s="659" t="s">
        <v>
128</v>
      </c>
      <c r="CS32" s="662"/>
      <c r="CT32" s="662"/>
      <c r="CU32" s="662"/>
      <c r="CV32" s="662"/>
      <c r="CW32" s="662"/>
      <c r="CX32" s="662"/>
      <c r="CY32" s="663"/>
      <c r="CZ32" s="664" t="s">
        <v>
246</v>
      </c>
      <c r="DA32" s="693"/>
      <c r="DB32" s="693"/>
      <c r="DC32" s="694"/>
      <c r="DD32" s="667" t="s">
        <v>
128</v>
      </c>
      <c r="DE32" s="662"/>
      <c r="DF32" s="662"/>
      <c r="DG32" s="662"/>
      <c r="DH32" s="662"/>
      <c r="DI32" s="662"/>
      <c r="DJ32" s="662"/>
      <c r="DK32" s="663"/>
      <c r="DL32" s="667" t="s">
        <v>
128</v>
      </c>
      <c r="DM32" s="662"/>
      <c r="DN32" s="662"/>
      <c r="DO32" s="662"/>
      <c r="DP32" s="662"/>
      <c r="DQ32" s="662"/>
      <c r="DR32" s="662"/>
      <c r="DS32" s="662"/>
      <c r="DT32" s="662"/>
      <c r="DU32" s="662"/>
      <c r="DV32" s="663"/>
      <c r="DW32" s="664" t="s">
        <v>
128</v>
      </c>
      <c r="DX32" s="693"/>
      <c r="DY32" s="693"/>
      <c r="DZ32" s="693"/>
      <c r="EA32" s="693"/>
      <c r="EB32" s="693"/>
      <c r="EC32" s="695"/>
    </row>
    <row r="33" spans="2:133" ht="11.25" customHeight="1" x14ac:dyDescent="0.2">
      <c r="B33" s="656" t="s">
        <v>
321</v>
      </c>
      <c r="C33" s="657"/>
      <c r="D33" s="657"/>
      <c r="E33" s="657"/>
      <c r="F33" s="657"/>
      <c r="G33" s="657"/>
      <c r="H33" s="657"/>
      <c r="I33" s="657"/>
      <c r="J33" s="657"/>
      <c r="K33" s="657"/>
      <c r="L33" s="657"/>
      <c r="M33" s="657"/>
      <c r="N33" s="657"/>
      <c r="O33" s="657"/>
      <c r="P33" s="657"/>
      <c r="Q33" s="658"/>
      <c r="R33" s="659">
        <v>
830535</v>
      </c>
      <c r="S33" s="662"/>
      <c r="T33" s="662"/>
      <c r="U33" s="662"/>
      <c r="V33" s="662"/>
      <c r="W33" s="662"/>
      <c r="X33" s="662"/>
      <c r="Y33" s="663"/>
      <c r="Z33" s="721">
        <v>
1.9</v>
      </c>
      <c r="AA33" s="721"/>
      <c r="AB33" s="721"/>
      <c r="AC33" s="721"/>
      <c r="AD33" s="722" t="s">
        <v>
128</v>
      </c>
      <c r="AE33" s="722"/>
      <c r="AF33" s="722"/>
      <c r="AG33" s="722"/>
      <c r="AH33" s="722"/>
      <c r="AI33" s="722"/>
      <c r="AJ33" s="722"/>
      <c r="AK33" s="722"/>
      <c r="AL33" s="664" t="s">
        <v>
128</v>
      </c>
      <c r="AM33" s="665"/>
      <c r="AN33" s="665"/>
      <c r="AO33" s="723"/>
      <c r="AP33" s="229"/>
      <c r="AQ33" s="230"/>
      <c r="AR33" s="226"/>
      <c r="AS33" s="227"/>
      <c r="AT33" s="227"/>
      <c r="AU33" s="227"/>
      <c r="AV33" s="227"/>
      <c r="AW33" s="227"/>
      <c r="AX33" s="227"/>
      <c r="AY33" s="227"/>
      <c r="AZ33" s="227"/>
      <c r="BA33" s="227"/>
      <c r="BB33" s="227"/>
      <c r="BC33" s="227"/>
      <c r="BD33" s="227"/>
      <c r="BE33" s="227"/>
      <c r="BF33" s="227"/>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D33" s="703" t="s">
        <v>
322</v>
      </c>
      <c r="CE33" s="700"/>
      <c r="CF33" s="700"/>
      <c r="CG33" s="700"/>
      <c r="CH33" s="700"/>
      <c r="CI33" s="700"/>
      <c r="CJ33" s="700"/>
      <c r="CK33" s="700"/>
      <c r="CL33" s="700"/>
      <c r="CM33" s="700"/>
      <c r="CN33" s="700"/>
      <c r="CO33" s="700"/>
      <c r="CP33" s="700"/>
      <c r="CQ33" s="701"/>
      <c r="CR33" s="659">
        <v>
16225804</v>
      </c>
      <c r="CS33" s="660"/>
      <c r="CT33" s="660"/>
      <c r="CU33" s="660"/>
      <c r="CV33" s="660"/>
      <c r="CW33" s="660"/>
      <c r="CX33" s="660"/>
      <c r="CY33" s="661"/>
      <c r="CZ33" s="664">
        <v>
39.5</v>
      </c>
      <c r="DA33" s="693"/>
      <c r="DB33" s="693"/>
      <c r="DC33" s="694"/>
      <c r="DD33" s="667">
        <v>
12844448</v>
      </c>
      <c r="DE33" s="660"/>
      <c r="DF33" s="660"/>
      <c r="DG33" s="660"/>
      <c r="DH33" s="660"/>
      <c r="DI33" s="660"/>
      <c r="DJ33" s="660"/>
      <c r="DK33" s="661"/>
      <c r="DL33" s="667">
        <v>
10186949</v>
      </c>
      <c r="DM33" s="660"/>
      <c r="DN33" s="660"/>
      <c r="DO33" s="660"/>
      <c r="DP33" s="660"/>
      <c r="DQ33" s="660"/>
      <c r="DR33" s="660"/>
      <c r="DS33" s="660"/>
      <c r="DT33" s="660"/>
      <c r="DU33" s="660"/>
      <c r="DV33" s="661"/>
      <c r="DW33" s="664">
        <v>
44.4</v>
      </c>
      <c r="DX33" s="693"/>
      <c r="DY33" s="693"/>
      <c r="DZ33" s="693"/>
      <c r="EA33" s="693"/>
      <c r="EB33" s="693"/>
      <c r="EC33" s="695"/>
    </row>
    <row r="34" spans="2:133" ht="11.25" customHeight="1" x14ac:dyDescent="0.2">
      <c r="B34" s="656" t="s">
        <v>
323</v>
      </c>
      <c r="C34" s="657"/>
      <c r="D34" s="657"/>
      <c r="E34" s="657"/>
      <c r="F34" s="657"/>
      <c r="G34" s="657"/>
      <c r="H34" s="657"/>
      <c r="I34" s="657"/>
      <c r="J34" s="657"/>
      <c r="K34" s="657"/>
      <c r="L34" s="657"/>
      <c r="M34" s="657"/>
      <c r="N34" s="657"/>
      <c r="O34" s="657"/>
      <c r="P34" s="657"/>
      <c r="Q34" s="658"/>
      <c r="R34" s="659">
        <v>
329407</v>
      </c>
      <c r="S34" s="662"/>
      <c r="T34" s="662"/>
      <c r="U34" s="662"/>
      <c r="V34" s="662"/>
      <c r="W34" s="662"/>
      <c r="X34" s="662"/>
      <c r="Y34" s="663"/>
      <c r="Z34" s="721">
        <v>
0.8</v>
      </c>
      <c r="AA34" s="721"/>
      <c r="AB34" s="721"/>
      <c r="AC34" s="721"/>
      <c r="AD34" s="722">
        <v>
10413</v>
      </c>
      <c r="AE34" s="722"/>
      <c r="AF34" s="722"/>
      <c r="AG34" s="722"/>
      <c r="AH34" s="722"/>
      <c r="AI34" s="722"/>
      <c r="AJ34" s="722"/>
      <c r="AK34" s="722"/>
      <c r="AL34" s="664">
        <v>
0</v>
      </c>
      <c r="AM34" s="665"/>
      <c r="AN34" s="665"/>
      <c r="AO34" s="723"/>
      <c r="AP34" s="231"/>
      <c r="AQ34" s="733" t="s">
        <v>
324</v>
      </c>
      <c r="AR34" s="734"/>
      <c r="AS34" s="734"/>
      <c r="AT34" s="734"/>
      <c r="AU34" s="734"/>
      <c r="AV34" s="734"/>
      <c r="AW34" s="734"/>
      <c r="AX34" s="734"/>
      <c r="AY34" s="734"/>
      <c r="AZ34" s="734"/>
      <c r="BA34" s="734"/>
      <c r="BB34" s="734"/>
      <c r="BC34" s="734"/>
      <c r="BD34" s="734"/>
      <c r="BE34" s="734"/>
      <c r="BF34" s="735"/>
      <c r="BG34" s="733" t="s">
        <v>
325</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
326</v>
      </c>
      <c r="CE34" s="700"/>
      <c r="CF34" s="700"/>
      <c r="CG34" s="700"/>
      <c r="CH34" s="700"/>
      <c r="CI34" s="700"/>
      <c r="CJ34" s="700"/>
      <c r="CK34" s="700"/>
      <c r="CL34" s="700"/>
      <c r="CM34" s="700"/>
      <c r="CN34" s="700"/>
      <c r="CO34" s="700"/>
      <c r="CP34" s="700"/>
      <c r="CQ34" s="701"/>
      <c r="CR34" s="659">
        <v>
6715496</v>
      </c>
      <c r="CS34" s="662"/>
      <c r="CT34" s="662"/>
      <c r="CU34" s="662"/>
      <c r="CV34" s="662"/>
      <c r="CW34" s="662"/>
      <c r="CX34" s="662"/>
      <c r="CY34" s="663"/>
      <c r="CZ34" s="664">
        <v>
16.399999999999999</v>
      </c>
      <c r="DA34" s="693"/>
      <c r="DB34" s="693"/>
      <c r="DC34" s="694"/>
      <c r="DD34" s="667">
        <v>
4856731</v>
      </c>
      <c r="DE34" s="662"/>
      <c r="DF34" s="662"/>
      <c r="DG34" s="662"/>
      <c r="DH34" s="662"/>
      <c r="DI34" s="662"/>
      <c r="DJ34" s="662"/>
      <c r="DK34" s="663"/>
      <c r="DL34" s="667">
        <v>
3905168</v>
      </c>
      <c r="DM34" s="662"/>
      <c r="DN34" s="662"/>
      <c r="DO34" s="662"/>
      <c r="DP34" s="662"/>
      <c r="DQ34" s="662"/>
      <c r="DR34" s="662"/>
      <c r="DS34" s="662"/>
      <c r="DT34" s="662"/>
      <c r="DU34" s="662"/>
      <c r="DV34" s="663"/>
      <c r="DW34" s="664">
        <v>
17</v>
      </c>
      <c r="DX34" s="693"/>
      <c r="DY34" s="693"/>
      <c r="DZ34" s="693"/>
      <c r="EA34" s="693"/>
      <c r="EB34" s="693"/>
      <c r="EC34" s="695"/>
    </row>
    <row r="35" spans="2:133" ht="11.25" customHeight="1" x14ac:dyDescent="0.2">
      <c r="B35" s="656" t="s">
        <v>
327</v>
      </c>
      <c r="C35" s="657"/>
      <c r="D35" s="657"/>
      <c r="E35" s="657"/>
      <c r="F35" s="657"/>
      <c r="G35" s="657"/>
      <c r="H35" s="657"/>
      <c r="I35" s="657"/>
      <c r="J35" s="657"/>
      <c r="K35" s="657"/>
      <c r="L35" s="657"/>
      <c r="M35" s="657"/>
      <c r="N35" s="657"/>
      <c r="O35" s="657"/>
      <c r="P35" s="657"/>
      <c r="Q35" s="658"/>
      <c r="R35" s="659">
        <v>
2698600</v>
      </c>
      <c r="S35" s="662"/>
      <c r="T35" s="662"/>
      <c r="U35" s="662"/>
      <c r="V35" s="662"/>
      <c r="W35" s="662"/>
      <c r="X35" s="662"/>
      <c r="Y35" s="663"/>
      <c r="Z35" s="721">
        <v>
6.3</v>
      </c>
      <c r="AA35" s="721"/>
      <c r="AB35" s="721"/>
      <c r="AC35" s="721"/>
      <c r="AD35" s="722" t="s">
        <v>
246</v>
      </c>
      <c r="AE35" s="722"/>
      <c r="AF35" s="722"/>
      <c r="AG35" s="722"/>
      <c r="AH35" s="722"/>
      <c r="AI35" s="722"/>
      <c r="AJ35" s="722"/>
      <c r="AK35" s="722"/>
      <c r="AL35" s="664" t="s">
        <v>
128</v>
      </c>
      <c r="AM35" s="665"/>
      <c r="AN35" s="665"/>
      <c r="AO35" s="723"/>
      <c r="AP35" s="231"/>
      <c r="AQ35" s="727" t="s">
        <v>
328</v>
      </c>
      <c r="AR35" s="728"/>
      <c r="AS35" s="728"/>
      <c r="AT35" s="728"/>
      <c r="AU35" s="728"/>
      <c r="AV35" s="728"/>
      <c r="AW35" s="728"/>
      <c r="AX35" s="728"/>
      <c r="AY35" s="729"/>
      <c r="AZ35" s="724">
        <v>
5139370</v>
      </c>
      <c r="BA35" s="725"/>
      <c r="BB35" s="725"/>
      <c r="BC35" s="725"/>
      <c r="BD35" s="725"/>
      <c r="BE35" s="725"/>
      <c r="BF35" s="726"/>
      <c r="BG35" s="730" t="s">
        <v>
329</v>
      </c>
      <c r="BH35" s="731"/>
      <c r="BI35" s="731"/>
      <c r="BJ35" s="731"/>
      <c r="BK35" s="731"/>
      <c r="BL35" s="731"/>
      <c r="BM35" s="731"/>
      <c r="BN35" s="731"/>
      <c r="BO35" s="731"/>
      <c r="BP35" s="731"/>
      <c r="BQ35" s="731"/>
      <c r="BR35" s="731"/>
      <c r="BS35" s="731"/>
      <c r="BT35" s="731"/>
      <c r="BU35" s="732"/>
      <c r="BV35" s="724">
        <v>
116022</v>
      </c>
      <c r="BW35" s="725"/>
      <c r="BX35" s="725"/>
      <c r="BY35" s="725"/>
      <c r="BZ35" s="725"/>
      <c r="CA35" s="725"/>
      <c r="CB35" s="726"/>
      <c r="CD35" s="703" t="s">
        <v>
330</v>
      </c>
      <c r="CE35" s="700"/>
      <c r="CF35" s="700"/>
      <c r="CG35" s="700"/>
      <c r="CH35" s="700"/>
      <c r="CI35" s="700"/>
      <c r="CJ35" s="700"/>
      <c r="CK35" s="700"/>
      <c r="CL35" s="700"/>
      <c r="CM35" s="700"/>
      <c r="CN35" s="700"/>
      <c r="CO35" s="700"/>
      <c r="CP35" s="700"/>
      <c r="CQ35" s="701"/>
      <c r="CR35" s="659">
        <v>
124010</v>
      </c>
      <c r="CS35" s="660"/>
      <c r="CT35" s="660"/>
      <c r="CU35" s="660"/>
      <c r="CV35" s="660"/>
      <c r="CW35" s="660"/>
      <c r="CX35" s="660"/>
      <c r="CY35" s="661"/>
      <c r="CZ35" s="664">
        <v>
0.3</v>
      </c>
      <c r="DA35" s="693"/>
      <c r="DB35" s="693"/>
      <c r="DC35" s="694"/>
      <c r="DD35" s="667">
        <v>
112071</v>
      </c>
      <c r="DE35" s="660"/>
      <c r="DF35" s="660"/>
      <c r="DG35" s="660"/>
      <c r="DH35" s="660"/>
      <c r="DI35" s="660"/>
      <c r="DJ35" s="660"/>
      <c r="DK35" s="661"/>
      <c r="DL35" s="667">
        <v>
112071</v>
      </c>
      <c r="DM35" s="660"/>
      <c r="DN35" s="660"/>
      <c r="DO35" s="660"/>
      <c r="DP35" s="660"/>
      <c r="DQ35" s="660"/>
      <c r="DR35" s="660"/>
      <c r="DS35" s="660"/>
      <c r="DT35" s="660"/>
      <c r="DU35" s="660"/>
      <c r="DV35" s="661"/>
      <c r="DW35" s="664">
        <v>
0.5</v>
      </c>
      <c r="DX35" s="693"/>
      <c r="DY35" s="693"/>
      <c r="DZ35" s="693"/>
      <c r="EA35" s="693"/>
      <c r="EB35" s="693"/>
      <c r="EC35" s="695"/>
    </row>
    <row r="36" spans="2:133" ht="11.25" customHeight="1" x14ac:dyDescent="0.2">
      <c r="B36" s="656" t="s">
        <v>
331</v>
      </c>
      <c r="C36" s="657"/>
      <c r="D36" s="657"/>
      <c r="E36" s="657"/>
      <c r="F36" s="657"/>
      <c r="G36" s="657"/>
      <c r="H36" s="657"/>
      <c r="I36" s="657"/>
      <c r="J36" s="657"/>
      <c r="K36" s="657"/>
      <c r="L36" s="657"/>
      <c r="M36" s="657"/>
      <c r="N36" s="657"/>
      <c r="O36" s="657"/>
      <c r="P36" s="657"/>
      <c r="Q36" s="658"/>
      <c r="R36" s="659" t="s">
        <v>
128</v>
      </c>
      <c r="S36" s="662"/>
      <c r="T36" s="662"/>
      <c r="U36" s="662"/>
      <c r="V36" s="662"/>
      <c r="W36" s="662"/>
      <c r="X36" s="662"/>
      <c r="Y36" s="663"/>
      <c r="Z36" s="721" t="s">
        <v>
128</v>
      </c>
      <c r="AA36" s="721"/>
      <c r="AB36" s="721"/>
      <c r="AC36" s="721"/>
      <c r="AD36" s="722" t="s">
        <v>
128</v>
      </c>
      <c r="AE36" s="722"/>
      <c r="AF36" s="722"/>
      <c r="AG36" s="722"/>
      <c r="AH36" s="722"/>
      <c r="AI36" s="722"/>
      <c r="AJ36" s="722"/>
      <c r="AK36" s="722"/>
      <c r="AL36" s="664" t="s">
        <v>
128</v>
      </c>
      <c r="AM36" s="665"/>
      <c r="AN36" s="665"/>
      <c r="AO36" s="723"/>
      <c r="AQ36" s="696" t="s">
        <v>
332</v>
      </c>
      <c r="AR36" s="697"/>
      <c r="AS36" s="697"/>
      <c r="AT36" s="697"/>
      <c r="AU36" s="697"/>
      <c r="AV36" s="697"/>
      <c r="AW36" s="697"/>
      <c r="AX36" s="697"/>
      <c r="AY36" s="698"/>
      <c r="AZ36" s="659">
        <v>
811586</v>
      </c>
      <c r="BA36" s="662"/>
      <c r="BB36" s="662"/>
      <c r="BC36" s="662"/>
      <c r="BD36" s="660"/>
      <c r="BE36" s="660"/>
      <c r="BF36" s="699"/>
      <c r="BG36" s="703" t="s">
        <v>
333</v>
      </c>
      <c r="BH36" s="700"/>
      <c r="BI36" s="700"/>
      <c r="BJ36" s="700"/>
      <c r="BK36" s="700"/>
      <c r="BL36" s="700"/>
      <c r="BM36" s="700"/>
      <c r="BN36" s="700"/>
      <c r="BO36" s="700"/>
      <c r="BP36" s="700"/>
      <c r="BQ36" s="700"/>
      <c r="BR36" s="700"/>
      <c r="BS36" s="700"/>
      <c r="BT36" s="700"/>
      <c r="BU36" s="701"/>
      <c r="BV36" s="659">
        <v>
-362512</v>
      </c>
      <c r="BW36" s="662"/>
      <c r="BX36" s="662"/>
      <c r="BY36" s="662"/>
      <c r="BZ36" s="662"/>
      <c r="CA36" s="662"/>
      <c r="CB36" s="702"/>
      <c r="CD36" s="703" t="s">
        <v>
334</v>
      </c>
      <c r="CE36" s="700"/>
      <c r="CF36" s="700"/>
      <c r="CG36" s="700"/>
      <c r="CH36" s="700"/>
      <c r="CI36" s="700"/>
      <c r="CJ36" s="700"/>
      <c r="CK36" s="700"/>
      <c r="CL36" s="700"/>
      <c r="CM36" s="700"/>
      <c r="CN36" s="700"/>
      <c r="CO36" s="700"/>
      <c r="CP36" s="700"/>
      <c r="CQ36" s="701"/>
      <c r="CR36" s="659">
        <v>
4012972</v>
      </c>
      <c r="CS36" s="662"/>
      <c r="CT36" s="662"/>
      <c r="CU36" s="662"/>
      <c r="CV36" s="662"/>
      <c r="CW36" s="662"/>
      <c r="CX36" s="662"/>
      <c r="CY36" s="663"/>
      <c r="CZ36" s="664">
        <v>
9.8000000000000007</v>
      </c>
      <c r="DA36" s="693"/>
      <c r="DB36" s="693"/>
      <c r="DC36" s="694"/>
      <c r="DD36" s="667">
        <v>
3235901</v>
      </c>
      <c r="DE36" s="662"/>
      <c r="DF36" s="662"/>
      <c r="DG36" s="662"/>
      <c r="DH36" s="662"/>
      <c r="DI36" s="662"/>
      <c r="DJ36" s="662"/>
      <c r="DK36" s="663"/>
      <c r="DL36" s="667">
        <v>
2786963</v>
      </c>
      <c r="DM36" s="662"/>
      <c r="DN36" s="662"/>
      <c r="DO36" s="662"/>
      <c r="DP36" s="662"/>
      <c r="DQ36" s="662"/>
      <c r="DR36" s="662"/>
      <c r="DS36" s="662"/>
      <c r="DT36" s="662"/>
      <c r="DU36" s="662"/>
      <c r="DV36" s="663"/>
      <c r="DW36" s="664">
        <v>
12.2</v>
      </c>
      <c r="DX36" s="693"/>
      <c r="DY36" s="693"/>
      <c r="DZ36" s="693"/>
      <c r="EA36" s="693"/>
      <c r="EB36" s="693"/>
      <c r="EC36" s="695"/>
    </row>
    <row r="37" spans="2:133" ht="11.25" customHeight="1" x14ac:dyDescent="0.2">
      <c r="B37" s="656" t="s">
        <v>
335</v>
      </c>
      <c r="C37" s="657"/>
      <c r="D37" s="657"/>
      <c r="E37" s="657"/>
      <c r="F37" s="657"/>
      <c r="G37" s="657"/>
      <c r="H37" s="657"/>
      <c r="I37" s="657"/>
      <c r="J37" s="657"/>
      <c r="K37" s="657"/>
      <c r="L37" s="657"/>
      <c r="M37" s="657"/>
      <c r="N37" s="657"/>
      <c r="O37" s="657"/>
      <c r="P37" s="657"/>
      <c r="Q37" s="658"/>
      <c r="R37" s="659">
        <v>
1738000</v>
      </c>
      <c r="S37" s="662"/>
      <c r="T37" s="662"/>
      <c r="U37" s="662"/>
      <c r="V37" s="662"/>
      <c r="W37" s="662"/>
      <c r="X37" s="662"/>
      <c r="Y37" s="663"/>
      <c r="Z37" s="721">
        <v>
4</v>
      </c>
      <c r="AA37" s="721"/>
      <c r="AB37" s="721"/>
      <c r="AC37" s="721"/>
      <c r="AD37" s="722" t="s">
        <v>
128</v>
      </c>
      <c r="AE37" s="722"/>
      <c r="AF37" s="722"/>
      <c r="AG37" s="722"/>
      <c r="AH37" s="722"/>
      <c r="AI37" s="722"/>
      <c r="AJ37" s="722"/>
      <c r="AK37" s="722"/>
      <c r="AL37" s="664" t="s">
        <v>
246</v>
      </c>
      <c r="AM37" s="665"/>
      <c r="AN37" s="665"/>
      <c r="AO37" s="723"/>
      <c r="AQ37" s="696" t="s">
        <v>
336</v>
      </c>
      <c r="AR37" s="697"/>
      <c r="AS37" s="697"/>
      <c r="AT37" s="697"/>
      <c r="AU37" s="697"/>
      <c r="AV37" s="697"/>
      <c r="AW37" s="697"/>
      <c r="AX37" s="697"/>
      <c r="AY37" s="698"/>
      <c r="AZ37" s="659">
        <v>
272401</v>
      </c>
      <c r="BA37" s="662"/>
      <c r="BB37" s="662"/>
      <c r="BC37" s="662"/>
      <c r="BD37" s="660"/>
      <c r="BE37" s="660"/>
      <c r="BF37" s="699"/>
      <c r="BG37" s="703" t="s">
        <v>
337</v>
      </c>
      <c r="BH37" s="700"/>
      <c r="BI37" s="700"/>
      <c r="BJ37" s="700"/>
      <c r="BK37" s="700"/>
      <c r="BL37" s="700"/>
      <c r="BM37" s="700"/>
      <c r="BN37" s="700"/>
      <c r="BO37" s="700"/>
      <c r="BP37" s="700"/>
      <c r="BQ37" s="700"/>
      <c r="BR37" s="700"/>
      <c r="BS37" s="700"/>
      <c r="BT37" s="700"/>
      <c r="BU37" s="701"/>
      <c r="BV37" s="659">
        <v>
16933</v>
      </c>
      <c r="BW37" s="662"/>
      <c r="BX37" s="662"/>
      <c r="BY37" s="662"/>
      <c r="BZ37" s="662"/>
      <c r="CA37" s="662"/>
      <c r="CB37" s="702"/>
      <c r="CD37" s="703" t="s">
        <v>
338</v>
      </c>
      <c r="CE37" s="700"/>
      <c r="CF37" s="700"/>
      <c r="CG37" s="700"/>
      <c r="CH37" s="700"/>
      <c r="CI37" s="700"/>
      <c r="CJ37" s="700"/>
      <c r="CK37" s="700"/>
      <c r="CL37" s="700"/>
      <c r="CM37" s="700"/>
      <c r="CN37" s="700"/>
      <c r="CO37" s="700"/>
      <c r="CP37" s="700"/>
      <c r="CQ37" s="701"/>
      <c r="CR37" s="659">
        <v>
856267</v>
      </c>
      <c r="CS37" s="660"/>
      <c r="CT37" s="660"/>
      <c r="CU37" s="660"/>
      <c r="CV37" s="660"/>
      <c r="CW37" s="660"/>
      <c r="CX37" s="660"/>
      <c r="CY37" s="661"/>
      <c r="CZ37" s="664">
        <v>
2.1</v>
      </c>
      <c r="DA37" s="693"/>
      <c r="DB37" s="693"/>
      <c r="DC37" s="694"/>
      <c r="DD37" s="667">
        <v>
849630</v>
      </c>
      <c r="DE37" s="660"/>
      <c r="DF37" s="660"/>
      <c r="DG37" s="660"/>
      <c r="DH37" s="660"/>
      <c r="DI37" s="660"/>
      <c r="DJ37" s="660"/>
      <c r="DK37" s="661"/>
      <c r="DL37" s="667">
        <v>
742676</v>
      </c>
      <c r="DM37" s="660"/>
      <c r="DN37" s="660"/>
      <c r="DO37" s="660"/>
      <c r="DP37" s="660"/>
      <c r="DQ37" s="660"/>
      <c r="DR37" s="660"/>
      <c r="DS37" s="660"/>
      <c r="DT37" s="660"/>
      <c r="DU37" s="660"/>
      <c r="DV37" s="661"/>
      <c r="DW37" s="664">
        <v>
3.2</v>
      </c>
      <c r="DX37" s="693"/>
      <c r="DY37" s="693"/>
      <c r="DZ37" s="693"/>
      <c r="EA37" s="693"/>
      <c r="EB37" s="693"/>
      <c r="EC37" s="695"/>
    </row>
    <row r="38" spans="2:133" ht="11.25" customHeight="1" x14ac:dyDescent="0.2">
      <c r="B38" s="671" t="s">
        <v>
339</v>
      </c>
      <c r="C38" s="672"/>
      <c r="D38" s="672"/>
      <c r="E38" s="672"/>
      <c r="F38" s="672"/>
      <c r="G38" s="672"/>
      <c r="H38" s="672"/>
      <c r="I38" s="672"/>
      <c r="J38" s="672"/>
      <c r="K38" s="672"/>
      <c r="L38" s="672"/>
      <c r="M38" s="672"/>
      <c r="N38" s="672"/>
      <c r="O38" s="672"/>
      <c r="P38" s="672"/>
      <c r="Q38" s="673"/>
      <c r="R38" s="674">
        <v>
43066758</v>
      </c>
      <c r="S38" s="711"/>
      <c r="T38" s="711"/>
      <c r="U38" s="711"/>
      <c r="V38" s="711"/>
      <c r="W38" s="711"/>
      <c r="X38" s="711"/>
      <c r="Y38" s="716"/>
      <c r="Z38" s="717">
        <v>
100</v>
      </c>
      <c r="AA38" s="717"/>
      <c r="AB38" s="717"/>
      <c r="AC38" s="717"/>
      <c r="AD38" s="718">
        <v>
21196494</v>
      </c>
      <c r="AE38" s="718"/>
      <c r="AF38" s="718"/>
      <c r="AG38" s="718"/>
      <c r="AH38" s="718"/>
      <c r="AI38" s="718"/>
      <c r="AJ38" s="718"/>
      <c r="AK38" s="718"/>
      <c r="AL38" s="677">
        <v>
100</v>
      </c>
      <c r="AM38" s="719"/>
      <c r="AN38" s="719"/>
      <c r="AO38" s="720"/>
      <c r="AQ38" s="696" t="s">
        <v>
340</v>
      </c>
      <c r="AR38" s="697"/>
      <c r="AS38" s="697"/>
      <c r="AT38" s="697"/>
      <c r="AU38" s="697"/>
      <c r="AV38" s="697"/>
      <c r="AW38" s="697"/>
      <c r="AX38" s="697"/>
      <c r="AY38" s="698"/>
      <c r="AZ38" s="659">
        <v>
2878</v>
      </c>
      <c r="BA38" s="662"/>
      <c r="BB38" s="662"/>
      <c r="BC38" s="662"/>
      <c r="BD38" s="660"/>
      <c r="BE38" s="660"/>
      <c r="BF38" s="699"/>
      <c r="BG38" s="703" t="s">
        <v>
341</v>
      </c>
      <c r="BH38" s="700"/>
      <c r="BI38" s="700"/>
      <c r="BJ38" s="700"/>
      <c r="BK38" s="700"/>
      <c r="BL38" s="700"/>
      <c r="BM38" s="700"/>
      <c r="BN38" s="700"/>
      <c r="BO38" s="700"/>
      <c r="BP38" s="700"/>
      <c r="BQ38" s="700"/>
      <c r="BR38" s="700"/>
      <c r="BS38" s="700"/>
      <c r="BT38" s="700"/>
      <c r="BU38" s="701"/>
      <c r="BV38" s="659">
        <v>
26085</v>
      </c>
      <c r="BW38" s="662"/>
      <c r="BX38" s="662"/>
      <c r="BY38" s="662"/>
      <c r="BZ38" s="662"/>
      <c r="CA38" s="662"/>
      <c r="CB38" s="702"/>
      <c r="CD38" s="703" t="s">
        <v>
342</v>
      </c>
      <c r="CE38" s="700"/>
      <c r="CF38" s="700"/>
      <c r="CG38" s="700"/>
      <c r="CH38" s="700"/>
      <c r="CI38" s="700"/>
      <c r="CJ38" s="700"/>
      <c r="CK38" s="700"/>
      <c r="CL38" s="700"/>
      <c r="CM38" s="700"/>
      <c r="CN38" s="700"/>
      <c r="CO38" s="700"/>
      <c r="CP38" s="700"/>
      <c r="CQ38" s="701"/>
      <c r="CR38" s="659">
        <v>
4866969</v>
      </c>
      <c r="CS38" s="662"/>
      <c r="CT38" s="662"/>
      <c r="CU38" s="662"/>
      <c r="CV38" s="662"/>
      <c r="CW38" s="662"/>
      <c r="CX38" s="662"/>
      <c r="CY38" s="663"/>
      <c r="CZ38" s="664">
        <v>
11.9</v>
      </c>
      <c r="DA38" s="693"/>
      <c r="DB38" s="693"/>
      <c r="DC38" s="694"/>
      <c r="DD38" s="667">
        <v>
4205143</v>
      </c>
      <c r="DE38" s="662"/>
      <c r="DF38" s="662"/>
      <c r="DG38" s="662"/>
      <c r="DH38" s="662"/>
      <c r="DI38" s="662"/>
      <c r="DJ38" s="662"/>
      <c r="DK38" s="663"/>
      <c r="DL38" s="667">
        <v>
3382630</v>
      </c>
      <c r="DM38" s="662"/>
      <c r="DN38" s="662"/>
      <c r="DO38" s="662"/>
      <c r="DP38" s="662"/>
      <c r="DQ38" s="662"/>
      <c r="DR38" s="662"/>
      <c r="DS38" s="662"/>
      <c r="DT38" s="662"/>
      <c r="DU38" s="662"/>
      <c r="DV38" s="663"/>
      <c r="DW38" s="664">
        <v>
14.7</v>
      </c>
      <c r="DX38" s="693"/>
      <c r="DY38" s="693"/>
      <c r="DZ38" s="693"/>
      <c r="EA38" s="693"/>
      <c r="EB38" s="693"/>
      <c r="EC38" s="695"/>
    </row>
    <row r="39" spans="2:133" ht="11.25" customHeight="1" x14ac:dyDescent="0.2">
      <c r="AQ39" s="696" t="s">
        <v>
343</v>
      </c>
      <c r="AR39" s="697"/>
      <c r="AS39" s="697"/>
      <c r="AT39" s="697"/>
      <c r="AU39" s="697"/>
      <c r="AV39" s="697"/>
      <c r="AW39" s="697"/>
      <c r="AX39" s="697"/>
      <c r="AY39" s="698"/>
      <c r="AZ39" s="659" t="s">
        <v>
128</v>
      </c>
      <c r="BA39" s="662"/>
      <c r="BB39" s="662"/>
      <c r="BC39" s="662"/>
      <c r="BD39" s="660"/>
      <c r="BE39" s="660"/>
      <c r="BF39" s="699"/>
      <c r="BG39" s="704" t="s">
        <v>
344</v>
      </c>
      <c r="BH39" s="705"/>
      <c r="BI39" s="705"/>
      <c r="BJ39" s="705"/>
      <c r="BK39" s="705"/>
      <c r="BL39" s="232"/>
      <c r="BM39" s="700" t="s">
        <v>
345</v>
      </c>
      <c r="BN39" s="700"/>
      <c r="BO39" s="700"/>
      <c r="BP39" s="700"/>
      <c r="BQ39" s="700"/>
      <c r="BR39" s="700"/>
      <c r="BS39" s="700"/>
      <c r="BT39" s="700"/>
      <c r="BU39" s="701"/>
      <c r="BV39" s="659">
        <v>
95</v>
      </c>
      <c r="BW39" s="662"/>
      <c r="BX39" s="662"/>
      <c r="BY39" s="662"/>
      <c r="BZ39" s="662"/>
      <c r="CA39" s="662"/>
      <c r="CB39" s="702"/>
      <c r="CD39" s="703" t="s">
        <v>
346</v>
      </c>
      <c r="CE39" s="700"/>
      <c r="CF39" s="700"/>
      <c r="CG39" s="700"/>
      <c r="CH39" s="700"/>
      <c r="CI39" s="700"/>
      <c r="CJ39" s="700"/>
      <c r="CK39" s="700"/>
      <c r="CL39" s="700"/>
      <c r="CM39" s="700"/>
      <c r="CN39" s="700"/>
      <c r="CO39" s="700"/>
      <c r="CP39" s="700"/>
      <c r="CQ39" s="701"/>
      <c r="CR39" s="659">
        <v>
506240</v>
      </c>
      <c r="CS39" s="660"/>
      <c r="CT39" s="660"/>
      <c r="CU39" s="660"/>
      <c r="CV39" s="660"/>
      <c r="CW39" s="660"/>
      <c r="CX39" s="660"/>
      <c r="CY39" s="661"/>
      <c r="CZ39" s="664">
        <v>
1.2</v>
      </c>
      <c r="DA39" s="693"/>
      <c r="DB39" s="693"/>
      <c r="DC39" s="694"/>
      <c r="DD39" s="667">
        <v>
434485</v>
      </c>
      <c r="DE39" s="660"/>
      <c r="DF39" s="660"/>
      <c r="DG39" s="660"/>
      <c r="DH39" s="660"/>
      <c r="DI39" s="660"/>
      <c r="DJ39" s="660"/>
      <c r="DK39" s="661"/>
      <c r="DL39" s="667" t="s">
        <v>
246</v>
      </c>
      <c r="DM39" s="660"/>
      <c r="DN39" s="660"/>
      <c r="DO39" s="660"/>
      <c r="DP39" s="660"/>
      <c r="DQ39" s="660"/>
      <c r="DR39" s="660"/>
      <c r="DS39" s="660"/>
      <c r="DT39" s="660"/>
      <c r="DU39" s="660"/>
      <c r="DV39" s="661"/>
      <c r="DW39" s="664" t="s">
        <v>
246</v>
      </c>
      <c r="DX39" s="693"/>
      <c r="DY39" s="693"/>
      <c r="DZ39" s="693"/>
      <c r="EA39" s="693"/>
      <c r="EB39" s="693"/>
      <c r="EC39" s="695"/>
    </row>
    <row r="40" spans="2:133" ht="11.25" customHeight="1" x14ac:dyDescent="0.2">
      <c r="AQ40" s="696" t="s">
        <v>
347</v>
      </c>
      <c r="AR40" s="697"/>
      <c r="AS40" s="697"/>
      <c r="AT40" s="697"/>
      <c r="AU40" s="697"/>
      <c r="AV40" s="697"/>
      <c r="AW40" s="697"/>
      <c r="AX40" s="697"/>
      <c r="AY40" s="698"/>
      <c r="AZ40" s="659">
        <v>
1179621</v>
      </c>
      <c r="BA40" s="662"/>
      <c r="BB40" s="662"/>
      <c r="BC40" s="662"/>
      <c r="BD40" s="660"/>
      <c r="BE40" s="660"/>
      <c r="BF40" s="699"/>
      <c r="BG40" s="704"/>
      <c r="BH40" s="705"/>
      <c r="BI40" s="705"/>
      <c r="BJ40" s="705"/>
      <c r="BK40" s="705"/>
      <c r="BL40" s="232"/>
      <c r="BM40" s="700" t="s">
        <v>
348</v>
      </c>
      <c r="BN40" s="700"/>
      <c r="BO40" s="700"/>
      <c r="BP40" s="700"/>
      <c r="BQ40" s="700"/>
      <c r="BR40" s="700"/>
      <c r="BS40" s="700"/>
      <c r="BT40" s="700"/>
      <c r="BU40" s="701"/>
      <c r="BV40" s="659" t="s">
        <v>
128</v>
      </c>
      <c r="BW40" s="662"/>
      <c r="BX40" s="662"/>
      <c r="BY40" s="662"/>
      <c r="BZ40" s="662"/>
      <c r="CA40" s="662"/>
      <c r="CB40" s="702"/>
      <c r="CD40" s="703" t="s">
        <v>
349</v>
      </c>
      <c r="CE40" s="700"/>
      <c r="CF40" s="700"/>
      <c r="CG40" s="700"/>
      <c r="CH40" s="700"/>
      <c r="CI40" s="700"/>
      <c r="CJ40" s="700"/>
      <c r="CK40" s="700"/>
      <c r="CL40" s="700"/>
      <c r="CM40" s="700"/>
      <c r="CN40" s="700"/>
      <c r="CO40" s="700"/>
      <c r="CP40" s="700"/>
      <c r="CQ40" s="701"/>
      <c r="CR40" s="659">
        <v>
117</v>
      </c>
      <c r="CS40" s="662"/>
      <c r="CT40" s="662"/>
      <c r="CU40" s="662"/>
      <c r="CV40" s="662"/>
      <c r="CW40" s="662"/>
      <c r="CX40" s="662"/>
      <c r="CY40" s="663"/>
      <c r="CZ40" s="664">
        <v>
0</v>
      </c>
      <c r="DA40" s="693"/>
      <c r="DB40" s="693"/>
      <c r="DC40" s="694"/>
      <c r="DD40" s="667">
        <v>
117</v>
      </c>
      <c r="DE40" s="662"/>
      <c r="DF40" s="662"/>
      <c r="DG40" s="662"/>
      <c r="DH40" s="662"/>
      <c r="DI40" s="662"/>
      <c r="DJ40" s="662"/>
      <c r="DK40" s="663"/>
      <c r="DL40" s="667">
        <v>
117</v>
      </c>
      <c r="DM40" s="662"/>
      <c r="DN40" s="662"/>
      <c r="DO40" s="662"/>
      <c r="DP40" s="662"/>
      <c r="DQ40" s="662"/>
      <c r="DR40" s="662"/>
      <c r="DS40" s="662"/>
      <c r="DT40" s="662"/>
      <c r="DU40" s="662"/>
      <c r="DV40" s="663"/>
      <c r="DW40" s="664">
        <v>
0</v>
      </c>
      <c r="DX40" s="693"/>
      <c r="DY40" s="693"/>
      <c r="DZ40" s="693"/>
      <c r="EA40" s="693"/>
      <c r="EB40" s="693"/>
      <c r="EC40" s="695"/>
    </row>
    <row r="41" spans="2:133" ht="11.25" customHeight="1" x14ac:dyDescent="0.2">
      <c r="AQ41" s="708" t="s">
        <v>
350</v>
      </c>
      <c r="AR41" s="709"/>
      <c r="AS41" s="709"/>
      <c r="AT41" s="709"/>
      <c r="AU41" s="709"/>
      <c r="AV41" s="709"/>
      <c r="AW41" s="709"/>
      <c r="AX41" s="709"/>
      <c r="AY41" s="710"/>
      <c r="AZ41" s="674">
        <v>
2872884</v>
      </c>
      <c r="BA41" s="711"/>
      <c r="BB41" s="711"/>
      <c r="BC41" s="711"/>
      <c r="BD41" s="675"/>
      <c r="BE41" s="675"/>
      <c r="BF41" s="712"/>
      <c r="BG41" s="706"/>
      <c r="BH41" s="707"/>
      <c r="BI41" s="707"/>
      <c r="BJ41" s="707"/>
      <c r="BK41" s="707"/>
      <c r="BL41" s="233"/>
      <c r="BM41" s="713" t="s">
        <v>
351</v>
      </c>
      <c r="BN41" s="713"/>
      <c r="BO41" s="713"/>
      <c r="BP41" s="713"/>
      <c r="BQ41" s="713"/>
      <c r="BR41" s="713"/>
      <c r="BS41" s="713"/>
      <c r="BT41" s="713"/>
      <c r="BU41" s="714"/>
      <c r="BV41" s="674">
        <v>
307</v>
      </c>
      <c r="BW41" s="711"/>
      <c r="BX41" s="711"/>
      <c r="BY41" s="711"/>
      <c r="BZ41" s="711"/>
      <c r="CA41" s="711"/>
      <c r="CB41" s="715"/>
      <c r="CD41" s="703" t="s">
        <v>
352</v>
      </c>
      <c r="CE41" s="700"/>
      <c r="CF41" s="700"/>
      <c r="CG41" s="700"/>
      <c r="CH41" s="700"/>
      <c r="CI41" s="700"/>
      <c r="CJ41" s="700"/>
      <c r="CK41" s="700"/>
      <c r="CL41" s="700"/>
      <c r="CM41" s="700"/>
      <c r="CN41" s="700"/>
      <c r="CO41" s="700"/>
      <c r="CP41" s="700"/>
      <c r="CQ41" s="701"/>
      <c r="CR41" s="659" t="s">
        <v>
128</v>
      </c>
      <c r="CS41" s="660"/>
      <c r="CT41" s="660"/>
      <c r="CU41" s="660"/>
      <c r="CV41" s="660"/>
      <c r="CW41" s="660"/>
      <c r="CX41" s="660"/>
      <c r="CY41" s="661"/>
      <c r="CZ41" s="664" t="s">
        <v>
128</v>
      </c>
      <c r="DA41" s="693"/>
      <c r="DB41" s="693"/>
      <c r="DC41" s="694"/>
      <c r="DD41" s="667" t="s">
        <v>
246</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2">
      <c r="B42" s="226" t="s">
        <v>
353</v>
      </c>
      <c r="C42" s="226"/>
      <c r="D42" s="226"/>
      <c r="E42" s="226"/>
      <c r="F42" s="226"/>
      <c r="G42" s="226"/>
      <c r="H42" s="226"/>
      <c r="I42" s="226"/>
      <c r="J42" s="226"/>
      <c r="K42" s="226"/>
      <c r="L42" s="226"/>
      <c r="M42" s="226"/>
      <c r="N42" s="226"/>
      <c r="O42" s="226"/>
      <c r="P42" s="226"/>
      <c r="Q42" s="226"/>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BV42" s="235"/>
      <c r="BW42" s="235"/>
      <c r="BX42" s="235"/>
      <c r="BY42" s="235"/>
      <c r="BZ42" s="235"/>
      <c r="CA42" s="235"/>
      <c r="CB42" s="235"/>
      <c r="CD42" s="656" t="s">
        <v>
354</v>
      </c>
      <c r="CE42" s="657"/>
      <c r="CF42" s="657"/>
      <c r="CG42" s="657"/>
      <c r="CH42" s="657"/>
      <c r="CI42" s="657"/>
      <c r="CJ42" s="657"/>
      <c r="CK42" s="657"/>
      <c r="CL42" s="657"/>
      <c r="CM42" s="657"/>
      <c r="CN42" s="657"/>
      <c r="CO42" s="657"/>
      <c r="CP42" s="657"/>
      <c r="CQ42" s="658"/>
      <c r="CR42" s="659">
        <v>
3461293</v>
      </c>
      <c r="CS42" s="662"/>
      <c r="CT42" s="662"/>
      <c r="CU42" s="662"/>
      <c r="CV42" s="662"/>
      <c r="CW42" s="662"/>
      <c r="CX42" s="662"/>
      <c r="CY42" s="663"/>
      <c r="CZ42" s="664">
        <v>
8.4</v>
      </c>
      <c r="DA42" s="665"/>
      <c r="DB42" s="665"/>
      <c r="DC42" s="666"/>
      <c r="DD42" s="667">
        <v>
470879</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2">
      <c r="B43" s="236" t="s">
        <v>
355</v>
      </c>
      <c r="C43" s="226"/>
      <c r="D43" s="226"/>
      <c r="E43" s="226"/>
      <c r="F43" s="226"/>
      <c r="G43" s="226"/>
      <c r="H43" s="226"/>
      <c r="I43" s="226"/>
      <c r="J43" s="226"/>
      <c r="K43" s="226"/>
      <c r="L43" s="226"/>
      <c r="M43" s="226"/>
      <c r="N43" s="226"/>
      <c r="O43" s="226"/>
      <c r="P43" s="226"/>
      <c r="Q43" s="226"/>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CD43" s="656" t="s">
        <v>
356</v>
      </c>
      <c r="CE43" s="657"/>
      <c r="CF43" s="657"/>
      <c r="CG43" s="657"/>
      <c r="CH43" s="657"/>
      <c r="CI43" s="657"/>
      <c r="CJ43" s="657"/>
      <c r="CK43" s="657"/>
      <c r="CL43" s="657"/>
      <c r="CM43" s="657"/>
      <c r="CN43" s="657"/>
      <c r="CO43" s="657"/>
      <c r="CP43" s="657"/>
      <c r="CQ43" s="658"/>
      <c r="CR43" s="659">
        <v>
90615</v>
      </c>
      <c r="CS43" s="660"/>
      <c r="CT43" s="660"/>
      <c r="CU43" s="660"/>
      <c r="CV43" s="660"/>
      <c r="CW43" s="660"/>
      <c r="CX43" s="660"/>
      <c r="CY43" s="661"/>
      <c r="CZ43" s="664">
        <v>
0.2</v>
      </c>
      <c r="DA43" s="693"/>
      <c r="DB43" s="693"/>
      <c r="DC43" s="694"/>
      <c r="DD43" s="667">
        <v>
86858</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2">
      <c r="B44" s="237" t="s">
        <v>
357</v>
      </c>
      <c r="CD44" s="687" t="s">
        <v>
308</v>
      </c>
      <c r="CE44" s="688"/>
      <c r="CF44" s="656" t="s">
        <v>
358</v>
      </c>
      <c r="CG44" s="657"/>
      <c r="CH44" s="657"/>
      <c r="CI44" s="657"/>
      <c r="CJ44" s="657"/>
      <c r="CK44" s="657"/>
      <c r="CL44" s="657"/>
      <c r="CM44" s="657"/>
      <c r="CN44" s="657"/>
      <c r="CO44" s="657"/>
      <c r="CP44" s="657"/>
      <c r="CQ44" s="658"/>
      <c r="CR44" s="659">
        <v>
3461293</v>
      </c>
      <c r="CS44" s="662"/>
      <c r="CT44" s="662"/>
      <c r="CU44" s="662"/>
      <c r="CV44" s="662"/>
      <c r="CW44" s="662"/>
      <c r="CX44" s="662"/>
      <c r="CY44" s="663"/>
      <c r="CZ44" s="664">
        <v>
8.4</v>
      </c>
      <c r="DA44" s="665"/>
      <c r="DB44" s="665"/>
      <c r="DC44" s="666"/>
      <c r="DD44" s="667">
        <v>
470879</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2">
      <c r="CD45" s="689"/>
      <c r="CE45" s="690"/>
      <c r="CF45" s="656" t="s">
        <v>
359</v>
      </c>
      <c r="CG45" s="657"/>
      <c r="CH45" s="657"/>
      <c r="CI45" s="657"/>
      <c r="CJ45" s="657"/>
      <c r="CK45" s="657"/>
      <c r="CL45" s="657"/>
      <c r="CM45" s="657"/>
      <c r="CN45" s="657"/>
      <c r="CO45" s="657"/>
      <c r="CP45" s="657"/>
      <c r="CQ45" s="658"/>
      <c r="CR45" s="659">
        <v>
1658468</v>
      </c>
      <c r="CS45" s="660"/>
      <c r="CT45" s="660"/>
      <c r="CU45" s="660"/>
      <c r="CV45" s="660"/>
      <c r="CW45" s="660"/>
      <c r="CX45" s="660"/>
      <c r="CY45" s="661"/>
      <c r="CZ45" s="664">
        <v>
4</v>
      </c>
      <c r="DA45" s="693"/>
      <c r="DB45" s="693"/>
      <c r="DC45" s="694"/>
      <c r="DD45" s="667">
        <v>
96222</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2">
      <c r="CD46" s="689"/>
      <c r="CE46" s="690"/>
      <c r="CF46" s="656" t="s">
        <v>
360</v>
      </c>
      <c r="CG46" s="657"/>
      <c r="CH46" s="657"/>
      <c r="CI46" s="657"/>
      <c r="CJ46" s="657"/>
      <c r="CK46" s="657"/>
      <c r="CL46" s="657"/>
      <c r="CM46" s="657"/>
      <c r="CN46" s="657"/>
      <c r="CO46" s="657"/>
      <c r="CP46" s="657"/>
      <c r="CQ46" s="658"/>
      <c r="CR46" s="659">
        <v>
1802825</v>
      </c>
      <c r="CS46" s="662"/>
      <c r="CT46" s="662"/>
      <c r="CU46" s="662"/>
      <c r="CV46" s="662"/>
      <c r="CW46" s="662"/>
      <c r="CX46" s="662"/>
      <c r="CY46" s="663"/>
      <c r="CZ46" s="664">
        <v>
4.4000000000000004</v>
      </c>
      <c r="DA46" s="665"/>
      <c r="DB46" s="665"/>
      <c r="DC46" s="666"/>
      <c r="DD46" s="667">
        <v>
374657</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2">
      <c r="CD47" s="689"/>
      <c r="CE47" s="690"/>
      <c r="CF47" s="656" t="s">
        <v>
361</v>
      </c>
      <c r="CG47" s="657"/>
      <c r="CH47" s="657"/>
      <c r="CI47" s="657"/>
      <c r="CJ47" s="657"/>
      <c r="CK47" s="657"/>
      <c r="CL47" s="657"/>
      <c r="CM47" s="657"/>
      <c r="CN47" s="657"/>
      <c r="CO47" s="657"/>
      <c r="CP47" s="657"/>
      <c r="CQ47" s="658"/>
      <c r="CR47" s="659" t="s">
        <v>
128</v>
      </c>
      <c r="CS47" s="660"/>
      <c r="CT47" s="660"/>
      <c r="CU47" s="660"/>
      <c r="CV47" s="660"/>
      <c r="CW47" s="660"/>
      <c r="CX47" s="660"/>
      <c r="CY47" s="661"/>
      <c r="CZ47" s="664" t="s">
        <v>
246</v>
      </c>
      <c r="DA47" s="693"/>
      <c r="DB47" s="693"/>
      <c r="DC47" s="694"/>
      <c r="DD47" s="667" t="s">
        <v>
246</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ht="10.8" x14ac:dyDescent="0.2">
      <c r="CD48" s="691"/>
      <c r="CE48" s="692"/>
      <c r="CF48" s="656" t="s">
        <v>
362</v>
      </c>
      <c r="CG48" s="657"/>
      <c r="CH48" s="657"/>
      <c r="CI48" s="657"/>
      <c r="CJ48" s="657"/>
      <c r="CK48" s="657"/>
      <c r="CL48" s="657"/>
      <c r="CM48" s="657"/>
      <c r="CN48" s="657"/>
      <c r="CO48" s="657"/>
      <c r="CP48" s="657"/>
      <c r="CQ48" s="658"/>
      <c r="CR48" s="659" t="s">
        <v>
128</v>
      </c>
      <c r="CS48" s="662"/>
      <c r="CT48" s="662"/>
      <c r="CU48" s="662"/>
      <c r="CV48" s="662"/>
      <c r="CW48" s="662"/>
      <c r="CX48" s="662"/>
      <c r="CY48" s="663"/>
      <c r="CZ48" s="664" t="s">
        <v>
128</v>
      </c>
      <c r="DA48" s="665"/>
      <c r="DB48" s="665"/>
      <c r="DC48" s="666"/>
      <c r="DD48" s="667" t="s">
        <v>
128</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2">
      <c r="CD49" s="671" t="s">
        <v>
363</v>
      </c>
      <c r="CE49" s="672"/>
      <c r="CF49" s="672"/>
      <c r="CG49" s="672"/>
      <c r="CH49" s="672"/>
      <c r="CI49" s="672"/>
      <c r="CJ49" s="672"/>
      <c r="CK49" s="672"/>
      <c r="CL49" s="672"/>
      <c r="CM49" s="672"/>
      <c r="CN49" s="672"/>
      <c r="CO49" s="672"/>
      <c r="CP49" s="672"/>
      <c r="CQ49" s="673"/>
      <c r="CR49" s="674">
        <v>
41059311</v>
      </c>
      <c r="CS49" s="675"/>
      <c r="CT49" s="675"/>
      <c r="CU49" s="675"/>
      <c r="CV49" s="675"/>
      <c r="CW49" s="675"/>
      <c r="CX49" s="675"/>
      <c r="CY49" s="676"/>
      <c r="CZ49" s="677">
        <v>
100</v>
      </c>
      <c r="DA49" s="678"/>
      <c r="DB49" s="678"/>
      <c r="DC49" s="679"/>
      <c r="DD49" s="680">
        <v>
24826829</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t="10.8" hidden="1" x14ac:dyDescent="0.2"/>
    <row r="51" spans="82:133" ht="10.8" hidden="1" x14ac:dyDescent="0.2"/>
    <row r="52" spans="82:133" ht="10.8" hidden="1" x14ac:dyDescent="0.2"/>
    <row r="53" spans="82:133" ht="10.8" hidden="1" x14ac:dyDescent="0.2"/>
  </sheetData>
  <sheetProtection algorithmName="SHA-512" hashValue="aJR4q1Nx7q+SxgVNDulAgGdaiIz+j+ynu+thiKsYytXpucyKT362eEt+1JG/eOydfd23yAFn0UI1iY5/Tht4vQ==" saltValue="fx4Tw6TQrA9cnEUZ3f8V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6" customWidth="1"/>
    <col min="131" max="131" width="1.6640625" style="286" customWidth="1"/>
    <col min="132" max="16384" width="9" style="286" hidden="1"/>
  </cols>
  <sheetData>
    <row r="1" spans="1:131" s="244" customFormat="1" ht="11.25" customHeight="1" thickBot="1" x14ac:dyDescent="0.25">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5">
      <c r="A2" s="245" t="s">
        <v>
364</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72" t="s">
        <v>
365</v>
      </c>
      <c r="DK2" s="1173"/>
      <c r="DL2" s="1173"/>
      <c r="DM2" s="1173"/>
      <c r="DN2" s="1173"/>
      <c r="DO2" s="1174"/>
      <c r="DP2" s="246"/>
      <c r="DQ2" s="1172" t="s">
        <v>
366</v>
      </c>
      <c r="DR2" s="1173"/>
      <c r="DS2" s="1173"/>
      <c r="DT2" s="1173"/>
      <c r="DU2" s="1173"/>
      <c r="DV2" s="1173"/>
      <c r="DW2" s="1173"/>
      <c r="DX2" s="1173"/>
      <c r="DY2" s="1173"/>
      <c r="DZ2" s="1174"/>
      <c r="EA2" s="247"/>
    </row>
    <row r="3" spans="1:131" s="244" customFormat="1" ht="11.25"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5">
      <c r="A4" s="1147" t="s">
        <v>
367</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49"/>
      <c r="BA4" s="249"/>
      <c r="BB4" s="249"/>
      <c r="BC4" s="249"/>
      <c r="BD4" s="249"/>
      <c r="BE4" s="250"/>
      <c r="BF4" s="250"/>
      <c r="BG4" s="250"/>
      <c r="BH4" s="250"/>
      <c r="BI4" s="250"/>
      <c r="BJ4" s="250"/>
      <c r="BK4" s="250"/>
      <c r="BL4" s="250"/>
      <c r="BM4" s="250"/>
      <c r="BN4" s="250"/>
      <c r="BO4" s="250"/>
      <c r="BP4" s="250"/>
      <c r="BQ4" s="249" t="s">
        <v>
368</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2">
      <c r="A5" s="1079" t="s">
        <v>
369</v>
      </c>
      <c r="B5" s="1080"/>
      <c r="C5" s="1080"/>
      <c r="D5" s="1080"/>
      <c r="E5" s="1080"/>
      <c r="F5" s="1080"/>
      <c r="G5" s="1080"/>
      <c r="H5" s="1080"/>
      <c r="I5" s="1080"/>
      <c r="J5" s="1080"/>
      <c r="K5" s="1080"/>
      <c r="L5" s="1080"/>
      <c r="M5" s="1080"/>
      <c r="N5" s="1080"/>
      <c r="O5" s="1080"/>
      <c r="P5" s="1081"/>
      <c r="Q5" s="1085" t="s">
        <v>
370</v>
      </c>
      <c r="R5" s="1086"/>
      <c r="S5" s="1086"/>
      <c r="T5" s="1086"/>
      <c r="U5" s="1087"/>
      <c r="V5" s="1085" t="s">
        <v>
371</v>
      </c>
      <c r="W5" s="1086"/>
      <c r="X5" s="1086"/>
      <c r="Y5" s="1086"/>
      <c r="Z5" s="1087"/>
      <c r="AA5" s="1085" t="s">
        <v>
372</v>
      </c>
      <c r="AB5" s="1086"/>
      <c r="AC5" s="1086"/>
      <c r="AD5" s="1086"/>
      <c r="AE5" s="1086"/>
      <c r="AF5" s="1175" t="s">
        <v>
373</v>
      </c>
      <c r="AG5" s="1086"/>
      <c r="AH5" s="1086"/>
      <c r="AI5" s="1086"/>
      <c r="AJ5" s="1101"/>
      <c r="AK5" s="1086" t="s">
        <v>
374</v>
      </c>
      <c r="AL5" s="1086"/>
      <c r="AM5" s="1086"/>
      <c r="AN5" s="1086"/>
      <c r="AO5" s="1087"/>
      <c r="AP5" s="1085" t="s">
        <v>
375</v>
      </c>
      <c r="AQ5" s="1086"/>
      <c r="AR5" s="1086"/>
      <c r="AS5" s="1086"/>
      <c r="AT5" s="1087"/>
      <c r="AU5" s="1085" t="s">
        <v>
376</v>
      </c>
      <c r="AV5" s="1086"/>
      <c r="AW5" s="1086"/>
      <c r="AX5" s="1086"/>
      <c r="AY5" s="1101"/>
      <c r="AZ5" s="253"/>
      <c r="BA5" s="253"/>
      <c r="BB5" s="253"/>
      <c r="BC5" s="253"/>
      <c r="BD5" s="253"/>
      <c r="BE5" s="254"/>
      <c r="BF5" s="254"/>
      <c r="BG5" s="254"/>
      <c r="BH5" s="254"/>
      <c r="BI5" s="254"/>
      <c r="BJ5" s="254"/>
      <c r="BK5" s="254"/>
      <c r="BL5" s="254"/>
      <c r="BM5" s="254"/>
      <c r="BN5" s="254"/>
      <c r="BO5" s="254"/>
      <c r="BP5" s="254"/>
      <c r="BQ5" s="1079" t="s">
        <v>
377</v>
      </c>
      <c r="BR5" s="1080"/>
      <c r="BS5" s="1080"/>
      <c r="BT5" s="1080"/>
      <c r="BU5" s="1080"/>
      <c r="BV5" s="1080"/>
      <c r="BW5" s="1080"/>
      <c r="BX5" s="1080"/>
      <c r="BY5" s="1080"/>
      <c r="BZ5" s="1080"/>
      <c r="CA5" s="1080"/>
      <c r="CB5" s="1080"/>
      <c r="CC5" s="1080"/>
      <c r="CD5" s="1080"/>
      <c r="CE5" s="1080"/>
      <c r="CF5" s="1080"/>
      <c r="CG5" s="1081"/>
      <c r="CH5" s="1085" t="s">
        <v>
378</v>
      </c>
      <c r="CI5" s="1086"/>
      <c r="CJ5" s="1086"/>
      <c r="CK5" s="1086"/>
      <c r="CL5" s="1087"/>
      <c r="CM5" s="1085" t="s">
        <v>
379</v>
      </c>
      <c r="CN5" s="1086"/>
      <c r="CO5" s="1086"/>
      <c r="CP5" s="1086"/>
      <c r="CQ5" s="1087"/>
      <c r="CR5" s="1085" t="s">
        <v>
380</v>
      </c>
      <c r="CS5" s="1086"/>
      <c r="CT5" s="1086"/>
      <c r="CU5" s="1086"/>
      <c r="CV5" s="1087"/>
      <c r="CW5" s="1085" t="s">
        <v>
381</v>
      </c>
      <c r="CX5" s="1086"/>
      <c r="CY5" s="1086"/>
      <c r="CZ5" s="1086"/>
      <c r="DA5" s="1087"/>
      <c r="DB5" s="1085" t="s">
        <v>
382</v>
      </c>
      <c r="DC5" s="1086"/>
      <c r="DD5" s="1086"/>
      <c r="DE5" s="1086"/>
      <c r="DF5" s="1087"/>
      <c r="DG5" s="1184" t="s">
        <v>
383</v>
      </c>
      <c r="DH5" s="1185"/>
      <c r="DI5" s="1185"/>
      <c r="DJ5" s="1185"/>
      <c r="DK5" s="1186"/>
      <c r="DL5" s="1184" t="s">
        <v>
384</v>
      </c>
      <c r="DM5" s="1185"/>
      <c r="DN5" s="1185"/>
      <c r="DO5" s="1185"/>
      <c r="DP5" s="1186"/>
      <c r="DQ5" s="1085" t="s">
        <v>
385</v>
      </c>
      <c r="DR5" s="1086"/>
      <c r="DS5" s="1086"/>
      <c r="DT5" s="1086"/>
      <c r="DU5" s="1087"/>
      <c r="DV5" s="1085" t="s">
        <v>
376</v>
      </c>
      <c r="DW5" s="1086"/>
      <c r="DX5" s="1086"/>
      <c r="DY5" s="1086"/>
      <c r="DZ5" s="1101"/>
      <c r="EA5" s="251"/>
    </row>
    <row r="6" spans="1:131" s="252" customFormat="1" ht="26.25" customHeight="1" thickBot="1" x14ac:dyDescent="0.25">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176"/>
      <c r="AG6" s="1089"/>
      <c r="AH6" s="1089"/>
      <c r="AI6" s="1089"/>
      <c r="AJ6" s="1102"/>
      <c r="AK6" s="1089"/>
      <c r="AL6" s="1089"/>
      <c r="AM6" s="1089"/>
      <c r="AN6" s="1089"/>
      <c r="AO6" s="1090"/>
      <c r="AP6" s="1088"/>
      <c r="AQ6" s="1089"/>
      <c r="AR6" s="1089"/>
      <c r="AS6" s="1089"/>
      <c r="AT6" s="1090"/>
      <c r="AU6" s="1088"/>
      <c r="AV6" s="1089"/>
      <c r="AW6" s="1089"/>
      <c r="AX6" s="1089"/>
      <c r="AY6" s="1102"/>
      <c r="AZ6" s="249"/>
      <c r="BA6" s="249"/>
      <c r="BB6" s="249"/>
      <c r="BC6" s="249"/>
      <c r="BD6" s="249"/>
      <c r="BE6" s="250"/>
      <c r="BF6" s="250"/>
      <c r="BG6" s="250"/>
      <c r="BH6" s="250"/>
      <c r="BI6" s="250"/>
      <c r="BJ6" s="250"/>
      <c r="BK6" s="250"/>
      <c r="BL6" s="250"/>
      <c r="BM6" s="250"/>
      <c r="BN6" s="250"/>
      <c r="BO6" s="250"/>
      <c r="BP6" s="250"/>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187"/>
      <c r="DH6" s="1188"/>
      <c r="DI6" s="1188"/>
      <c r="DJ6" s="1188"/>
      <c r="DK6" s="1189"/>
      <c r="DL6" s="1187"/>
      <c r="DM6" s="1188"/>
      <c r="DN6" s="1188"/>
      <c r="DO6" s="1188"/>
      <c r="DP6" s="1189"/>
      <c r="DQ6" s="1088"/>
      <c r="DR6" s="1089"/>
      <c r="DS6" s="1089"/>
      <c r="DT6" s="1089"/>
      <c r="DU6" s="1090"/>
      <c r="DV6" s="1088"/>
      <c r="DW6" s="1089"/>
      <c r="DX6" s="1089"/>
      <c r="DY6" s="1089"/>
      <c r="DZ6" s="1102"/>
      <c r="EA6" s="251"/>
    </row>
    <row r="7" spans="1:131" s="252" customFormat="1" ht="26.25" customHeight="1" thickTop="1" x14ac:dyDescent="0.2">
      <c r="A7" s="255">
        <v>
1</v>
      </c>
      <c r="B7" s="1134" t="s">
        <v>
386</v>
      </c>
      <c r="C7" s="1135"/>
      <c r="D7" s="1135"/>
      <c r="E7" s="1135"/>
      <c r="F7" s="1135"/>
      <c r="G7" s="1135"/>
      <c r="H7" s="1135"/>
      <c r="I7" s="1135"/>
      <c r="J7" s="1135"/>
      <c r="K7" s="1135"/>
      <c r="L7" s="1135"/>
      <c r="M7" s="1135"/>
      <c r="N7" s="1135"/>
      <c r="O7" s="1135"/>
      <c r="P7" s="1136"/>
      <c r="Q7" s="1190">
        <v>
43313</v>
      </c>
      <c r="R7" s="1191"/>
      <c r="S7" s="1191"/>
      <c r="T7" s="1191"/>
      <c r="U7" s="1191"/>
      <c r="V7" s="1191">
        <v>
41306</v>
      </c>
      <c r="W7" s="1191"/>
      <c r="X7" s="1191"/>
      <c r="Y7" s="1191"/>
      <c r="Z7" s="1191"/>
      <c r="AA7" s="1191">
        <v>
2007</v>
      </c>
      <c r="AB7" s="1191"/>
      <c r="AC7" s="1191"/>
      <c r="AD7" s="1191"/>
      <c r="AE7" s="1192"/>
      <c r="AF7" s="1193">
        <v>
1838</v>
      </c>
      <c r="AG7" s="1194"/>
      <c r="AH7" s="1194"/>
      <c r="AI7" s="1194"/>
      <c r="AJ7" s="1195"/>
      <c r="AK7" s="1180">
        <v>
1744</v>
      </c>
      <c r="AL7" s="1181"/>
      <c r="AM7" s="1181"/>
      <c r="AN7" s="1181"/>
      <c r="AO7" s="1181"/>
      <c r="AP7" s="1181">
        <v>
24714</v>
      </c>
      <c r="AQ7" s="1181"/>
      <c r="AR7" s="1181"/>
      <c r="AS7" s="1181"/>
      <c r="AT7" s="1181"/>
      <c r="AU7" s="1182"/>
      <c r="AV7" s="1182"/>
      <c r="AW7" s="1182"/>
      <c r="AX7" s="1182"/>
      <c r="AY7" s="1183"/>
      <c r="AZ7" s="249"/>
      <c r="BA7" s="249"/>
      <c r="BB7" s="249"/>
      <c r="BC7" s="249"/>
      <c r="BD7" s="249"/>
      <c r="BE7" s="250"/>
      <c r="BF7" s="250"/>
      <c r="BG7" s="250"/>
      <c r="BH7" s="250"/>
      <c r="BI7" s="250"/>
      <c r="BJ7" s="250"/>
      <c r="BK7" s="250"/>
      <c r="BL7" s="250"/>
      <c r="BM7" s="250"/>
      <c r="BN7" s="250"/>
      <c r="BO7" s="250"/>
      <c r="BP7" s="250"/>
      <c r="BQ7" s="256">
        <v>
1</v>
      </c>
      <c r="BR7" s="257" t="s">
        <v>
597</v>
      </c>
      <c r="BS7" s="1196" t="s">
        <v>
589</v>
      </c>
      <c r="BT7" s="1197"/>
      <c r="BU7" s="1197"/>
      <c r="BV7" s="1197"/>
      <c r="BW7" s="1197"/>
      <c r="BX7" s="1197"/>
      <c r="BY7" s="1197"/>
      <c r="BZ7" s="1197"/>
      <c r="CA7" s="1197"/>
      <c r="CB7" s="1197"/>
      <c r="CC7" s="1197"/>
      <c r="CD7" s="1197"/>
      <c r="CE7" s="1197"/>
      <c r="CF7" s="1197"/>
      <c r="CG7" s="1198"/>
      <c r="CH7" s="1199">
        <v>
-1</v>
      </c>
      <c r="CI7" s="1200"/>
      <c r="CJ7" s="1200"/>
      <c r="CK7" s="1200"/>
      <c r="CL7" s="1201"/>
      <c r="CM7" s="1199">
        <v>
90</v>
      </c>
      <c r="CN7" s="1200"/>
      <c r="CO7" s="1200"/>
      <c r="CP7" s="1200"/>
      <c r="CQ7" s="1201"/>
      <c r="CR7" s="1199">
        <v>
5</v>
      </c>
      <c r="CS7" s="1200"/>
      <c r="CT7" s="1200"/>
      <c r="CU7" s="1200"/>
      <c r="CV7" s="1201"/>
      <c r="CW7" s="1199">
        <v>
0</v>
      </c>
      <c r="CX7" s="1200"/>
      <c r="CY7" s="1200"/>
      <c r="CZ7" s="1200"/>
      <c r="DA7" s="1201"/>
      <c r="DB7" s="1199">
        <v>
0</v>
      </c>
      <c r="DC7" s="1200"/>
      <c r="DD7" s="1200"/>
      <c r="DE7" s="1200"/>
      <c r="DF7" s="1201"/>
      <c r="DG7" s="1199">
        <v>
0</v>
      </c>
      <c r="DH7" s="1200"/>
      <c r="DI7" s="1200"/>
      <c r="DJ7" s="1200"/>
      <c r="DK7" s="1201"/>
      <c r="DL7" s="1199">
        <v>
0</v>
      </c>
      <c r="DM7" s="1200"/>
      <c r="DN7" s="1200"/>
      <c r="DO7" s="1200"/>
      <c r="DP7" s="1201"/>
      <c r="DQ7" s="1199">
        <v>
0</v>
      </c>
      <c r="DR7" s="1200"/>
      <c r="DS7" s="1200"/>
      <c r="DT7" s="1200"/>
      <c r="DU7" s="1201"/>
      <c r="DV7" s="1177"/>
      <c r="DW7" s="1178"/>
      <c r="DX7" s="1178"/>
      <c r="DY7" s="1178"/>
      <c r="DZ7" s="1179"/>
      <c r="EA7" s="251"/>
    </row>
    <row r="8" spans="1:131" s="252" customFormat="1" ht="26.25" customHeight="1" x14ac:dyDescent="0.2">
      <c r="A8" s="258">
        <v>
2</v>
      </c>
      <c r="B8" s="1121"/>
      <c r="C8" s="1122"/>
      <c r="D8" s="1122"/>
      <c r="E8" s="1122"/>
      <c r="F8" s="1122"/>
      <c r="G8" s="1122"/>
      <c r="H8" s="1122"/>
      <c r="I8" s="1122"/>
      <c r="J8" s="1122"/>
      <c r="K8" s="1122"/>
      <c r="L8" s="1122"/>
      <c r="M8" s="1122"/>
      <c r="N8" s="1122"/>
      <c r="O8" s="1122"/>
      <c r="P8" s="1123"/>
      <c r="Q8" s="1127"/>
      <c r="R8" s="1128"/>
      <c r="S8" s="1128"/>
      <c r="T8" s="1128"/>
      <c r="U8" s="1128"/>
      <c r="V8" s="1128"/>
      <c r="W8" s="1128"/>
      <c r="X8" s="1128"/>
      <c r="Y8" s="1128"/>
      <c r="Z8" s="1128"/>
      <c r="AA8" s="1128"/>
      <c r="AB8" s="1128"/>
      <c r="AC8" s="1128"/>
      <c r="AD8" s="1128"/>
      <c r="AE8" s="1129"/>
      <c r="AF8" s="1103"/>
      <c r="AG8" s="1104"/>
      <c r="AH8" s="1104"/>
      <c r="AI8" s="1104"/>
      <c r="AJ8" s="1105"/>
      <c r="AK8" s="1170"/>
      <c r="AL8" s="1171"/>
      <c r="AM8" s="1171"/>
      <c r="AN8" s="1171"/>
      <c r="AO8" s="1171"/>
      <c r="AP8" s="1171"/>
      <c r="AQ8" s="1171"/>
      <c r="AR8" s="1171"/>
      <c r="AS8" s="1171"/>
      <c r="AT8" s="1171"/>
      <c r="AU8" s="1168"/>
      <c r="AV8" s="1168"/>
      <c r="AW8" s="1168"/>
      <c r="AX8" s="1168"/>
      <c r="AY8" s="1169"/>
      <c r="AZ8" s="249"/>
      <c r="BA8" s="249"/>
      <c r="BB8" s="249"/>
      <c r="BC8" s="249"/>
      <c r="BD8" s="249"/>
      <c r="BE8" s="250"/>
      <c r="BF8" s="250"/>
      <c r="BG8" s="250"/>
      <c r="BH8" s="250"/>
      <c r="BI8" s="250"/>
      <c r="BJ8" s="250"/>
      <c r="BK8" s="250"/>
      <c r="BL8" s="250"/>
      <c r="BM8" s="250"/>
      <c r="BN8" s="250"/>
      <c r="BO8" s="250"/>
      <c r="BP8" s="250"/>
      <c r="BQ8" s="259">
        <v>
2</v>
      </c>
      <c r="BR8" s="260"/>
      <c r="BS8" s="1098"/>
      <c r="BT8" s="1099"/>
      <c r="BU8" s="1099"/>
      <c r="BV8" s="1099"/>
      <c r="BW8" s="1099"/>
      <c r="BX8" s="1099"/>
      <c r="BY8" s="1099"/>
      <c r="BZ8" s="1099"/>
      <c r="CA8" s="1099"/>
      <c r="CB8" s="1099"/>
      <c r="CC8" s="1099"/>
      <c r="CD8" s="1099"/>
      <c r="CE8" s="1099"/>
      <c r="CF8" s="1099"/>
      <c r="CG8" s="1100"/>
      <c r="CH8" s="1073"/>
      <c r="CI8" s="1074"/>
      <c r="CJ8" s="1074"/>
      <c r="CK8" s="1074"/>
      <c r="CL8" s="1075"/>
      <c r="CM8" s="1073"/>
      <c r="CN8" s="1074"/>
      <c r="CO8" s="1074"/>
      <c r="CP8" s="1074"/>
      <c r="CQ8" s="1075"/>
      <c r="CR8" s="1073"/>
      <c r="CS8" s="1074"/>
      <c r="CT8" s="1074"/>
      <c r="CU8" s="1074"/>
      <c r="CV8" s="1075"/>
      <c r="CW8" s="1073"/>
      <c r="CX8" s="1074"/>
      <c r="CY8" s="1074"/>
      <c r="CZ8" s="1074"/>
      <c r="DA8" s="1075"/>
      <c r="DB8" s="1073"/>
      <c r="DC8" s="1074"/>
      <c r="DD8" s="1074"/>
      <c r="DE8" s="1074"/>
      <c r="DF8" s="1075"/>
      <c r="DG8" s="1073"/>
      <c r="DH8" s="1074"/>
      <c r="DI8" s="1074"/>
      <c r="DJ8" s="1074"/>
      <c r="DK8" s="1075"/>
      <c r="DL8" s="1073"/>
      <c r="DM8" s="1074"/>
      <c r="DN8" s="1074"/>
      <c r="DO8" s="1074"/>
      <c r="DP8" s="1075"/>
      <c r="DQ8" s="1073"/>
      <c r="DR8" s="1074"/>
      <c r="DS8" s="1074"/>
      <c r="DT8" s="1074"/>
      <c r="DU8" s="1075"/>
      <c r="DV8" s="1076"/>
      <c r="DW8" s="1077"/>
      <c r="DX8" s="1077"/>
      <c r="DY8" s="1077"/>
      <c r="DZ8" s="1078"/>
      <c r="EA8" s="251"/>
    </row>
    <row r="9" spans="1:131" s="252" customFormat="1" ht="26.25" customHeight="1" x14ac:dyDescent="0.2">
      <c r="A9" s="258">
        <v>
3</v>
      </c>
      <c r="B9" s="1121"/>
      <c r="C9" s="1122"/>
      <c r="D9" s="1122"/>
      <c r="E9" s="1122"/>
      <c r="F9" s="1122"/>
      <c r="G9" s="1122"/>
      <c r="H9" s="1122"/>
      <c r="I9" s="1122"/>
      <c r="J9" s="1122"/>
      <c r="K9" s="1122"/>
      <c r="L9" s="1122"/>
      <c r="M9" s="1122"/>
      <c r="N9" s="1122"/>
      <c r="O9" s="1122"/>
      <c r="P9" s="1123"/>
      <c r="Q9" s="1127"/>
      <c r="R9" s="1128"/>
      <c r="S9" s="1128"/>
      <c r="T9" s="1128"/>
      <c r="U9" s="1128"/>
      <c r="V9" s="1128"/>
      <c r="W9" s="1128"/>
      <c r="X9" s="1128"/>
      <c r="Y9" s="1128"/>
      <c r="Z9" s="1128"/>
      <c r="AA9" s="1128"/>
      <c r="AB9" s="1128"/>
      <c r="AC9" s="1128"/>
      <c r="AD9" s="1128"/>
      <c r="AE9" s="1129"/>
      <c r="AF9" s="1103"/>
      <c r="AG9" s="1104"/>
      <c r="AH9" s="1104"/>
      <c r="AI9" s="1104"/>
      <c r="AJ9" s="1105"/>
      <c r="AK9" s="1170"/>
      <c r="AL9" s="1171"/>
      <c r="AM9" s="1171"/>
      <c r="AN9" s="1171"/>
      <c r="AO9" s="1171"/>
      <c r="AP9" s="1171"/>
      <c r="AQ9" s="1171"/>
      <c r="AR9" s="1171"/>
      <c r="AS9" s="1171"/>
      <c r="AT9" s="1171"/>
      <c r="AU9" s="1168"/>
      <c r="AV9" s="1168"/>
      <c r="AW9" s="1168"/>
      <c r="AX9" s="1168"/>
      <c r="AY9" s="1169"/>
      <c r="AZ9" s="249"/>
      <c r="BA9" s="249"/>
      <c r="BB9" s="249"/>
      <c r="BC9" s="249"/>
      <c r="BD9" s="249"/>
      <c r="BE9" s="250"/>
      <c r="BF9" s="250"/>
      <c r="BG9" s="250"/>
      <c r="BH9" s="250"/>
      <c r="BI9" s="250"/>
      <c r="BJ9" s="250"/>
      <c r="BK9" s="250"/>
      <c r="BL9" s="250"/>
      <c r="BM9" s="250"/>
      <c r="BN9" s="250"/>
      <c r="BO9" s="250"/>
      <c r="BP9" s="250"/>
      <c r="BQ9" s="259">
        <v>
3</v>
      </c>
      <c r="BR9" s="260"/>
      <c r="BS9" s="1098"/>
      <c r="BT9" s="1099"/>
      <c r="BU9" s="1099"/>
      <c r="BV9" s="1099"/>
      <c r="BW9" s="1099"/>
      <c r="BX9" s="1099"/>
      <c r="BY9" s="1099"/>
      <c r="BZ9" s="1099"/>
      <c r="CA9" s="1099"/>
      <c r="CB9" s="1099"/>
      <c r="CC9" s="1099"/>
      <c r="CD9" s="1099"/>
      <c r="CE9" s="1099"/>
      <c r="CF9" s="1099"/>
      <c r="CG9" s="1100"/>
      <c r="CH9" s="1073"/>
      <c r="CI9" s="1074"/>
      <c r="CJ9" s="1074"/>
      <c r="CK9" s="1074"/>
      <c r="CL9" s="1075"/>
      <c r="CM9" s="1073"/>
      <c r="CN9" s="1074"/>
      <c r="CO9" s="1074"/>
      <c r="CP9" s="1074"/>
      <c r="CQ9" s="1075"/>
      <c r="CR9" s="1073"/>
      <c r="CS9" s="1074"/>
      <c r="CT9" s="1074"/>
      <c r="CU9" s="1074"/>
      <c r="CV9" s="1075"/>
      <c r="CW9" s="1073"/>
      <c r="CX9" s="1074"/>
      <c r="CY9" s="1074"/>
      <c r="CZ9" s="1074"/>
      <c r="DA9" s="1075"/>
      <c r="DB9" s="1073"/>
      <c r="DC9" s="1074"/>
      <c r="DD9" s="1074"/>
      <c r="DE9" s="1074"/>
      <c r="DF9" s="1075"/>
      <c r="DG9" s="1073"/>
      <c r="DH9" s="1074"/>
      <c r="DI9" s="1074"/>
      <c r="DJ9" s="1074"/>
      <c r="DK9" s="1075"/>
      <c r="DL9" s="1073"/>
      <c r="DM9" s="1074"/>
      <c r="DN9" s="1074"/>
      <c r="DO9" s="1074"/>
      <c r="DP9" s="1075"/>
      <c r="DQ9" s="1073"/>
      <c r="DR9" s="1074"/>
      <c r="DS9" s="1074"/>
      <c r="DT9" s="1074"/>
      <c r="DU9" s="1075"/>
      <c r="DV9" s="1076"/>
      <c r="DW9" s="1077"/>
      <c r="DX9" s="1077"/>
      <c r="DY9" s="1077"/>
      <c r="DZ9" s="1078"/>
      <c r="EA9" s="251"/>
    </row>
    <row r="10" spans="1:131" s="252" customFormat="1" ht="26.25" customHeight="1" x14ac:dyDescent="0.2">
      <c r="A10" s="258">
        <v>
4</v>
      </c>
      <c r="B10" s="1121"/>
      <c r="C10" s="1122"/>
      <c r="D10" s="1122"/>
      <c r="E10" s="1122"/>
      <c r="F10" s="1122"/>
      <c r="G10" s="1122"/>
      <c r="H10" s="1122"/>
      <c r="I10" s="1122"/>
      <c r="J10" s="1122"/>
      <c r="K10" s="1122"/>
      <c r="L10" s="1122"/>
      <c r="M10" s="1122"/>
      <c r="N10" s="1122"/>
      <c r="O10" s="1122"/>
      <c r="P10" s="1123"/>
      <c r="Q10" s="1127"/>
      <c r="R10" s="1128"/>
      <c r="S10" s="1128"/>
      <c r="T10" s="1128"/>
      <c r="U10" s="1128"/>
      <c r="V10" s="1128"/>
      <c r="W10" s="1128"/>
      <c r="X10" s="1128"/>
      <c r="Y10" s="1128"/>
      <c r="Z10" s="1128"/>
      <c r="AA10" s="1128"/>
      <c r="AB10" s="1128"/>
      <c r="AC10" s="1128"/>
      <c r="AD10" s="1128"/>
      <c r="AE10" s="1129"/>
      <c r="AF10" s="1103"/>
      <c r="AG10" s="1104"/>
      <c r="AH10" s="1104"/>
      <c r="AI10" s="1104"/>
      <c r="AJ10" s="1105"/>
      <c r="AK10" s="1170"/>
      <c r="AL10" s="1171"/>
      <c r="AM10" s="1171"/>
      <c r="AN10" s="1171"/>
      <c r="AO10" s="1171"/>
      <c r="AP10" s="1171"/>
      <c r="AQ10" s="1171"/>
      <c r="AR10" s="1171"/>
      <c r="AS10" s="1171"/>
      <c r="AT10" s="1171"/>
      <c r="AU10" s="1168"/>
      <c r="AV10" s="1168"/>
      <c r="AW10" s="1168"/>
      <c r="AX10" s="1168"/>
      <c r="AY10" s="1169"/>
      <c r="AZ10" s="249"/>
      <c r="BA10" s="249"/>
      <c r="BB10" s="249"/>
      <c r="BC10" s="249"/>
      <c r="BD10" s="249"/>
      <c r="BE10" s="250"/>
      <c r="BF10" s="250"/>
      <c r="BG10" s="250"/>
      <c r="BH10" s="250"/>
      <c r="BI10" s="250"/>
      <c r="BJ10" s="250"/>
      <c r="BK10" s="250"/>
      <c r="BL10" s="250"/>
      <c r="BM10" s="250"/>
      <c r="BN10" s="250"/>
      <c r="BO10" s="250"/>
      <c r="BP10" s="250"/>
      <c r="BQ10" s="259">
        <v>
4</v>
      </c>
      <c r="BR10" s="260"/>
      <c r="BS10" s="1098"/>
      <c r="BT10" s="1099"/>
      <c r="BU10" s="1099"/>
      <c r="BV10" s="1099"/>
      <c r="BW10" s="1099"/>
      <c r="BX10" s="1099"/>
      <c r="BY10" s="1099"/>
      <c r="BZ10" s="1099"/>
      <c r="CA10" s="1099"/>
      <c r="CB10" s="1099"/>
      <c r="CC10" s="1099"/>
      <c r="CD10" s="1099"/>
      <c r="CE10" s="1099"/>
      <c r="CF10" s="1099"/>
      <c r="CG10" s="1100"/>
      <c r="CH10" s="1073"/>
      <c r="CI10" s="1074"/>
      <c r="CJ10" s="1074"/>
      <c r="CK10" s="1074"/>
      <c r="CL10" s="1075"/>
      <c r="CM10" s="1073"/>
      <c r="CN10" s="1074"/>
      <c r="CO10" s="1074"/>
      <c r="CP10" s="1074"/>
      <c r="CQ10" s="1075"/>
      <c r="CR10" s="1073"/>
      <c r="CS10" s="1074"/>
      <c r="CT10" s="1074"/>
      <c r="CU10" s="1074"/>
      <c r="CV10" s="1075"/>
      <c r="CW10" s="1073"/>
      <c r="CX10" s="1074"/>
      <c r="CY10" s="1074"/>
      <c r="CZ10" s="1074"/>
      <c r="DA10" s="1075"/>
      <c r="DB10" s="1073"/>
      <c r="DC10" s="1074"/>
      <c r="DD10" s="1074"/>
      <c r="DE10" s="1074"/>
      <c r="DF10" s="1075"/>
      <c r="DG10" s="1073"/>
      <c r="DH10" s="1074"/>
      <c r="DI10" s="1074"/>
      <c r="DJ10" s="1074"/>
      <c r="DK10" s="1075"/>
      <c r="DL10" s="1073"/>
      <c r="DM10" s="1074"/>
      <c r="DN10" s="1074"/>
      <c r="DO10" s="1074"/>
      <c r="DP10" s="1075"/>
      <c r="DQ10" s="1073"/>
      <c r="DR10" s="1074"/>
      <c r="DS10" s="1074"/>
      <c r="DT10" s="1074"/>
      <c r="DU10" s="1075"/>
      <c r="DV10" s="1076"/>
      <c r="DW10" s="1077"/>
      <c r="DX10" s="1077"/>
      <c r="DY10" s="1077"/>
      <c r="DZ10" s="1078"/>
      <c r="EA10" s="251"/>
    </row>
    <row r="11" spans="1:131" s="252" customFormat="1" ht="26.25" customHeight="1" x14ac:dyDescent="0.2">
      <c r="A11" s="258">
        <v>
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3"/>
      <c r="AG11" s="1104"/>
      <c r="AH11" s="1104"/>
      <c r="AI11" s="1104"/>
      <c r="AJ11" s="1105"/>
      <c r="AK11" s="1170"/>
      <c r="AL11" s="1171"/>
      <c r="AM11" s="1171"/>
      <c r="AN11" s="1171"/>
      <c r="AO11" s="1171"/>
      <c r="AP11" s="1171"/>
      <c r="AQ11" s="1171"/>
      <c r="AR11" s="1171"/>
      <c r="AS11" s="1171"/>
      <c r="AT11" s="1171"/>
      <c r="AU11" s="1168"/>
      <c r="AV11" s="1168"/>
      <c r="AW11" s="1168"/>
      <c r="AX11" s="1168"/>
      <c r="AY11" s="1169"/>
      <c r="AZ11" s="249"/>
      <c r="BA11" s="249"/>
      <c r="BB11" s="249"/>
      <c r="BC11" s="249"/>
      <c r="BD11" s="249"/>
      <c r="BE11" s="250"/>
      <c r="BF11" s="250"/>
      <c r="BG11" s="250"/>
      <c r="BH11" s="250"/>
      <c r="BI11" s="250"/>
      <c r="BJ11" s="250"/>
      <c r="BK11" s="250"/>
      <c r="BL11" s="250"/>
      <c r="BM11" s="250"/>
      <c r="BN11" s="250"/>
      <c r="BO11" s="250"/>
      <c r="BP11" s="250"/>
      <c r="BQ11" s="259">
        <v>
5</v>
      </c>
      <c r="BR11" s="260"/>
      <c r="BS11" s="1098"/>
      <c r="BT11" s="1099"/>
      <c r="BU11" s="1099"/>
      <c r="BV11" s="1099"/>
      <c r="BW11" s="1099"/>
      <c r="BX11" s="1099"/>
      <c r="BY11" s="1099"/>
      <c r="BZ11" s="1099"/>
      <c r="CA11" s="1099"/>
      <c r="CB11" s="1099"/>
      <c r="CC11" s="1099"/>
      <c r="CD11" s="1099"/>
      <c r="CE11" s="1099"/>
      <c r="CF11" s="1099"/>
      <c r="CG11" s="1100"/>
      <c r="CH11" s="1073"/>
      <c r="CI11" s="1074"/>
      <c r="CJ11" s="1074"/>
      <c r="CK11" s="1074"/>
      <c r="CL11" s="1075"/>
      <c r="CM11" s="1073"/>
      <c r="CN11" s="1074"/>
      <c r="CO11" s="1074"/>
      <c r="CP11" s="1074"/>
      <c r="CQ11" s="1075"/>
      <c r="CR11" s="1073"/>
      <c r="CS11" s="1074"/>
      <c r="CT11" s="1074"/>
      <c r="CU11" s="1074"/>
      <c r="CV11" s="1075"/>
      <c r="CW11" s="1073"/>
      <c r="CX11" s="1074"/>
      <c r="CY11" s="1074"/>
      <c r="CZ11" s="1074"/>
      <c r="DA11" s="1075"/>
      <c r="DB11" s="1073"/>
      <c r="DC11" s="1074"/>
      <c r="DD11" s="1074"/>
      <c r="DE11" s="1074"/>
      <c r="DF11" s="1075"/>
      <c r="DG11" s="1073"/>
      <c r="DH11" s="1074"/>
      <c r="DI11" s="1074"/>
      <c r="DJ11" s="1074"/>
      <c r="DK11" s="1075"/>
      <c r="DL11" s="1073"/>
      <c r="DM11" s="1074"/>
      <c r="DN11" s="1074"/>
      <c r="DO11" s="1074"/>
      <c r="DP11" s="1075"/>
      <c r="DQ11" s="1073"/>
      <c r="DR11" s="1074"/>
      <c r="DS11" s="1074"/>
      <c r="DT11" s="1074"/>
      <c r="DU11" s="1075"/>
      <c r="DV11" s="1076"/>
      <c r="DW11" s="1077"/>
      <c r="DX11" s="1077"/>
      <c r="DY11" s="1077"/>
      <c r="DZ11" s="1078"/>
      <c r="EA11" s="251"/>
    </row>
    <row r="12" spans="1:131" s="252" customFormat="1" ht="26.25" customHeight="1" x14ac:dyDescent="0.2">
      <c r="A12" s="258">
        <v>
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3"/>
      <c r="AG12" s="1104"/>
      <c r="AH12" s="1104"/>
      <c r="AI12" s="1104"/>
      <c r="AJ12" s="1105"/>
      <c r="AK12" s="1170"/>
      <c r="AL12" s="1171"/>
      <c r="AM12" s="1171"/>
      <c r="AN12" s="1171"/>
      <c r="AO12" s="1171"/>
      <c r="AP12" s="1171"/>
      <c r="AQ12" s="1171"/>
      <c r="AR12" s="1171"/>
      <c r="AS12" s="1171"/>
      <c r="AT12" s="1171"/>
      <c r="AU12" s="1168"/>
      <c r="AV12" s="1168"/>
      <c r="AW12" s="1168"/>
      <c r="AX12" s="1168"/>
      <c r="AY12" s="1169"/>
      <c r="AZ12" s="249"/>
      <c r="BA12" s="249"/>
      <c r="BB12" s="249"/>
      <c r="BC12" s="249"/>
      <c r="BD12" s="249"/>
      <c r="BE12" s="250"/>
      <c r="BF12" s="250"/>
      <c r="BG12" s="250"/>
      <c r="BH12" s="250"/>
      <c r="BI12" s="250"/>
      <c r="BJ12" s="250"/>
      <c r="BK12" s="250"/>
      <c r="BL12" s="250"/>
      <c r="BM12" s="250"/>
      <c r="BN12" s="250"/>
      <c r="BO12" s="250"/>
      <c r="BP12" s="250"/>
      <c r="BQ12" s="259">
        <v>
6</v>
      </c>
      <c r="BR12" s="260"/>
      <c r="BS12" s="1098"/>
      <c r="BT12" s="1099"/>
      <c r="BU12" s="1099"/>
      <c r="BV12" s="1099"/>
      <c r="BW12" s="1099"/>
      <c r="BX12" s="1099"/>
      <c r="BY12" s="1099"/>
      <c r="BZ12" s="1099"/>
      <c r="CA12" s="1099"/>
      <c r="CB12" s="1099"/>
      <c r="CC12" s="1099"/>
      <c r="CD12" s="1099"/>
      <c r="CE12" s="1099"/>
      <c r="CF12" s="1099"/>
      <c r="CG12" s="1100"/>
      <c r="CH12" s="1073"/>
      <c r="CI12" s="1074"/>
      <c r="CJ12" s="1074"/>
      <c r="CK12" s="1074"/>
      <c r="CL12" s="1075"/>
      <c r="CM12" s="1073"/>
      <c r="CN12" s="1074"/>
      <c r="CO12" s="1074"/>
      <c r="CP12" s="1074"/>
      <c r="CQ12" s="1075"/>
      <c r="CR12" s="1073"/>
      <c r="CS12" s="1074"/>
      <c r="CT12" s="1074"/>
      <c r="CU12" s="1074"/>
      <c r="CV12" s="1075"/>
      <c r="CW12" s="1073"/>
      <c r="CX12" s="1074"/>
      <c r="CY12" s="1074"/>
      <c r="CZ12" s="1074"/>
      <c r="DA12" s="1075"/>
      <c r="DB12" s="1073"/>
      <c r="DC12" s="1074"/>
      <c r="DD12" s="1074"/>
      <c r="DE12" s="1074"/>
      <c r="DF12" s="1075"/>
      <c r="DG12" s="1073"/>
      <c r="DH12" s="1074"/>
      <c r="DI12" s="1074"/>
      <c r="DJ12" s="1074"/>
      <c r="DK12" s="1075"/>
      <c r="DL12" s="1073"/>
      <c r="DM12" s="1074"/>
      <c r="DN12" s="1074"/>
      <c r="DO12" s="1074"/>
      <c r="DP12" s="1075"/>
      <c r="DQ12" s="1073"/>
      <c r="DR12" s="1074"/>
      <c r="DS12" s="1074"/>
      <c r="DT12" s="1074"/>
      <c r="DU12" s="1075"/>
      <c r="DV12" s="1076"/>
      <c r="DW12" s="1077"/>
      <c r="DX12" s="1077"/>
      <c r="DY12" s="1077"/>
      <c r="DZ12" s="1078"/>
      <c r="EA12" s="251"/>
    </row>
    <row r="13" spans="1:131" s="252" customFormat="1" ht="26.25" customHeight="1" x14ac:dyDescent="0.2">
      <c r="A13" s="258">
        <v>
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3"/>
      <c r="AG13" s="1104"/>
      <c r="AH13" s="1104"/>
      <c r="AI13" s="1104"/>
      <c r="AJ13" s="1105"/>
      <c r="AK13" s="1170"/>
      <c r="AL13" s="1171"/>
      <c r="AM13" s="1171"/>
      <c r="AN13" s="1171"/>
      <c r="AO13" s="1171"/>
      <c r="AP13" s="1171"/>
      <c r="AQ13" s="1171"/>
      <c r="AR13" s="1171"/>
      <c r="AS13" s="1171"/>
      <c r="AT13" s="1171"/>
      <c r="AU13" s="1168"/>
      <c r="AV13" s="1168"/>
      <c r="AW13" s="1168"/>
      <c r="AX13" s="1168"/>
      <c r="AY13" s="1169"/>
      <c r="AZ13" s="249"/>
      <c r="BA13" s="249"/>
      <c r="BB13" s="249"/>
      <c r="BC13" s="249"/>
      <c r="BD13" s="249"/>
      <c r="BE13" s="250"/>
      <c r="BF13" s="250"/>
      <c r="BG13" s="250"/>
      <c r="BH13" s="250"/>
      <c r="BI13" s="250"/>
      <c r="BJ13" s="250"/>
      <c r="BK13" s="250"/>
      <c r="BL13" s="250"/>
      <c r="BM13" s="250"/>
      <c r="BN13" s="250"/>
      <c r="BO13" s="250"/>
      <c r="BP13" s="250"/>
      <c r="BQ13" s="259">
        <v>
7</v>
      </c>
      <c r="BR13" s="260"/>
      <c r="BS13" s="1098"/>
      <c r="BT13" s="1099"/>
      <c r="BU13" s="1099"/>
      <c r="BV13" s="1099"/>
      <c r="BW13" s="1099"/>
      <c r="BX13" s="1099"/>
      <c r="BY13" s="1099"/>
      <c r="BZ13" s="1099"/>
      <c r="CA13" s="1099"/>
      <c r="CB13" s="1099"/>
      <c r="CC13" s="1099"/>
      <c r="CD13" s="1099"/>
      <c r="CE13" s="1099"/>
      <c r="CF13" s="1099"/>
      <c r="CG13" s="1100"/>
      <c r="CH13" s="1073"/>
      <c r="CI13" s="1074"/>
      <c r="CJ13" s="1074"/>
      <c r="CK13" s="1074"/>
      <c r="CL13" s="1075"/>
      <c r="CM13" s="1073"/>
      <c r="CN13" s="1074"/>
      <c r="CO13" s="1074"/>
      <c r="CP13" s="1074"/>
      <c r="CQ13" s="1075"/>
      <c r="CR13" s="1073"/>
      <c r="CS13" s="1074"/>
      <c r="CT13" s="1074"/>
      <c r="CU13" s="1074"/>
      <c r="CV13" s="1075"/>
      <c r="CW13" s="1073"/>
      <c r="CX13" s="1074"/>
      <c r="CY13" s="1074"/>
      <c r="CZ13" s="1074"/>
      <c r="DA13" s="1075"/>
      <c r="DB13" s="1073"/>
      <c r="DC13" s="1074"/>
      <c r="DD13" s="1074"/>
      <c r="DE13" s="1074"/>
      <c r="DF13" s="1075"/>
      <c r="DG13" s="1073"/>
      <c r="DH13" s="1074"/>
      <c r="DI13" s="1074"/>
      <c r="DJ13" s="1074"/>
      <c r="DK13" s="1075"/>
      <c r="DL13" s="1073"/>
      <c r="DM13" s="1074"/>
      <c r="DN13" s="1074"/>
      <c r="DO13" s="1074"/>
      <c r="DP13" s="1075"/>
      <c r="DQ13" s="1073"/>
      <c r="DR13" s="1074"/>
      <c r="DS13" s="1074"/>
      <c r="DT13" s="1074"/>
      <c r="DU13" s="1075"/>
      <c r="DV13" s="1076"/>
      <c r="DW13" s="1077"/>
      <c r="DX13" s="1077"/>
      <c r="DY13" s="1077"/>
      <c r="DZ13" s="1078"/>
      <c r="EA13" s="251"/>
    </row>
    <row r="14" spans="1:131" s="252" customFormat="1" ht="26.25" customHeight="1" x14ac:dyDescent="0.2">
      <c r="A14" s="258">
        <v>
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3"/>
      <c r="AG14" s="1104"/>
      <c r="AH14" s="1104"/>
      <c r="AI14" s="1104"/>
      <c r="AJ14" s="1105"/>
      <c r="AK14" s="1170"/>
      <c r="AL14" s="1171"/>
      <c r="AM14" s="1171"/>
      <c r="AN14" s="1171"/>
      <c r="AO14" s="1171"/>
      <c r="AP14" s="1171"/>
      <c r="AQ14" s="1171"/>
      <c r="AR14" s="1171"/>
      <c r="AS14" s="1171"/>
      <c r="AT14" s="1171"/>
      <c r="AU14" s="1168"/>
      <c r="AV14" s="1168"/>
      <c r="AW14" s="1168"/>
      <c r="AX14" s="1168"/>
      <c r="AY14" s="1169"/>
      <c r="AZ14" s="249"/>
      <c r="BA14" s="249"/>
      <c r="BB14" s="249"/>
      <c r="BC14" s="249"/>
      <c r="BD14" s="249"/>
      <c r="BE14" s="250"/>
      <c r="BF14" s="250"/>
      <c r="BG14" s="250"/>
      <c r="BH14" s="250"/>
      <c r="BI14" s="250"/>
      <c r="BJ14" s="250"/>
      <c r="BK14" s="250"/>
      <c r="BL14" s="250"/>
      <c r="BM14" s="250"/>
      <c r="BN14" s="250"/>
      <c r="BO14" s="250"/>
      <c r="BP14" s="250"/>
      <c r="BQ14" s="259">
        <v>
8</v>
      </c>
      <c r="BR14" s="260"/>
      <c r="BS14" s="1098"/>
      <c r="BT14" s="1099"/>
      <c r="BU14" s="1099"/>
      <c r="BV14" s="1099"/>
      <c r="BW14" s="1099"/>
      <c r="BX14" s="1099"/>
      <c r="BY14" s="1099"/>
      <c r="BZ14" s="1099"/>
      <c r="CA14" s="1099"/>
      <c r="CB14" s="1099"/>
      <c r="CC14" s="1099"/>
      <c r="CD14" s="1099"/>
      <c r="CE14" s="1099"/>
      <c r="CF14" s="1099"/>
      <c r="CG14" s="1100"/>
      <c r="CH14" s="1073"/>
      <c r="CI14" s="1074"/>
      <c r="CJ14" s="1074"/>
      <c r="CK14" s="1074"/>
      <c r="CL14" s="1075"/>
      <c r="CM14" s="1073"/>
      <c r="CN14" s="1074"/>
      <c r="CO14" s="1074"/>
      <c r="CP14" s="1074"/>
      <c r="CQ14" s="1075"/>
      <c r="CR14" s="1073"/>
      <c r="CS14" s="1074"/>
      <c r="CT14" s="1074"/>
      <c r="CU14" s="1074"/>
      <c r="CV14" s="1075"/>
      <c r="CW14" s="1073"/>
      <c r="CX14" s="1074"/>
      <c r="CY14" s="1074"/>
      <c r="CZ14" s="1074"/>
      <c r="DA14" s="1075"/>
      <c r="DB14" s="1073"/>
      <c r="DC14" s="1074"/>
      <c r="DD14" s="1074"/>
      <c r="DE14" s="1074"/>
      <c r="DF14" s="1075"/>
      <c r="DG14" s="1073"/>
      <c r="DH14" s="1074"/>
      <c r="DI14" s="1074"/>
      <c r="DJ14" s="1074"/>
      <c r="DK14" s="1075"/>
      <c r="DL14" s="1073"/>
      <c r="DM14" s="1074"/>
      <c r="DN14" s="1074"/>
      <c r="DO14" s="1074"/>
      <c r="DP14" s="1075"/>
      <c r="DQ14" s="1073"/>
      <c r="DR14" s="1074"/>
      <c r="DS14" s="1074"/>
      <c r="DT14" s="1074"/>
      <c r="DU14" s="1075"/>
      <c r="DV14" s="1076"/>
      <c r="DW14" s="1077"/>
      <c r="DX14" s="1077"/>
      <c r="DY14" s="1077"/>
      <c r="DZ14" s="1078"/>
      <c r="EA14" s="251"/>
    </row>
    <row r="15" spans="1:131" s="252" customFormat="1" ht="26.25" customHeight="1" x14ac:dyDescent="0.2">
      <c r="A15" s="258">
        <v>
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3"/>
      <c r="AG15" s="1104"/>
      <c r="AH15" s="1104"/>
      <c r="AI15" s="1104"/>
      <c r="AJ15" s="1105"/>
      <c r="AK15" s="1170"/>
      <c r="AL15" s="1171"/>
      <c r="AM15" s="1171"/>
      <c r="AN15" s="1171"/>
      <c r="AO15" s="1171"/>
      <c r="AP15" s="1171"/>
      <c r="AQ15" s="1171"/>
      <c r="AR15" s="1171"/>
      <c r="AS15" s="1171"/>
      <c r="AT15" s="1171"/>
      <c r="AU15" s="1168"/>
      <c r="AV15" s="1168"/>
      <c r="AW15" s="1168"/>
      <c r="AX15" s="1168"/>
      <c r="AY15" s="1169"/>
      <c r="AZ15" s="249"/>
      <c r="BA15" s="249"/>
      <c r="BB15" s="249"/>
      <c r="BC15" s="249"/>
      <c r="BD15" s="249"/>
      <c r="BE15" s="250"/>
      <c r="BF15" s="250"/>
      <c r="BG15" s="250"/>
      <c r="BH15" s="250"/>
      <c r="BI15" s="250"/>
      <c r="BJ15" s="250"/>
      <c r="BK15" s="250"/>
      <c r="BL15" s="250"/>
      <c r="BM15" s="250"/>
      <c r="BN15" s="250"/>
      <c r="BO15" s="250"/>
      <c r="BP15" s="250"/>
      <c r="BQ15" s="259">
        <v>
9</v>
      </c>
      <c r="BR15" s="260"/>
      <c r="BS15" s="1098"/>
      <c r="BT15" s="1099"/>
      <c r="BU15" s="1099"/>
      <c r="BV15" s="1099"/>
      <c r="BW15" s="1099"/>
      <c r="BX15" s="1099"/>
      <c r="BY15" s="1099"/>
      <c r="BZ15" s="1099"/>
      <c r="CA15" s="1099"/>
      <c r="CB15" s="1099"/>
      <c r="CC15" s="1099"/>
      <c r="CD15" s="1099"/>
      <c r="CE15" s="1099"/>
      <c r="CF15" s="1099"/>
      <c r="CG15" s="1100"/>
      <c r="CH15" s="1073"/>
      <c r="CI15" s="1074"/>
      <c r="CJ15" s="1074"/>
      <c r="CK15" s="1074"/>
      <c r="CL15" s="1075"/>
      <c r="CM15" s="1073"/>
      <c r="CN15" s="1074"/>
      <c r="CO15" s="1074"/>
      <c r="CP15" s="1074"/>
      <c r="CQ15" s="1075"/>
      <c r="CR15" s="1073"/>
      <c r="CS15" s="1074"/>
      <c r="CT15" s="1074"/>
      <c r="CU15" s="1074"/>
      <c r="CV15" s="1075"/>
      <c r="CW15" s="1073"/>
      <c r="CX15" s="1074"/>
      <c r="CY15" s="1074"/>
      <c r="CZ15" s="1074"/>
      <c r="DA15" s="1075"/>
      <c r="DB15" s="1073"/>
      <c r="DC15" s="1074"/>
      <c r="DD15" s="1074"/>
      <c r="DE15" s="1074"/>
      <c r="DF15" s="1075"/>
      <c r="DG15" s="1073"/>
      <c r="DH15" s="1074"/>
      <c r="DI15" s="1074"/>
      <c r="DJ15" s="1074"/>
      <c r="DK15" s="1075"/>
      <c r="DL15" s="1073"/>
      <c r="DM15" s="1074"/>
      <c r="DN15" s="1074"/>
      <c r="DO15" s="1074"/>
      <c r="DP15" s="1075"/>
      <c r="DQ15" s="1073"/>
      <c r="DR15" s="1074"/>
      <c r="DS15" s="1074"/>
      <c r="DT15" s="1074"/>
      <c r="DU15" s="1075"/>
      <c r="DV15" s="1076"/>
      <c r="DW15" s="1077"/>
      <c r="DX15" s="1077"/>
      <c r="DY15" s="1077"/>
      <c r="DZ15" s="1078"/>
      <c r="EA15" s="251"/>
    </row>
    <row r="16" spans="1:131" s="252" customFormat="1" ht="26.25" customHeight="1" x14ac:dyDescent="0.2">
      <c r="A16" s="258">
        <v>
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3"/>
      <c r="AG16" s="1104"/>
      <c r="AH16" s="1104"/>
      <c r="AI16" s="1104"/>
      <c r="AJ16" s="1105"/>
      <c r="AK16" s="1170"/>
      <c r="AL16" s="1171"/>
      <c r="AM16" s="1171"/>
      <c r="AN16" s="1171"/>
      <c r="AO16" s="1171"/>
      <c r="AP16" s="1171"/>
      <c r="AQ16" s="1171"/>
      <c r="AR16" s="1171"/>
      <c r="AS16" s="1171"/>
      <c r="AT16" s="1171"/>
      <c r="AU16" s="1168"/>
      <c r="AV16" s="1168"/>
      <c r="AW16" s="1168"/>
      <c r="AX16" s="1168"/>
      <c r="AY16" s="1169"/>
      <c r="AZ16" s="249"/>
      <c r="BA16" s="249"/>
      <c r="BB16" s="249"/>
      <c r="BC16" s="249"/>
      <c r="BD16" s="249"/>
      <c r="BE16" s="250"/>
      <c r="BF16" s="250"/>
      <c r="BG16" s="250"/>
      <c r="BH16" s="250"/>
      <c r="BI16" s="250"/>
      <c r="BJ16" s="250"/>
      <c r="BK16" s="250"/>
      <c r="BL16" s="250"/>
      <c r="BM16" s="250"/>
      <c r="BN16" s="250"/>
      <c r="BO16" s="250"/>
      <c r="BP16" s="250"/>
      <c r="BQ16" s="259">
        <v>
10</v>
      </c>
      <c r="BR16" s="260"/>
      <c r="BS16" s="1098"/>
      <c r="BT16" s="1099"/>
      <c r="BU16" s="1099"/>
      <c r="BV16" s="1099"/>
      <c r="BW16" s="1099"/>
      <c r="BX16" s="1099"/>
      <c r="BY16" s="1099"/>
      <c r="BZ16" s="1099"/>
      <c r="CA16" s="1099"/>
      <c r="CB16" s="1099"/>
      <c r="CC16" s="1099"/>
      <c r="CD16" s="1099"/>
      <c r="CE16" s="1099"/>
      <c r="CF16" s="1099"/>
      <c r="CG16" s="1100"/>
      <c r="CH16" s="1073"/>
      <c r="CI16" s="1074"/>
      <c r="CJ16" s="1074"/>
      <c r="CK16" s="1074"/>
      <c r="CL16" s="1075"/>
      <c r="CM16" s="1073"/>
      <c r="CN16" s="1074"/>
      <c r="CO16" s="1074"/>
      <c r="CP16" s="1074"/>
      <c r="CQ16" s="1075"/>
      <c r="CR16" s="1073"/>
      <c r="CS16" s="1074"/>
      <c r="CT16" s="1074"/>
      <c r="CU16" s="1074"/>
      <c r="CV16" s="1075"/>
      <c r="CW16" s="1073"/>
      <c r="CX16" s="1074"/>
      <c r="CY16" s="1074"/>
      <c r="CZ16" s="1074"/>
      <c r="DA16" s="1075"/>
      <c r="DB16" s="1073"/>
      <c r="DC16" s="1074"/>
      <c r="DD16" s="1074"/>
      <c r="DE16" s="1074"/>
      <c r="DF16" s="1075"/>
      <c r="DG16" s="1073"/>
      <c r="DH16" s="1074"/>
      <c r="DI16" s="1074"/>
      <c r="DJ16" s="1074"/>
      <c r="DK16" s="1075"/>
      <c r="DL16" s="1073"/>
      <c r="DM16" s="1074"/>
      <c r="DN16" s="1074"/>
      <c r="DO16" s="1074"/>
      <c r="DP16" s="1075"/>
      <c r="DQ16" s="1073"/>
      <c r="DR16" s="1074"/>
      <c r="DS16" s="1074"/>
      <c r="DT16" s="1074"/>
      <c r="DU16" s="1075"/>
      <c r="DV16" s="1076"/>
      <c r="DW16" s="1077"/>
      <c r="DX16" s="1077"/>
      <c r="DY16" s="1077"/>
      <c r="DZ16" s="1078"/>
      <c r="EA16" s="251"/>
    </row>
    <row r="17" spans="1:131" s="252" customFormat="1" ht="26.25" customHeight="1" x14ac:dyDescent="0.2">
      <c r="A17" s="258">
        <v>
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3"/>
      <c r="AG17" s="1104"/>
      <c r="AH17" s="1104"/>
      <c r="AI17" s="1104"/>
      <c r="AJ17" s="1105"/>
      <c r="AK17" s="1170"/>
      <c r="AL17" s="1171"/>
      <c r="AM17" s="1171"/>
      <c r="AN17" s="1171"/>
      <c r="AO17" s="1171"/>
      <c r="AP17" s="1171"/>
      <c r="AQ17" s="1171"/>
      <c r="AR17" s="1171"/>
      <c r="AS17" s="1171"/>
      <c r="AT17" s="1171"/>
      <c r="AU17" s="1168"/>
      <c r="AV17" s="1168"/>
      <c r="AW17" s="1168"/>
      <c r="AX17" s="1168"/>
      <c r="AY17" s="1169"/>
      <c r="AZ17" s="249"/>
      <c r="BA17" s="249"/>
      <c r="BB17" s="249"/>
      <c r="BC17" s="249"/>
      <c r="BD17" s="249"/>
      <c r="BE17" s="250"/>
      <c r="BF17" s="250"/>
      <c r="BG17" s="250"/>
      <c r="BH17" s="250"/>
      <c r="BI17" s="250"/>
      <c r="BJ17" s="250"/>
      <c r="BK17" s="250"/>
      <c r="BL17" s="250"/>
      <c r="BM17" s="250"/>
      <c r="BN17" s="250"/>
      <c r="BO17" s="250"/>
      <c r="BP17" s="250"/>
      <c r="BQ17" s="259">
        <v>
11</v>
      </c>
      <c r="BR17" s="260"/>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51"/>
    </row>
    <row r="18" spans="1:131" s="252" customFormat="1" ht="26.25" customHeight="1" x14ac:dyDescent="0.2">
      <c r="A18" s="258">
        <v>
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3"/>
      <c r="AG18" s="1104"/>
      <c r="AH18" s="1104"/>
      <c r="AI18" s="1104"/>
      <c r="AJ18" s="1105"/>
      <c r="AK18" s="1170"/>
      <c r="AL18" s="1171"/>
      <c r="AM18" s="1171"/>
      <c r="AN18" s="1171"/>
      <c r="AO18" s="1171"/>
      <c r="AP18" s="1171"/>
      <c r="AQ18" s="1171"/>
      <c r="AR18" s="1171"/>
      <c r="AS18" s="1171"/>
      <c r="AT18" s="1171"/>
      <c r="AU18" s="1168"/>
      <c r="AV18" s="1168"/>
      <c r="AW18" s="1168"/>
      <c r="AX18" s="1168"/>
      <c r="AY18" s="1169"/>
      <c r="AZ18" s="249"/>
      <c r="BA18" s="249"/>
      <c r="BB18" s="249"/>
      <c r="BC18" s="249"/>
      <c r="BD18" s="249"/>
      <c r="BE18" s="250"/>
      <c r="BF18" s="250"/>
      <c r="BG18" s="250"/>
      <c r="BH18" s="250"/>
      <c r="BI18" s="250"/>
      <c r="BJ18" s="250"/>
      <c r="BK18" s="250"/>
      <c r="BL18" s="250"/>
      <c r="BM18" s="250"/>
      <c r="BN18" s="250"/>
      <c r="BO18" s="250"/>
      <c r="BP18" s="250"/>
      <c r="BQ18" s="259">
        <v>
12</v>
      </c>
      <c r="BR18" s="260"/>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51"/>
    </row>
    <row r="19" spans="1:131" s="252" customFormat="1" ht="26.25" customHeight="1" x14ac:dyDescent="0.2">
      <c r="A19" s="258">
        <v>
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3"/>
      <c r="AG19" s="1104"/>
      <c r="AH19" s="1104"/>
      <c r="AI19" s="1104"/>
      <c r="AJ19" s="1105"/>
      <c r="AK19" s="1170"/>
      <c r="AL19" s="1171"/>
      <c r="AM19" s="1171"/>
      <c r="AN19" s="1171"/>
      <c r="AO19" s="1171"/>
      <c r="AP19" s="1171"/>
      <c r="AQ19" s="1171"/>
      <c r="AR19" s="1171"/>
      <c r="AS19" s="1171"/>
      <c r="AT19" s="1171"/>
      <c r="AU19" s="1168"/>
      <c r="AV19" s="1168"/>
      <c r="AW19" s="1168"/>
      <c r="AX19" s="1168"/>
      <c r="AY19" s="1169"/>
      <c r="AZ19" s="249"/>
      <c r="BA19" s="249"/>
      <c r="BB19" s="249"/>
      <c r="BC19" s="249"/>
      <c r="BD19" s="249"/>
      <c r="BE19" s="250"/>
      <c r="BF19" s="250"/>
      <c r="BG19" s="250"/>
      <c r="BH19" s="250"/>
      <c r="BI19" s="250"/>
      <c r="BJ19" s="250"/>
      <c r="BK19" s="250"/>
      <c r="BL19" s="250"/>
      <c r="BM19" s="250"/>
      <c r="BN19" s="250"/>
      <c r="BO19" s="250"/>
      <c r="BP19" s="250"/>
      <c r="BQ19" s="259">
        <v>
13</v>
      </c>
      <c r="BR19" s="260"/>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51"/>
    </row>
    <row r="20" spans="1:131" s="252" customFormat="1" ht="26.25" customHeight="1" x14ac:dyDescent="0.2">
      <c r="A20" s="258">
        <v>
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3"/>
      <c r="AG20" s="1104"/>
      <c r="AH20" s="1104"/>
      <c r="AI20" s="1104"/>
      <c r="AJ20" s="1105"/>
      <c r="AK20" s="1170"/>
      <c r="AL20" s="1171"/>
      <c r="AM20" s="1171"/>
      <c r="AN20" s="1171"/>
      <c r="AO20" s="1171"/>
      <c r="AP20" s="1171"/>
      <c r="AQ20" s="1171"/>
      <c r="AR20" s="1171"/>
      <c r="AS20" s="1171"/>
      <c r="AT20" s="1171"/>
      <c r="AU20" s="1168"/>
      <c r="AV20" s="1168"/>
      <c r="AW20" s="1168"/>
      <c r="AX20" s="1168"/>
      <c r="AY20" s="1169"/>
      <c r="AZ20" s="249"/>
      <c r="BA20" s="249"/>
      <c r="BB20" s="249"/>
      <c r="BC20" s="249"/>
      <c r="BD20" s="249"/>
      <c r="BE20" s="250"/>
      <c r="BF20" s="250"/>
      <c r="BG20" s="250"/>
      <c r="BH20" s="250"/>
      <c r="BI20" s="250"/>
      <c r="BJ20" s="250"/>
      <c r="BK20" s="250"/>
      <c r="BL20" s="250"/>
      <c r="BM20" s="250"/>
      <c r="BN20" s="250"/>
      <c r="BO20" s="250"/>
      <c r="BP20" s="250"/>
      <c r="BQ20" s="259">
        <v>
14</v>
      </c>
      <c r="BR20" s="260"/>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51"/>
    </row>
    <row r="21" spans="1:131" s="252" customFormat="1" ht="26.25" customHeight="1" thickBot="1" x14ac:dyDescent="0.25">
      <c r="A21" s="258">
        <v>
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3"/>
      <c r="AG21" s="1104"/>
      <c r="AH21" s="1104"/>
      <c r="AI21" s="1104"/>
      <c r="AJ21" s="1105"/>
      <c r="AK21" s="1170"/>
      <c r="AL21" s="1171"/>
      <c r="AM21" s="1171"/>
      <c r="AN21" s="1171"/>
      <c r="AO21" s="1171"/>
      <c r="AP21" s="1171"/>
      <c r="AQ21" s="1171"/>
      <c r="AR21" s="1171"/>
      <c r="AS21" s="1171"/>
      <c r="AT21" s="1171"/>
      <c r="AU21" s="1168"/>
      <c r="AV21" s="1168"/>
      <c r="AW21" s="1168"/>
      <c r="AX21" s="1168"/>
      <c r="AY21" s="1169"/>
      <c r="AZ21" s="249"/>
      <c r="BA21" s="249"/>
      <c r="BB21" s="249"/>
      <c r="BC21" s="249"/>
      <c r="BD21" s="249"/>
      <c r="BE21" s="250"/>
      <c r="BF21" s="250"/>
      <c r="BG21" s="250"/>
      <c r="BH21" s="250"/>
      <c r="BI21" s="250"/>
      <c r="BJ21" s="250"/>
      <c r="BK21" s="250"/>
      <c r="BL21" s="250"/>
      <c r="BM21" s="250"/>
      <c r="BN21" s="250"/>
      <c r="BO21" s="250"/>
      <c r="BP21" s="250"/>
      <c r="BQ21" s="259">
        <v>
15</v>
      </c>
      <c r="BR21" s="260"/>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51"/>
    </row>
    <row r="22" spans="1:131" s="252" customFormat="1" ht="26.25" customHeight="1" x14ac:dyDescent="0.2">
      <c r="A22" s="258">
        <v>
16</v>
      </c>
      <c r="B22" s="1121"/>
      <c r="C22" s="1122"/>
      <c r="D22" s="1122"/>
      <c r="E22" s="1122"/>
      <c r="F22" s="1122"/>
      <c r="G22" s="1122"/>
      <c r="H22" s="1122"/>
      <c r="I22" s="1122"/>
      <c r="J22" s="1122"/>
      <c r="K22" s="1122"/>
      <c r="L22" s="1122"/>
      <c r="M22" s="1122"/>
      <c r="N22" s="1122"/>
      <c r="O22" s="1122"/>
      <c r="P22" s="1123"/>
      <c r="Q22" s="1165"/>
      <c r="R22" s="1166"/>
      <c r="S22" s="1166"/>
      <c r="T22" s="1166"/>
      <c r="U22" s="1166"/>
      <c r="V22" s="1166"/>
      <c r="W22" s="1166"/>
      <c r="X22" s="1166"/>
      <c r="Y22" s="1166"/>
      <c r="Z22" s="1166"/>
      <c r="AA22" s="1166"/>
      <c r="AB22" s="1166"/>
      <c r="AC22" s="1166"/>
      <c r="AD22" s="1166"/>
      <c r="AE22" s="1167"/>
      <c r="AF22" s="1103"/>
      <c r="AG22" s="1104"/>
      <c r="AH22" s="1104"/>
      <c r="AI22" s="1104"/>
      <c r="AJ22" s="1105"/>
      <c r="AK22" s="1161"/>
      <c r="AL22" s="1162"/>
      <c r="AM22" s="1162"/>
      <c r="AN22" s="1162"/>
      <c r="AO22" s="1162"/>
      <c r="AP22" s="1162"/>
      <c r="AQ22" s="1162"/>
      <c r="AR22" s="1162"/>
      <c r="AS22" s="1162"/>
      <c r="AT22" s="1162"/>
      <c r="AU22" s="1163"/>
      <c r="AV22" s="1163"/>
      <c r="AW22" s="1163"/>
      <c r="AX22" s="1163"/>
      <c r="AY22" s="1164"/>
      <c r="AZ22" s="1119" t="s">
        <v>
387</v>
      </c>
      <c r="BA22" s="1119"/>
      <c r="BB22" s="1119"/>
      <c r="BC22" s="1119"/>
      <c r="BD22" s="1120"/>
      <c r="BE22" s="250"/>
      <c r="BF22" s="250"/>
      <c r="BG22" s="250"/>
      <c r="BH22" s="250"/>
      <c r="BI22" s="250"/>
      <c r="BJ22" s="250"/>
      <c r="BK22" s="250"/>
      <c r="BL22" s="250"/>
      <c r="BM22" s="250"/>
      <c r="BN22" s="250"/>
      <c r="BO22" s="250"/>
      <c r="BP22" s="250"/>
      <c r="BQ22" s="259">
        <v>
16</v>
      </c>
      <c r="BR22" s="260"/>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51"/>
    </row>
    <row r="23" spans="1:131" s="252" customFormat="1" ht="26.25" customHeight="1" thickBot="1" x14ac:dyDescent="0.25">
      <c r="A23" s="261" t="s">
        <v>
388</v>
      </c>
      <c r="B23" s="1031" t="s">
        <v>
389</v>
      </c>
      <c r="C23" s="1032"/>
      <c r="D23" s="1032"/>
      <c r="E23" s="1032"/>
      <c r="F23" s="1032"/>
      <c r="G23" s="1032"/>
      <c r="H23" s="1032"/>
      <c r="I23" s="1032"/>
      <c r="J23" s="1032"/>
      <c r="K23" s="1032"/>
      <c r="L23" s="1032"/>
      <c r="M23" s="1032"/>
      <c r="N23" s="1032"/>
      <c r="O23" s="1032"/>
      <c r="P23" s="1033"/>
      <c r="Q23" s="1152">
        <v>
43313</v>
      </c>
      <c r="R23" s="1153"/>
      <c r="S23" s="1153"/>
      <c r="T23" s="1153"/>
      <c r="U23" s="1153"/>
      <c r="V23" s="1153">
        <v>
41306</v>
      </c>
      <c r="W23" s="1153"/>
      <c r="X23" s="1153"/>
      <c r="Y23" s="1153"/>
      <c r="Z23" s="1153"/>
      <c r="AA23" s="1153">
        <v>
2007</v>
      </c>
      <c r="AB23" s="1153"/>
      <c r="AC23" s="1153"/>
      <c r="AD23" s="1153"/>
      <c r="AE23" s="1154"/>
      <c r="AF23" s="1155">
        <v>
1838</v>
      </c>
      <c r="AG23" s="1153"/>
      <c r="AH23" s="1153"/>
      <c r="AI23" s="1153"/>
      <c r="AJ23" s="1156"/>
      <c r="AK23" s="1157"/>
      <c r="AL23" s="1158"/>
      <c r="AM23" s="1158"/>
      <c r="AN23" s="1158"/>
      <c r="AO23" s="1158"/>
      <c r="AP23" s="1153">
        <v>
24714</v>
      </c>
      <c r="AQ23" s="1153"/>
      <c r="AR23" s="1153"/>
      <c r="AS23" s="1153"/>
      <c r="AT23" s="1153"/>
      <c r="AU23" s="1159"/>
      <c r="AV23" s="1159"/>
      <c r="AW23" s="1159"/>
      <c r="AX23" s="1159"/>
      <c r="AY23" s="1160"/>
      <c r="AZ23" s="1149" t="s">
        <v>
390</v>
      </c>
      <c r="BA23" s="1150"/>
      <c r="BB23" s="1150"/>
      <c r="BC23" s="1150"/>
      <c r="BD23" s="1151"/>
      <c r="BE23" s="250"/>
      <c r="BF23" s="250"/>
      <c r="BG23" s="250"/>
      <c r="BH23" s="250"/>
      <c r="BI23" s="250"/>
      <c r="BJ23" s="250"/>
      <c r="BK23" s="250"/>
      <c r="BL23" s="250"/>
      <c r="BM23" s="250"/>
      <c r="BN23" s="250"/>
      <c r="BO23" s="250"/>
      <c r="BP23" s="250"/>
      <c r="BQ23" s="259">
        <v>
17</v>
      </c>
      <c r="BR23" s="260"/>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51"/>
    </row>
    <row r="24" spans="1:131" s="252" customFormat="1" ht="26.25" customHeight="1" x14ac:dyDescent="0.2">
      <c r="A24" s="1148" t="s">
        <v>
391</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49"/>
      <c r="BA24" s="249"/>
      <c r="BB24" s="249"/>
      <c r="BC24" s="249"/>
      <c r="BD24" s="249"/>
      <c r="BE24" s="250"/>
      <c r="BF24" s="250"/>
      <c r="BG24" s="250"/>
      <c r="BH24" s="250"/>
      <c r="BI24" s="250"/>
      <c r="BJ24" s="250"/>
      <c r="BK24" s="250"/>
      <c r="BL24" s="250"/>
      <c r="BM24" s="250"/>
      <c r="BN24" s="250"/>
      <c r="BO24" s="250"/>
      <c r="BP24" s="250"/>
      <c r="BQ24" s="259">
        <v>
18</v>
      </c>
      <c r="BR24" s="260"/>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51"/>
    </row>
    <row r="25" spans="1:131" s="244" customFormat="1" ht="26.25" customHeight="1" thickBot="1" x14ac:dyDescent="0.25">
      <c r="A25" s="1147" t="s">
        <v>
392</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49"/>
      <c r="BK25" s="249"/>
      <c r="BL25" s="249"/>
      <c r="BM25" s="249"/>
      <c r="BN25" s="249"/>
      <c r="BO25" s="262"/>
      <c r="BP25" s="262"/>
      <c r="BQ25" s="259">
        <v>
19</v>
      </c>
      <c r="BR25" s="260"/>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43"/>
    </row>
    <row r="26" spans="1:131" s="244" customFormat="1" ht="26.25" customHeight="1" x14ac:dyDescent="0.2">
      <c r="A26" s="1079" t="s">
        <v>
369</v>
      </c>
      <c r="B26" s="1080"/>
      <c r="C26" s="1080"/>
      <c r="D26" s="1080"/>
      <c r="E26" s="1080"/>
      <c r="F26" s="1080"/>
      <c r="G26" s="1080"/>
      <c r="H26" s="1080"/>
      <c r="I26" s="1080"/>
      <c r="J26" s="1080"/>
      <c r="K26" s="1080"/>
      <c r="L26" s="1080"/>
      <c r="M26" s="1080"/>
      <c r="N26" s="1080"/>
      <c r="O26" s="1080"/>
      <c r="P26" s="1081"/>
      <c r="Q26" s="1085" t="s">
        <v>
393</v>
      </c>
      <c r="R26" s="1086"/>
      <c r="S26" s="1086"/>
      <c r="T26" s="1086"/>
      <c r="U26" s="1087"/>
      <c r="V26" s="1085" t="s">
        <v>
394</v>
      </c>
      <c r="W26" s="1086"/>
      <c r="X26" s="1086"/>
      <c r="Y26" s="1086"/>
      <c r="Z26" s="1087"/>
      <c r="AA26" s="1085" t="s">
        <v>
395</v>
      </c>
      <c r="AB26" s="1086"/>
      <c r="AC26" s="1086"/>
      <c r="AD26" s="1086"/>
      <c r="AE26" s="1086"/>
      <c r="AF26" s="1143" t="s">
        <v>
396</v>
      </c>
      <c r="AG26" s="1092"/>
      <c r="AH26" s="1092"/>
      <c r="AI26" s="1092"/>
      <c r="AJ26" s="1144"/>
      <c r="AK26" s="1086" t="s">
        <v>
397</v>
      </c>
      <c r="AL26" s="1086"/>
      <c r="AM26" s="1086"/>
      <c r="AN26" s="1086"/>
      <c r="AO26" s="1087"/>
      <c r="AP26" s="1085" t="s">
        <v>
398</v>
      </c>
      <c r="AQ26" s="1086"/>
      <c r="AR26" s="1086"/>
      <c r="AS26" s="1086"/>
      <c r="AT26" s="1087"/>
      <c r="AU26" s="1085" t="s">
        <v>
399</v>
      </c>
      <c r="AV26" s="1086"/>
      <c r="AW26" s="1086"/>
      <c r="AX26" s="1086"/>
      <c r="AY26" s="1087"/>
      <c r="AZ26" s="1085" t="s">
        <v>
400</v>
      </c>
      <c r="BA26" s="1086"/>
      <c r="BB26" s="1086"/>
      <c r="BC26" s="1086"/>
      <c r="BD26" s="1087"/>
      <c r="BE26" s="1085" t="s">
        <v>
376</v>
      </c>
      <c r="BF26" s="1086"/>
      <c r="BG26" s="1086"/>
      <c r="BH26" s="1086"/>
      <c r="BI26" s="1101"/>
      <c r="BJ26" s="249"/>
      <c r="BK26" s="249"/>
      <c r="BL26" s="249"/>
      <c r="BM26" s="249"/>
      <c r="BN26" s="249"/>
      <c r="BO26" s="262"/>
      <c r="BP26" s="262"/>
      <c r="BQ26" s="259">
        <v>
20</v>
      </c>
      <c r="BR26" s="260"/>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43"/>
    </row>
    <row r="27" spans="1:131" s="244" customFormat="1" ht="26.25" customHeight="1" thickBot="1" x14ac:dyDescent="0.25">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5"/>
      <c r="AG27" s="1095"/>
      <c r="AH27" s="1095"/>
      <c r="AI27" s="1095"/>
      <c r="AJ27" s="1146"/>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249"/>
      <c r="BK27" s="249"/>
      <c r="BL27" s="249"/>
      <c r="BM27" s="249"/>
      <c r="BN27" s="249"/>
      <c r="BO27" s="262"/>
      <c r="BP27" s="262"/>
      <c r="BQ27" s="259">
        <v>
21</v>
      </c>
      <c r="BR27" s="260"/>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43"/>
    </row>
    <row r="28" spans="1:131" s="244" customFormat="1" ht="26.25" customHeight="1" thickTop="1" x14ac:dyDescent="0.2">
      <c r="A28" s="263">
        <v>
1</v>
      </c>
      <c r="B28" s="1134" t="s">
        <v>
401</v>
      </c>
      <c r="C28" s="1135"/>
      <c r="D28" s="1135"/>
      <c r="E28" s="1135"/>
      <c r="F28" s="1135"/>
      <c r="G28" s="1135"/>
      <c r="H28" s="1135"/>
      <c r="I28" s="1135"/>
      <c r="J28" s="1135"/>
      <c r="K28" s="1135"/>
      <c r="L28" s="1135"/>
      <c r="M28" s="1135"/>
      <c r="N28" s="1135"/>
      <c r="O28" s="1135"/>
      <c r="P28" s="1136"/>
      <c r="Q28" s="1137">
        <v>
12771</v>
      </c>
      <c r="R28" s="1138"/>
      <c r="S28" s="1138"/>
      <c r="T28" s="1138"/>
      <c r="U28" s="1138"/>
      <c r="V28" s="1138">
        <v>
12655</v>
      </c>
      <c r="W28" s="1138"/>
      <c r="X28" s="1138"/>
      <c r="Y28" s="1138"/>
      <c r="Z28" s="1138"/>
      <c r="AA28" s="1138">
        <v>
116</v>
      </c>
      <c r="AB28" s="1138"/>
      <c r="AC28" s="1138"/>
      <c r="AD28" s="1138"/>
      <c r="AE28" s="1139"/>
      <c r="AF28" s="1140">
        <v>
116</v>
      </c>
      <c r="AG28" s="1138"/>
      <c r="AH28" s="1138"/>
      <c r="AI28" s="1138"/>
      <c r="AJ28" s="1141"/>
      <c r="AK28" s="1142">
        <v>
1406</v>
      </c>
      <c r="AL28" s="1130"/>
      <c r="AM28" s="1130"/>
      <c r="AN28" s="1130"/>
      <c r="AO28" s="1130"/>
      <c r="AP28" s="1130" t="s">
        <v>
520</v>
      </c>
      <c r="AQ28" s="1130"/>
      <c r="AR28" s="1130"/>
      <c r="AS28" s="1130"/>
      <c r="AT28" s="1130"/>
      <c r="AU28" s="1130" t="s">
        <v>
520</v>
      </c>
      <c r="AV28" s="1130"/>
      <c r="AW28" s="1130"/>
      <c r="AX28" s="1130"/>
      <c r="AY28" s="1130"/>
      <c r="AZ28" s="1131" t="s">
        <v>
520</v>
      </c>
      <c r="BA28" s="1131"/>
      <c r="BB28" s="1131"/>
      <c r="BC28" s="1131"/>
      <c r="BD28" s="1131"/>
      <c r="BE28" s="1132"/>
      <c r="BF28" s="1132"/>
      <c r="BG28" s="1132"/>
      <c r="BH28" s="1132"/>
      <c r="BI28" s="1133"/>
      <c r="BJ28" s="249"/>
      <c r="BK28" s="249"/>
      <c r="BL28" s="249"/>
      <c r="BM28" s="249"/>
      <c r="BN28" s="249"/>
      <c r="BO28" s="262"/>
      <c r="BP28" s="262"/>
      <c r="BQ28" s="259">
        <v>
22</v>
      </c>
      <c r="BR28" s="260"/>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43"/>
    </row>
    <row r="29" spans="1:131" s="244" customFormat="1" ht="26.25" customHeight="1" x14ac:dyDescent="0.2">
      <c r="A29" s="263">
        <v>
2</v>
      </c>
      <c r="B29" s="1121" t="s">
        <v>
402</v>
      </c>
      <c r="C29" s="1122"/>
      <c r="D29" s="1122"/>
      <c r="E29" s="1122"/>
      <c r="F29" s="1122"/>
      <c r="G29" s="1122"/>
      <c r="H29" s="1122"/>
      <c r="I29" s="1122"/>
      <c r="J29" s="1122"/>
      <c r="K29" s="1122"/>
      <c r="L29" s="1122"/>
      <c r="M29" s="1122"/>
      <c r="N29" s="1122"/>
      <c r="O29" s="1122"/>
      <c r="P29" s="1123"/>
      <c r="Q29" s="1127">
        <v>
8901</v>
      </c>
      <c r="R29" s="1128"/>
      <c r="S29" s="1128"/>
      <c r="T29" s="1128"/>
      <c r="U29" s="1128"/>
      <c r="V29" s="1128">
        <v>
8747</v>
      </c>
      <c r="W29" s="1128"/>
      <c r="X29" s="1128"/>
      <c r="Y29" s="1128"/>
      <c r="Z29" s="1128"/>
      <c r="AA29" s="1128">
        <v>
154</v>
      </c>
      <c r="AB29" s="1128"/>
      <c r="AC29" s="1128"/>
      <c r="AD29" s="1128"/>
      <c r="AE29" s="1129"/>
      <c r="AF29" s="1103">
        <v>
154</v>
      </c>
      <c r="AG29" s="1104"/>
      <c r="AH29" s="1104"/>
      <c r="AI29" s="1104"/>
      <c r="AJ29" s="1105"/>
      <c r="AK29" s="1067">
        <v>
1485</v>
      </c>
      <c r="AL29" s="1058"/>
      <c r="AM29" s="1058"/>
      <c r="AN29" s="1058"/>
      <c r="AO29" s="1058"/>
      <c r="AP29" s="1058" t="s">
        <v>
520</v>
      </c>
      <c r="AQ29" s="1058"/>
      <c r="AR29" s="1058"/>
      <c r="AS29" s="1058"/>
      <c r="AT29" s="1058"/>
      <c r="AU29" s="1058" t="s">
        <v>
520</v>
      </c>
      <c r="AV29" s="1058"/>
      <c r="AW29" s="1058"/>
      <c r="AX29" s="1058"/>
      <c r="AY29" s="1058"/>
      <c r="AZ29" s="1126" t="s">
        <v>
520</v>
      </c>
      <c r="BA29" s="1126"/>
      <c r="BB29" s="1126"/>
      <c r="BC29" s="1126"/>
      <c r="BD29" s="1126"/>
      <c r="BE29" s="1116"/>
      <c r="BF29" s="1116"/>
      <c r="BG29" s="1116"/>
      <c r="BH29" s="1116"/>
      <c r="BI29" s="1117"/>
      <c r="BJ29" s="249"/>
      <c r="BK29" s="249"/>
      <c r="BL29" s="249"/>
      <c r="BM29" s="249"/>
      <c r="BN29" s="249"/>
      <c r="BO29" s="262"/>
      <c r="BP29" s="262"/>
      <c r="BQ29" s="259">
        <v>
23</v>
      </c>
      <c r="BR29" s="260"/>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43"/>
    </row>
    <row r="30" spans="1:131" s="244" customFormat="1" ht="26.25" customHeight="1" x14ac:dyDescent="0.2">
      <c r="A30" s="263">
        <v>
3</v>
      </c>
      <c r="B30" s="1121" t="s">
        <v>
403</v>
      </c>
      <c r="C30" s="1122"/>
      <c r="D30" s="1122"/>
      <c r="E30" s="1122"/>
      <c r="F30" s="1122"/>
      <c r="G30" s="1122"/>
      <c r="H30" s="1122"/>
      <c r="I30" s="1122"/>
      <c r="J30" s="1122"/>
      <c r="K30" s="1122"/>
      <c r="L30" s="1122"/>
      <c r="M30" s="1122"/>
      <c r="N30" s="1122"/>
      <c r="O30" s="1122"/>
      <c r="P30" s="1123"/>
      <c r="Q30" s="1127">
        <v>
3081</v>
      </c>
      <c r="R30" s="1128"/>
      <c r="S30" s="1128"/>
      <c r="T30" s="1128"/>
      <c r="U30" s="1128"/>
      <c r="V30" s="1128">
        <v>
3058</v>
      </c>
      <c r="W30" s="1128"/>
      <c r="X30" s="1128"/>
      <c r="Y30" s="1128"/>
      <c r="Z30" s="1128"/>
      <c r="AA30" s="1128">
        <v>
23</v>
      </c>
      <c r="AB30" s="1128"/>
      <c r="AC30" s="1128"/>
      <c r="AD30" s="1128"/>
      <c r="AE30" s="1129"/>
      <c r="AF30" s="1103">
        <v>
23</v>
      </c>
      <c r="AG30" s="1104"/>
      <c r="AH30" s="1104"/>
      <c r="AI30" s="1104"/>
      <c r="AJ30" s="1105"/>
      <c r="AK30" s="1067">
        <v>
1363</v>
      </c>
      <c r="AL30" s="1058"/>
      <c r="AM30" s="1058"/>
      <c r="AN30" s="1058"/>
      <c r="AO30" s="1058"/>
      <c r="AP30" s="1058" t="s">
        <v>
520</v>
      </c>
      <c r="AQ30" s="1058"/>
      <c r="AR30" s="1058"/>
      <c r="AS30" s="1058"/>
      <c r="AT30" s="1058"/>
      <c r="AU30" s="1058" t="s">
        <v>
520</v>
      </c>
      <c r="AV30" s="1058"/>
      <c r="AW30" s="1058"/>
      <c r="AX30" s="1058"/>
      <c r="AY30" s="1058"/>
      <c r="AZ30" s="1126" t="s">
        <v>
520</v>
      </c>
      <c r="BA30" s="1126"/>
      <c r="BB30" s="1126"/>
      <c r="BC30" s="1126"/>
      <c r="BD30" s="1126"/>
      <c r="BE30" s="1116"/>
      <c r="BF30" s="1116"/>
      <c r="BG30" s="1116"/>
      <c r="BH30" s="1116"/>
      <c r="BI30" s="1117"/>
      <c r="BJ30" s="249"/>
      <c r="BK30" s="249"/>
      <c r="BL30" s="249"/>
      <c r="BM30" s="249"/>
      <c r="BN30" s="249"/>
      <c r="BO30" s="262"/>
      <c r="BP30" s="262"/>
      <c r="BQ30" s="259">
        <v>
24</v>
      </c>
      <c r="BR30" s="260"/>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43"/>
    </row>
    <row r="31" spans="1:131" s="244" customFormat="1" ht="26.25" customHeight="1" x14ac:dyDescent="0.2">
      <c r="A31" s="263">
        <v>
4</v>
      </c>
      <c r="B31" s="1121" t="s">
        <v>
404</v>
      </c>
      <c r="C31" s="1122"/>
      <c r="D31" s="1122"/>
      <c r="E31" s="1122"/>
      <c r="F31" s="1122"/>
      <c r="G31" s="1122"/>
      <c r="H31" s="1122"/>
      <c r="I31" s="1122"/>
      <c r="J31" s="1122"/>
      <c r="K31" s="1122"/>
      <c r="L31" s="1122"/>
      <c r="M31" s="1122"/>
      <c r="N31" s="1122"/>
      <c r="O31" s="1122"/>
      <c r="P31" s="1123"/>
      <c r="Q31" s="1127">
        <v>
2669</v>
      </c>
      <c r="R31" s="1128"/>
      <c r="S31" s="1128"/>
      <c r="T31" s="1128"/>
      <c r="U31" s="1128"/>
      <c r="V31" s="1128">
        <v>
2669</v>
      </c>
      <c r="W31" s="1128"/>
      <c r="X31" s="1128"/>
      <c r="Y31" s="1128"/>
      <c r="Z31" s="1128"/>
      <c r="AA31" s="1128">
        <v>
0</v>
      </c>
      <c r="AB31" s="1128"/>
      <c r="AC31" s="1128"/>
      <c r="AD31" s="1128"/>
      <c r="AE31" s="1129"/>
      <c r="AF31" s="1103" t="s">
        <v>
390</v>
      </c>
      <c r="AG31" s="1104"/>
      <c r="AH31" s="1104"/>
      <c r="AI31" s="1104"/>
      <c r="AJ31" s="1105"/>
      <c r="AK31" s="1067">
        <v>
812</v>
      </c>
      <c r="AL31" s="1058"/>
      <c r="AM31" s="1058"/>
      <c r="AN31" s="1058"/>
      <c r="AO31" s="1058"/>
      <c r="AP31" s="1058">
        <v>
7296</v>
      </c>
      <c r="AQ31" s="1058"/>
      <c r="AR31" s="1058"/>
      <c r="AS31" s="1058"/>
      <c r="AT31" s="1058"/>
      <c r="AU31" s="1058">
        <v>
3451</v>
      </c>
      <c r="AV31" s="1058"/>
      <c r="AW31" s="1058"/>
      <c r="AX31" s="1058"/>
      <c r="AY31" s="1058"/>
      <c r="AZ31" s="1126" t="s">
        <v>
520</v>
      </c>
      <c r="BA31" s="1126"/>
      <c r="BB31" s="1126"/>
      <c r="BC31" s="1126"/>
      <c r="BD31" s="1126"/>
      <c r="BE31" s="1116" t="s">
        <v>
405</v>
      </c>
      <c r="BF31" s="1116"/>
      <c r="BG31" s="1116"/>
      <c r="BH31" s="1116"/>
      <c r="BI31" s="1117"/>
      <c r="BJ31" s="249"/>
      <c r="BK31" s="249"/>
      <c r="BL31" s="249"/>
      <c r="BM31" s="249"/>
      <c r="BN31" s="249"/>
      <c r="BO31" s="262"/>
      <c r="BP31" s="262"/>
      <c r="BQ31" s="259">
        <v>
25</v>
      </c>
      <c r="BR31" s="260"/>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43"/>
    </row>
    <row r="32" spans="1:131" s="244" customFormat="1" ht="26.25" customHeight="1" x14ac:dyDescent="0.2">
      <c r="A32" s="263">
        <v>
5</v>
      </c>
      <c r="B32" s="1121"/>
      <c r="C32" s="1122"/>
      <c r="D32" s="1122"/>
      <c r="E32" s="1122"/>
      <c r="F32" s="1122"/>
      <c r="G32" s="1122"/>
      <c r="H32" s="1122"/>
      <c r="I32" s="1122"/>
      <c r="J32" s="1122"/>
      <c r="K32" s="1122"/>
      <c r="L32" s="1122"/>
      <c r="M32" s="1122"/>
      <c r="N32" s="1122"/>
      <c r="O32" s="1122"/>
      <c r="P32" s="1123"/>
      <c r="Q32" s="1127"/>
      <c r="R32" s="1128"/>
      <c r="S32" s="1128"/>
      <c r="T32" s="1128"/>
      <c r="U32" s="1128"/>
      <c r="V32" s="1128"/>
      <c r="W32" s="1128"/>
      <c r="X32" s="1128"/>
      <c r="Y32" s="1128"/>
      <c r="Z32" s="1128"/>
      <c r="AA32" s="1128"/>
      <c r="AB32" s="1128"/>
      <c r="AC32" s="1128"/>
      <c r="AD32" s="1128"/>
      <c r="AE32" s="1129"/>
      <c r="AF32" s="1103"/>
      <c r="AG32" s="1104"/>
      <c r="AH32" s="1104"/>
      <c r="AI32" s="1104"/>
      <c r="AJ32" s="1105"/>
      <c r="AK32" s="1067"/>
      <c r="AL32" s="1058"/>
      <c r="AM32" s="1058"/>
      <c r="AN32" s="1058"/>
      <c r="AO32" s="1058"/>
      <c r="AP32" s="1058"/>
      <c r="AQ32" s="1058"/>
      <c r="AR32" s="1058"/>
      <c r="AS32" s="1058"/>
      <c r="AT32" s="1058"/>
      <c r="AU32" s="1058"/>
      <c r="AV32" s="1058"/>
      <c r="AW32" s="1058"/>
      <c r="AX32" s="1058"/>
      <c r="AY32" s="1058"/>
      <c r="AZ32" s="1126"/>
      <c r="BA32" s="1126"/>
      <c r="BB32" s="1126"/>
      <c r="BC32" s="1126"/>
      <c r="BD32" s="1126"/>
      <c r="BE32" s="1116"/>
      <c r="BF32" s="1116"/>
      <c r="BG32" s="1116"/>
      <c r="BH32" s="1116"/>
      <c r="BI32" s="1117"/>
      <c r="BJ32" s="249"/>
      <c r="BK32" s="249"/>
      <c r="BL32" s="249"/>
      <c r="BM32" s="249"/>
      <c r="BN32" s="249"/>
      <c r="BO32" s="262"/>
      <c r="BP32" s="262"/>
      <c r="BQ32" s="259">
        <v>
26</v>
      </c>
      <c r="BR32" s="260"/>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43"/>
    </row>
    <row r="33" spans="1:131" s="244" customFormat="1" ht="26.25" customHeight="1" x14ac:dyDescent="0.2">
      <c r="A33" s="263">
        <v>
6</v>
      </c>
      <c r="B33" s="1121"/>
      <c r="C33" s="1122"/>
      <c r="D33" s="1122"/>
      <c r="E33" s="1122"/>
      <c r="F33" s="1122"/>
      <c r="G33" s="1122"/>
      <c r="H33" s="1122"/>
      <c r="I33" s="1122"/>
      <c r="J33" s="1122"/>
      <c r="K33" s="1122"/>
      <c r="L33" s="1122"/>
      <c r="M33" s="1122"/>
      <c r="N33" s="1122"/>
      <c r="O33" s="1122"/>
      <c r="P33" s="1123"/>
      <c r="Q33" s="1127"/>
      <c r="R33" s="1128"/>
      <c r="S33" s="1128"/>
      <c r="T33" s="1128"/>
      <c r="U33" s="1128"/>
      <c r="V33" s="1128"/>
      <c r="W33" s="1128"/>
      <c r="X33" s="1128"/>
      <c r="Y33" s="1128"/>
      <c r="Z33" s="1128"/>
      <c r="AA33" s="1128"/>
      <c r="AB33" s="1128"/>
      <c r="AC33" s="1128"/>
      <c r="AD33" s="1128"/>
      <c r="AE33" s="1129"/>
      <c r="AF33" s="1103"/>
      <c r="AG33" s="1104"/>
      <c r="AH33" s="1104"/>
      <c r="AI33" s="1104"/>
      <c r="AJ33" s="1105"/>
      <c r="AK33" s="1067"/>
      <c r="AL33" s="1058"/>
      <c r="AM33" s="1058"/>
      <c r="AN33" s="1058"/>
      <c r="AO33" s="1058"/>
      <c r="AP33" s="1058"/>
      <c r="AQ33" s="1058"/>
      <c r="AR33" s="1058"/>
      <c r="AS33" s="1058"/>
      <c r="AT33" s="1058"/>
      <c r="AU33" s="1058"/>
      <c r="AV33" s="1058"/>
      <c r="AW33" s="1058"/>
      <c r="AX33" s="1058"/>
      <c r="AY33" s="1058"/>
      <c r="AZ33" s="1126"/>
      <c r="BA33" s="1126"/>
      <c r="BB33" s="1126"/>
      <c r="BC33" s="1126"/>
      <c r="BD33" s="1126"/>
      <c r="BE33" s="1116"/>
      <c r="BF33" s="1116"/>
      <c r="BG33" s="1116"/>
      <c r="BH33" s="1116"/>
      <c r="BI33" s="1117"/>
      <c r="BJ33" s="249"/>
      <c r="BK33" s="249"/>
      <c r="BL33" s="249"/>
      <c r="BM33" s="249"/>
      <c r="BN33" s="249"/>
      <c r="BO33" s="262"/>
      <c r="BP33" s="262"/>
      <c r="BQ33" s="259">
        <v>
27</v>
      </c>
      <c r="BR33" s="260"/>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43"/>
    </row>
    <row r="34" spans="1:131" s="244" customFormat="1" ht="26.25" customHeight="1" x14ac:dyDescent="0.2">
      <c r="A34" s="263">
        <v>
7</v>
      </c>
      <c r="B34" s="1121"/>
      <c r="C34" s="1122"/>
      <c r="D34" s="1122"/>
      <c r="E34" s="1122"/>
      <c r="F34" s="1122"/>
      <c r="G34" s="1122"/>
      <c r="H34" s="1122"/>
      <c r="I34" s="1122"/>
      <c r="J34" s="1122"/>
      <c r="K34" s="1122"/>
      <c r="L34" s="1122"/>
      <c r="M34" s="1122"/>
      <c r="N34" s="1122"/>
      <c r="O34" s="1122"/>
      <c r="P34" s="1123"/>
      <c r="Q34" s="1127"/>
      <c r="R34" s="1128"/>
      <c r="S34" s="1128"/>
      <c r="T34" s="1128"/>
      <c r="U34" s="1128"/>
      <c r="V34" s="1128"/>
      <c r="W34" s="1128"/>
      <c r="X34" s="1128"/>
      <c r="Y34" s="1128"/>
      <c r="Z34" s="1128"/>
      <c r="AA34" s="1128"/>
      <c r="AB34" s="1128"/>
      <c r="AC34" s="1128"/>
      <c r="AD34" s="1128"/>
      <c r="AE34" s="1129"/>
      <c r="AF34" s="1103"/>
      <c r="AG34" s="1104"/>
      <c r="AH34" s="1104"/>
      <c r="AI34" s="1104"/>
      <c r="AJ34" s="1105"/>
      <c r="AK34" s="1067"/>
      <c r="AL34" s="1058"/>
      <c r="AM34" s="1058"/>
      <c r="AN34" s="1058"/>
      <c r="AO34" s="1058"/>
      <c r="AP34" s="1058"/>
      <c r="AQ34" s="1058"/>
      <c r="AR34" s="1058"/>
      <c r="AS34" s="1058"/>
      <c r="AT34" s="1058"/>
      <c r="AU34" s="1058"/>
      <c r="AV34" s="1058"/>
      <c r="AW34" s="1058"/>
      <c r="AX34" s="1058"/>
      <c r="AY34" s="1058"/>
      <c r="AZ34" s="1126"/>
      <c r="BA34" s="1126"/>
      <c r="BB34" s="1126"/>
      <c r="BC34" s="1126"/>
      <c r="BD34" s="1126"/>
      <c r="BE34" s="1116"/>
      <c r="BF34" s="1116"/>
      <c r="BG34" s="1116"/>
      <c r="BH34" s="1116"/>
      <c r="BI34" s="1117"/>
      <c r="BJ34" s="249"/>
      <c r="BK34" s="249"/>
      <c r="BL34" s="249"/>
      <c r="BM34" s="249"/>
      <c r="BN34" s="249"/>
      <c r="BO34" s="262"/>
      <c r="BP34" s="262"/>
      <c r="BQ34" s="259">
        <v>
28</v>
      </c>
      <c r="BR34" s="260"/>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43"/>
    </row>
    <row r="35" spans="1:131" s="244" customFormat="1" ht="26.25" customHeight="1" x14ac:dyDescent="0.2">
      <c r="A35" s="263">
        <v>
8</v>
      </c>
      <c r="B35" s="1121"/>
      <c r="C35" s="1122"/>
      <c r="D35" s="1122"/>
      <c r="E35" s="1122"/>
      <c r="F35" s="1122"/>
      <c r="G35" s="1122"/>
      <c r="H35" s="1122"/>
      <c r="I35" s="1122"/>
      <c r="J35" s="1122"/>
      <c r="K35" s="1122"/>
      <c r="L35" s="1122"/>
      <c r="M35" s="1122"/>
      <c r="N35" s="1122"/>
      <c r="O35" s="1122"/>
      <c r="P35" s="1123"/>
      <c r="Q35" s="1127"/>
      <c r="R35" s="1128"/>
      <c r="S35" s="1128"/>
      <c r="T35" s="1128"/>
      <c r="U35" s="1128"/>
      <c r="V35" s="1128"/>
      <c r="W35" s="1128"/>
      <c r="X35" s="1128"/>
      <c r="Y35" s="1128"/>
      <c r="Z35" s="1128"/>
      <c r="AA35" s="1128"/>
      <c r="AB35" s="1128"/>
      <c r="AC35" s="1128"/>
      <c r="AD35" s="1128"/>
      <c r="AE35" s="1129"/>
      <c r="AF35" s="1103"/>
      <c r="AG35" s="1104"/>
      <c r="AH35" s="1104"/>
      <c r="AI35" s="1104"/>
      <c r="AJ35" s="1105"/>
      <c r="AK35" s="1067"/>
      <c r="AL35" s="1058"/>
      <c r="AM35" s="1058"/>
      <c r="AN35" s="1058"/>
      <c r="AO35" s="1058"/>
      <c r="AP35" s="1058"/>
      <c r="AQ35" s="1058"/>
      <c r="AR35" s="1058"/>
      <c r="AS35" s="1058"/>
      <c r="AT35" s="1058"/>
      <c r="AU35" s="1058"/>
      <c r="AV35" s="1058"/>
      <c r="AW35" s="1058"/>
      <c r="AX35" s="1058"/>
      <c r="AY35" s="1058"/>
      <c r="AZ35" s="1126"/>
      <c r="BA35" s="1126"/>
      <c r="BB35" s="1126"/>
      <c r="BC35" s="1126"/>
      <c r="BD35" s="1126"/>
      <c r="BE35" s="1116"/>
      <c r="BF35" s="1116"/>
      <c r="BG35" s="1116"/>
      <c r="BH35" s="1116"/>
      <c r="BI35" s="1117"/>
      <c r="BJ35" s="249"/>
      <c r="BK35" s="249"/>
      <c r="BL35" s="249"/>
      <c r="BM35" s="249"/>
      <c r="BN35" s="249"/>
      <c r="BO35" s="262"/>
      <c r="BP35" s="262"/>
      <c r="BQ35" s="259">
        <v>
29</v>
      </c>
      <c r="BR35" s="260"/>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43"/>
    </row>
    <row r="36" spans="1:131" s="244" customFormat="1" ht="26.25" customHeight="1" x14ac:dyDescent="0.2">
      <c r="A36" s="263">
        <v>
9</v>
      </c>
      <c r="B36" s="1121"/>
      <c r="C36" s="1122"/>
      <c r="D36" s="1122"/>
      <c r="E36" s="1122"/>
      <c r="F36" s="1122"/>
      <c r="G36" s="1122"/>
      <c r="H36" s="1122"/>
      <c r="I36" s="1122"/>
      <c r="J36" s="1122"/>
      <c r="K36" s="1122"/>
      <c r="L36" s="1122"/>
      <c r="M36" s="1122"/>
      <c r="N36" s="1122"/>
      <c r="O36" s="1122"/>
      <c r="P36" s="1123"/>
      <c r="Q36" s="1127"/>
      <c r="R36" s="1128"/>
      <c r="S36" s="1128"/>
      <c r="T36" s="1128"/>
      <c r="U36" s="1128"/>
      <c r="V36" s="1128"/>
      <c r="W36" s="1128"/>
      <c r="X36" s="1128"/>
      <c r="Y36" s="1128"/>
      <c r="Z36" s="1128"/>
      <c r="AA36" s="1128"/>
      <c r="AB36" s="1128"/>
      <c r="AC36" s="1128"/>
      <c r="AD36" s="1128"/>
      <c r="AE36" s="1129"/>
      <c r="AF36" s="1103"/>
      <c r="AG36" s="1104"/>
      <c r="AH36" s="1104"/>
      <c r="AI36" s="1104"/>
      <c r="AJ36" s="1105"/>
      <c r="AK36" s="1067"/>
      <c r="AL36" s="1058"/>
      <c r="AM36" s="1058"/>
      <c r="AN36" s="1058"/>
      <c r="AO36" s="1058"/>
      <c r="AP36" s="1058"/>
      <c r="AQ36" s="1058"/>
      <c r="AR36" s="1058"/>
      <c r="AS36" s="1058"/>
      <c r="AT36" s="1058"/>
      <c r="AU36" s="1058"/>
      <c r="AV36" s="1058"/>
      <c r="AW36" s="1058"/>
      <c r="AX36" s="1058"/>
      <c r="AY36" s="1058"/>
      <c r="AZ36" s="1126"/>
      <c r="BA36" s="1126"/>
      <c r="BB36" s="1126"/>
      <c r="BC36" s="1126"/>
      <c r="BD36" s="1126"/>
      <c r="BE36" s="1116"/>
      <c r="BF36" s="1116"/>
      <c r="BG36" s="1116"/>
      <c r="BH36" s="1116"/>
      <c r="BI36" s="1117"/>
      <c r="BJ36" s="249"/>
      <c r="BK36" s="249"/>
      <c r="BL36" s="249"/>
      <c r="BM36" s="249"/>
      <c r="BN36" s="249"/>
      <c r="BO36" s="262"/>
      <c r="BP36" s="262"/>
      <c r="BQ36" s="259">
        <v>
30</v>
      </c>
      <c r="BR36" s="260"/>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43"/>
    </row>
    <row r="37" spans="1:131" s="244" customFormat="1" ht="26.25" customHeight="1" x14ac:dyDescent="0.2">
      <c r="A37" s="263">
        <v>
10</v>
      </c>
      <c r="B37" s="1121"/>
      <c r="C37" s="1122"/>
      <c r="D37" s="1122"/>
      <c r="E37" s="1122"/>
      <c r="F37" s="1122"/>
      <c r="G37" s="1122"/>
      <c r="H37" s="1122"/>
      <c r="I37" s="1122"/>
      <c r="J37" s="1122"/>
      <c r="K37" s="1122"/>
      <c r="L37" s="1122"/>
      <c r="M37" s="1122"/>
      <c r="N37" s="1122"/>
      <c r="O37" s="1122"/>
      <c r="P37" s="1123"/>
      <c r="Q37" s="1127"/>
      <c r="R37" s="1128"/>
      <c r="S37" s="1128"/>
      <c r="T37" s="1128"/>
      <c r="U37" s="1128"/>
      <c r="V37" s="1128"/>
      <c r="W37" s="1128"/>
      <c r="X37" s="1128"/>
      <c r="Y37" s="1128"/>
      <c r="Z37" s="1128"/>
      <c r="AA37" s="1128"/>
      <c r="AB37" s="1128"/>
      <c r="AC37" s="1128"/>
      <c r="AD37" s="1128"/>
      <c r="AE37" s="1129"/>
      <c r="AF37" s="1103"/>
      <c r="AG37" s="1104"/>
      <c r="AH37" s="1104"/>
      <c r="AI37" s="1104"/>
      <c r="AJ37" s="1105"/>
      <c r="AK37" s="1067"/>
      <c r="AL37" s="1058"/>
      <c r="AM37" s="1058"/>
      <c r="AN37" s="1058"/>
      <c r="AO37" s="1058"/>
      <c r="AP37" s="1058"/>
      <c r="AQ37" s="1058"/>
      <c r="AR37" s="1058"/>
      <c r="AS37" s="1058"/>
      <c r="AT37" s="1058"/>
      <c r="AU37" s="1058"/>
      <c r="AV37" s="1058"/>
      <c r="AW37" s="1058"/>
      <c r="AX37" s="1058"/>
      <c r="AY37" s="1058"/>
      <c r="AZ37" s="1126"/>
      <c r="BA37" s="1126"/>
      <c r="BB37" s="1126"/>
      <c r="BC37" s="1126"/>
      <c r="BD37" s="1126"/>
      <c r="BE37" s="1116"/>
      <c r="BF37" s="1116"/>
      <c r="BG37" s="1116"/>
      <c r="BH37" s="1116"/>
      <c r="BI37" s="1117"/>
      <c r="BJ37" s="249"/>
      <c r="BK37" s="249"/>
      <c r="BL37" s="249"/>
      <c r="BM37" s="249"/>
      <c r="BN37" s="249"/>
      <c r="BO37" s="262"/>
      <c r="BP37" s="262"/>
      <c r="BQ37" s="259">
        <v>
31</v>
      </c>
      <c r="BR37" s="260"/>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43"/>
    </row>
    <row r="38" spans="1:131" s="244" customFormat="1" ht="26.25" customHeight="1" x14ac:dyDescent="0.2">
      <c r="A38" s="263">
        <v>
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3"/>
      <c r="AG38" s="1104"/>
      <c r="AH38" s="1104"/>
      <c r="AI38" s="1104"/>
      <c r="AJ38" s="1105"/>
      <c r="AK38" s="1067"/>
      <c r="AL38" s="1058"/>
      <c r="AM38" s="1058"/>
      <c r="AN38" s="1058"/>
      <c r="AO38" s="1058"/>
      <c r="AP38" s="1058"/>
      <c r="AQ38" s="1058"/>
      <c r="AR38" s="1058"/>
      <c r="AS38" s="1058"/>
      <c r="AT38" s="1058"/>
      <c r="AU38" s="1058"/>
      <c r="AV38" s="1058"/>
      <c r="AW38" s="1058"/>
      <c r="AX38" s="1058"/>
      <c r="AY38" s="1058"/>
      <c r="AZ38" s="1126"/>
      <c r="BA38" s="1126"/>
      <c r="BB38" s="1126"/>
      <c r="BC38" s="1126"/>
      <c r="BD38" s="1126"/>
      <c r="BE38" s="1116"/>
      <c r="BF38" s="1116"/>
      <c r="BG38" s="1116"/>
      <c r="BH38" s="1116"/>
      <c r="BI38" s="1117"/>
      <c r="BJ38" s="249"/>
      <c r="BK38" s="249"/>
      <c r="BL38" s="249"/>
      <c r="BM38" s="249"/>
      <c r="BN38" s="249"/>
      <c r="BO38" s="262"/>
      <c r="BP38" s="262"/>
      <c r="BQ38" s="259">
        <v>
32</v>
      </c>
      <c r="BR38" s="260"/>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43"/>
    </row>
    <row r="39" spans="1:131" s="244" customFormat="1" ht="26.25" customHeight="1" x14ac:dyDescent="0.2">
      <c r="A39" s="263">
        <v>
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3"/>
      <c r="AG39" s="1104"/>
      <c r="AH39" s="1104"/>
      <c r="AI39" s="1104"/>
      <c r="AJ39" s="1105"/>
      <c r="AK39" s="1067"/>
      <c r="AL39" s="1058"/>
      <c r="AM39" s="1058"/>
      <c r="AN39" s="1058"/>
      <c r="AO39" s="1058"/>
      <c r="AP39" s="1058"/>
      <c r="AQ39" s="1058"/>
      <c r="AR39" s="1058"/>
      <c r="AS39" s="1058"/>
      <c r="AT39" s="1058"/>
      <c r="AU39" s="1058"/>
      <c r="AV39" s="1058"/>
      <c r="AW39" s="1058"/>
      <c r="AX39" s="1058"/>
      <c r="AY39" s="1058"/>
      <c r="AZ39" s="1126"/>
      <c r="BA39" s="1126"/>
      <c r="BB39" s="1126"/>
      <c r="BC39" s="1126"/>
      <c r="BD39" s="1126"/>
      <c r="BE39" s="1116"/>
      <c r="BF39" s="1116"/>
      <c r="BG39" s="1116"/>
      <c r="BH39" s="1116"/>
      <c r="BI39" s="1117"/>
      <c r="BJ39" s="249"/>
      <c r="BK39" s="249"/>
      <c r="BL39" s="249"/>
      <c r="BM39" s="249"/>
      <c r="BN39" s="249"/>
      <c r="BO39" s="262"/>
      <c r="BP39" s="262"/>
      <c r="BQ39" s="259">
        <v>
33</v>
      </c>
      <c r="BR39" s="260"/>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43"/>
    </row>
    <row r="40" spans="1:131" s="244" customFormat="1" ht="26.25" customHeight="1" x14ac:dyDescent="0.2">
      <c r="A40" s="258">
        <v>
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3"/>
      <c r="AG40" s="1104"/>
      <c r="AH40" s="1104"/>
      <c r="AI40" s="1104"/>
      <c r="AJ40" s="1105"/>
      <c r="AK40" s="1067"/>
      <c r="AL40" s="1058"/>
      <c r="AM40" s="1058"/>
      <c r="AN40" s="1058"/>
      <c r="AO40" s="1058"/>
      <c r="AP40" s="1058"/>
      <c r="AQ40" s="1058"/>
      <c r="AR40" s="1058"/>
      <c r="AS40" s="1058"/>
      <c r="AT40" s="1058"/>
      <c r="AU40" s="1058"/>
      <c r="AV40" s="1058"/>
      <c r="AW40" s="1058"/>
      <c r="AX40" s="1058"/>
      <c r="AY40" s="1058"/>
      <c r="AZ40" s="1126"/>
      <c r="BA40" s="1126"/>
      <c r="BB40" s="1126"/>
      <c r="BC40" s="1126"/>
      <c r="BD40" s="1126"/>
      <c r="BE40" s="1116"/>
      <c r="BF40" s="1116"/>
      <c r="BG40" s="1116"/>
      <c r="BH40" s="1116"/>
      <c r="BI40" s="1117"/>
      <c r="BJ40" s="249"/>
      <c r="BK40" s="249"/>
      <c r="BL40" s="249"/>
      <c r="BM40" s="249"/>
      <c r="BN40" s="249"/>
      <c r="BO40" s="262"/>
      <c r="BP40" s="262"/>
      <c r="BQ40" s="259">
        <v>
34</v>
      </c>
      <c r="BR40" s="260"/>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43"/>
    </row>
    <row r="41" spans="1:131" s="244" customFormat="1" ht="26.25" customHeight="1" x14ac:dyDescent="0.2">
      <c r="A41" s="258">
        <v>
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3"/>
      <c r="AG41" s="1104"/>
      <c r="AH41" s="1104"/>
      <c r="AI41" s="1104"/>
      <c r="AJ41" s="1105"/>
      <c r="AK41" s="1067"/>
      <c r="AL41" s="1058"/>
      <c r="AM41" s="1058"/>
      <c r="AN41" s="1058"/>
      <c r="AO41" s="1058"/>
      <c r="AP41" s="1058"/>
      <c r="AQ41" s="1058"/>
      <c r="AR41" s="1058"/>
      <c r="AS41" s="1058"/>
      <c r="AT41" s="1058"/>
      <c r="AU41" s="1058"/>
      <c r="AV41" s="1058"/>
      <c r="AW41" s="1058"/>
      <c r="AX41" s="1058"/>
      <c r="AY41" s="1058"/>
      <c r="AZ41" s="1126"/>
      <c r="BA41" s="1126"/>
      <c r="BB41" s="1126"/>
      <c r="BC41" s="1126"/>
      <c r="BD41" s="1126"/>
      <c r="BE41" s="1116"/>
      <c r="BF41" s="1116"/>
      <c r="BG41" s="1116"/>
      <c r="BH41" s="1116"/>
      <c r="BI41" s="1117"/>
      <c r="BJ41" s="249"/>
      <c r="BK41" s="249"/>
      <c r="BL41" s="249"/>
      <c r="BM41" s="249"/>
      <c r="BN41" s="249"/>
      <c r="BO41" s="262"/>
      <c r="BP41" s="262"/>
      <c r="BQ41" s="259">
        <v>
35</v>
      </c>
      <c r="BR41" s="260"/>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43"/>
    </row>
    <row r="42" spans="1:131" s="244" customFormat="1" ht="26.25" customHeight="1" x14ac:dyDescent="0.2">
      <c r="A42" s="258">
        <v>
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3"/>
      <c r="AG42" s="1104"/>
      <c r="AH42" s="1104"/>
      <c r="AI42" s="1104"/>
      <c r="AJ42" s="1105"/>
      <c r="AK42" s="1067"/>
      <c r="AL42" s="1058"/>
      <c r="AM42" s="1058"/>
      <c r="AN42" s="1058"/>
      <c r="AO42" s="1058"/>
      <c r="AP42" s="1058"/>
      <c r="AQ42" s="1058"/>
      <c r="AR42" s="1058"/>
      <c r="AS42" s="1058"/>
      <c r="AT42" s="1058"/>
      <c r="AU42" s="1058"/>
      <c r="AV42" s="1058"/>
      <c r="AW42" s="1058"/>
      <c r="AX42" s="1058"/>
      <c r="AY42" s="1058"/>
      <c r="AZ42" s="1126"/>
      <c r="BA42" s="1126"/>
      <c r="BB42" s="1126"/>
      <c r="BC42" s="1126"/>
      <c r="BD42" s="1126"/>
      <c r="BE42" s="1116"/>
      <c r="BF42" s="1116"/>
      <c r="BG42" s="1116"/>
      <c r="BH42" s="1116"/>
      <c r="BI42" s="1117"/>
      <c r="BJ42" s="249"/>
      <c r="BK42" s="249"/>
      <c r="BL42" s="249"/>
      <c r="BM42" s="249"/>
      <c r="BN42" s="249"/>
      <c r="BO42" s="262"/>
      <c r="BP42" s="262"/>
      <c r="BQ42" s="259">
        <v>
36</v>
      </c>
      <c r="BR42" s="260"/>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43"/>
    </row>
    <row r="43" spans="1:131" s="244" customFormat="1" ht="26.25" customHeight="1" x14ac:dyDescent="0.2">
      <c r="A43" s="258">
        <v>
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3"/>
      <c r="AG43" s="1104"/>
      <c r="AH43" s="1104"/>
      <c r="AI43" s="1104"/>
      <c r="AJ43" s="1105"/>
      <c r="AK43" s="1067"/>
      <c r="AL43" s="1058"/>
      <c r="AM43" s="1058"/>
      <c r="AN43" s="1058"/>
      <c r="AO43" s="1058"/>
      <c r="AP43" s="1058"/>
      <c r="AQ43" s="1058"/>
      <c r="AR43" s="1058"/>
      <c r="AS43" s="1058"/>
      <c r="AT43" s="1058"/>
      <c r="AU43" s="1058"/>
      <c r="AV43" s="1058"/>
      <c r="AW43" s="1058"/>
      <c r="AX43" s="1058"/>
      <c r="AY43" s="1058"/>
      <c r="AZ43" s="1126"/>
      <c r="BA43" s="1126"/>
      <c r="BB43" s="1126"/>
      <c r="BC43" s="1126"/>
      <c r="BD43" s="1126"/>
      <c r="BE43" s="1116"/>
      <c r="BF43" s="1116"/>
      <c r="BG43" s="1116"/>
      <c r="BH43" s="1116"/>
      <c r="BI43" s="1117"/>
      <c r="BJ43" s="249"/>
      <c r="BK43" s="249"/>
      <c r="BL43" s="249"/>
      <c r="BM43" s="249"/>
      <c r="BN43" s="249"/>
      <c r="BO43" s="262"/>
      <c r="BP43" s="262"/>
      <c r="BQ43" s="259">
        <v>
37</v>
      </c>
      <c r="BR43" s="260"/>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43"/>
    </row>
    <row r="44" spans="1:131" s="244" customFormat="1" ht="26.25" customHeight="1" x14ac:dyDescent="0.2">
      <c r="A44" s="258">
        <v>
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3"/>
      <c r="AG44" s="1104"/>
      <c r="AH44" s="1104"/>
      <c r="AI44" s="1104"/>
      <c r="AJ44" s="1105"/>
      <c r="AK44" s="1067"/>
      <c r="AL44" s="1058"/>
      <c r="AM44" s="1058"/>
      <c r="AN44" s="1058"/>
      <c r="AO44" s="1058"/>
      <c r="AP44" s="1058"/>
      <c r="AQ44" s="1058"/>
      <c r="AR44" s="1058"/>
      <c r="AS44" s="1058"/>
      <c r="AT44" s="1058"/>
      <c r="AU44" s="1058"/>
      <c r="AV44" s="1058"/>
      <c r="AW44" s="1058"/>
      <c r="AX44" s="1058"/>
      <c r="AY44" s="1058"/>
      <c r="AZ44" s="1126"/>
      <c r="BA44" s="1126"/>
      <c r="BB44" s="1126"/>
      <c r="BC44" s="1126"/>
      <c r="BD44" s="1126"/>
      <c r="BE44" s="1116"/>
      <c r="BF44" s="1116"/>
      <c r="BG44" s="1116"/>
      <c r="BH44" s="1116"/>
      <c r="BI44" s="1117"/>
      <c r="BJ44" s="249"/>
      <c r="BK44" s="249"/>
      <c r="BL44" s="249"/>
      <c r="BM44" s="249"/>
      <c r="BN44" s="249"/>
      <c r="BO44" s="262"/>
      <c r="BP44" s="262"/>
      <c r="BQ44" s="259">
        <v>
38</v>
      </c>
      <c r="BR44" s="260"/>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43"/>
    </row>
    <row r="45" spans="1:131" s="244" customFormat="1" ht="26.25" customHeight="1" x14ac:dyDescent="0.2">
      <c r="A45" s="258">
        <v>
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3"/>
      <c r="AG45" s="1104"/>
      <c r="AH45" s="1104"/>
      <c r="AI45" s="1104"/>
      <c r="AJ45" s="1105"/>
      <c r="AK45" s="1067"/>
      <c r="AL45" s="1058"/>
      <c r="AM45" s="1058"/>
      <c r="AN45" s="1058"/>
      <c r="AO45" s="1058"/>
      <c r="AP45" s="1058"/>
      <c r="AQ45" s="1058"/>
      <c r="AR45" s="1058"/>
      <c r="AS45" s="1058"/>
      <c r="AT45" s="1058"/>
      <c r="AU45" s="1058"/>
      <c r="AV45" s="1058"/>
      <c r="AW45" s="1058"/>
      <c r="AX45" s="1058"/>
      <c r="AY45" s="1058"/>
      <c r="AZ45" s="1126"/>
      <c r="BA45" s="1126"/>
      <c r="BB45" s="1126"/>
      <c r="BC45" s="1126"/>
      <c r="BD45" s="1126"/>
      <c r="BE45" s="1116"/>
      <c r="BF45" s="1116"/>
      <c r="BG45" s="1116"/>
      <c r="BH45" s="1116"/>
      <c r="BI45" s="1117"/>
      <c r="BJ45" s="249"/>
      <c r="BK45" s="249"/>
      <c r="BL45" s="249"/>
      <c r="BM45" s="249"/>
      <c r="BN45" s="249"/>
      <c r="BO45" s="262"/>
      <c r="BP45" s="262"/>
      <c r="BQ45" s="259">
        <v>
39</v>
      </c>
      <c r="BR45" s="260"/>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43"/>
    </row>
    <row r="46" spans="1:131" s="244" customFormat="1" ht="26.25" customHeight="1" x14ac:dyDescent="0.2">
      <c r="A46" s="258">
        <v>
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3"/>
      <c r="AG46" s="1104"/>
      <c r="AH46" s="1104"/>
      <c r="AI46" s="1104"/>
      <c r="AJ46" s="1105"/>
      <c r="AK46" s="1067"/>
      <c r="AL46" s="1058"/>
      <c r="AM46" s="1058"/>
      <c r="AN46" s="1058"/>
      <c r="AO46" s="1058"/>
      <c r="AP46" s="1058"/>
      <c r="AQ46" s="1058"/>
      <c r="AR46" s="1058"/>
      <c r="AS46" s="1058"/>
      <c r="AT46" s="1058"/>
      <c r="AU46" s="1058"/>
      <c r="AV46" s="1058"/>
      <c r="AW46" s="1058"/>
      <c r="AX46" s="1058"/>
      <c r="AY46" s="1058"/>
      <c r="AZ46" s="1126"/>
      <c r="BA46" s="1126"/>
      <c r="BB46" s="1126"/>
      <c r="BC46" s="1126"/>
      <c r="BD46" s="1126"/>
      <c r="BE46" s="1116"/>
      <c r="BF46" s="1116"/>
      <c r="BG46" s="1116"/>
      <c r="BH46" s="1116"/>
      <c r="BI46" s="1117"/>
      <c r="BJ46" s="249"/>
      <c r="BK46" s="249"/>
      <c r="BL46" s="249"/>
      <c r="BM46" s="249"/>
      <c r="BN46" s="249"/>
      <c r="BO46" s="262"/>
      <c r="BP46" s="262"/>
      <c r="BQ46" s="259">
        <v>
40</v>
      </c>
      <c r="BR46" s="260"/>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43"/>
    </row>
    <row r="47" spans="1:131" s="244" customFormat="1" ht="26.25" customHeight="1" x14ac:dyDescent="0.2">
      <c r="A47" s="258">
        <v>
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3"/>
      <c r="AG47" s="1104"/>
      <c r="AH47" s="1104"/>
      <c r="AI47" s="1104"/>
      <c r="AJ47" s="1105"/>
      <c r="AK47" s="1067"/>
      <c r="AL47" s="1058"/>
      <c r="AM47" s="1058"/>
      <c r="AN47" s="1058"/>
      <c r="AO47" s="1058"/>
      <c r="AP47" s="1058"/>
      <c r="AQ47" s="1058"/>
      <c r="AR47" s="1058"/>
      <c r="AS47" s="1058"/>
      <c r="AT47" s="1058"/>
      <c r="AU47" s="1058"/>
      <c r="AV47" s="1058"/>
      <c r="AW47" s="1058"/>
      <c r="AX47" s="1058"/>
      <c r="AY47" s="1058"/>
      <c r="AZ47" s="1126"/>
      <c r="BA47" s="1126"/>
      <c r="BB47" s="1126"/>
      <c r="BC47" s="1126"/>
      <c r="BD47" s="1126"/>
      <c r="BE47" s="1116"/>
      <c r="BF47" s="1116"/>
      <c r="BG47" s="1116"/>
      <c r="BH47" s="1116"/>
      <c r="BI47" s="1117"/>
      <c r="BJ47" s="249"/>
      <c r="BK47" s="249"/>
      <c r="BL47" s="249"/>
      <c r="BM47" s="249"/>
      <c r="BN47" s="249"/>
      <c r="BO47" s="262"/>
      <c r="BP47" s="262"/>
      <c r="BQ47" s="259">
        <v>
41</v>
      </c>
      <c r="BR47" s="260"/>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43"/>
    </row>
    <row r="48" spans="1:131" s="244" customFormat="1" ht="26.25" customHeight="1" x14ac:dyDescent="0.2">
      <c r="A48" s="258">
        <v>
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3"/>
      <c r="AG48" s="1104"/>
      <c r="AH48" s="1104"/>
      <c r="AI48" s="1104"/>
      <c r="AJ48" s="1105"/>
      <c r="AK48" s="1067"/>
      <c r="AL48" s="1058"/>
      <c r="AM48" s="1058"/>
      <c r="AN48" s="1058"/>
      <c r="AO48" s="1058"/>
      <c r="AP48" s="1058"/>
      <c r="AQ48" s="1058"/>
      <c r="AR48" s="1058"/>
      <c r="AS48" s="1058"/>
      <c r="AT48" s="1058"/>
      <c r="AU48" s="1058"/>
      <c r="AV48" s="1058"/>
      <c r="AW48" s="1058"/>
      <c r="AX48" s="1058"/>
      <c r="AY48" s="1058"/>
      <c r="AZ48" s="1126"/>
      <c r="BA48" s="1126"/>
      <c r="BB48" s="1126"/>
      <c r="BC48" s="1126"/>
      <c r="BD48" s="1126"/>
      <c r="BE48" s="1116"/>
      <c r="BF48" s="1116"/>
      <c r="BG48" s="1116"/>
      <c r="BH48" s="1116"/>
      <c r="BI48" s="1117"/>
      <c r="BJ48" s="249"/>
      <c r="BK48" s="249"/>
      <c r="BL48" s="249"/>
      <c r="BM48" s="249"/>
      <c r="BN48" s="249"/>
      <c r="BO48" s="262"/>
      <c r="BP48" s="262"/>
      <c r="BQ48" s="259">
        <v>
42</v>
      </c>
      <c r="BR48" s="260"/>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43"/>
    </row>
    <row r="49" spans="1:131" s="244" customFormat="1" ht="26.25" customHeight="1" x14ac:dyDescent="0.2">
      <c r="A49" s="258">
        <v>
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3"/>
      <c r="AG49" s="1104"/>
      <c r="AH49" s="1104"/>
      <c r="AI49" s="1104"/>
      <c r="AJ49" s="1105"/>
      <c r="AK49" s="1067"/>
      <c r="AL49" s="1058"/>
      <c r="AM49" s="1058"/>
      <c r="AN49" s="1058"/>
      <c r="AO49" s="1058"/>
      <c r="AP49" s="1058"/>
      <c r="AQ49" s="1058"/>
      <c r="AR49" s="1058"/>
      <c r="AS49" s="1058"/>
      <c r="AT49" s="1058"/>
      <c r="AU49" s="1058"/>
      <c r="AV49" s="1058"/>
      <c r="AW49" s="1058"/>
      <c r="AX49" s="1058"/>
      <c r="AY49" s="1058"/>
      <c r="AZ49" s="1126"/>
      <c r="BA49" s="1126"/>
      <c r="BB49" s="1126"/>
      <c r="BC49" s="1126"/>
      <c r="BD49" s="1126"/>
      <c r="BE49" s="1116"/>
      <c r="BF49" s="1116"/>
      <c r="BG49" s="1116"/>
      <c r="BH49" s="1116"/>
      <c r="BI49" s="1117"/>
      <c r="BJ49" s="249"/>
      <c r="BK49" s="249"/>
      <c r="BL49" s="249"/>
      <c r="BM49" s="249"/>
      <c r="BN49" s="249"/>
      <c r="BO49" s="262"/>
      <c r="BP49" s="262"/>
      <c r="BQ49" s="259">
        <v>
43</v>
      </c>
      <c r="BR49" s="260"/>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43"/>
    </row>
    <row r="50" spans="1:131" s="244" customFormat="1" ht="26.25" customHeight="1" x14ac:dyDescent="0.2">
      <c r="A50" s="258">
        <v>
23</v>
      </c>
      <c r="B50" s="1121"/>
      <c r="C50" s="1122"/>
      <c r="D50" s="1122"/>
      <c r="E50" s="1122"/>
      <c r="F50" s="1122"/>
      <c r="G50" s="1122"/>
      <c r="H50" s="1122"/>
      <c r="I50" s="1122"/>
      <c r="J50" s="1122"/>
      <c r="K50" s="1122"/>
      <c r="L50" s="1122"/>
      <c r="M50" s="1122"/>
      <c r="N50" s="1122"/>
      <c r="O50" s="1122"/>
      <c r="P50" s="1123"/>
      <c r="Q50" s="1124"/>
      <c r="R50" s="1107"/>
      <c r="S50" s="1107"/>
      <c r="T50" s="1107"/>
      <c r="U50" s="1107"/>
      <c r="V50" s="1107"/>
      <c r="W50" s="1107"/>
      <c r="X50" s="1107"/>
      <c r="Y50" s="1107"/>
      <c r="Z50" s="1107"/>
      <c r="AA50" s="1107"/>
      <c r="AB50" s="1107"/>
      <c r="AC50" s="1107"/>
      <c r="AD50" s="1107"/>
      <c r="AE50" s="1125"/>
      <c r="AF50" s="1103"/>
      <c r="AG50" s="1104"/>
      <c r="AH50" s="1104"/>
      <c r="AI50" s="1104"/>
      <c r="AJ50" s="1105"/>
      <c r="AK50" s="1106"/>
      <c r="AL50" s="1107"/>
      <c r="AM50" s="1107"/>
      <c r="AN50" s="1107"/>
      <c r="AO50" s="1107"/>
      <c r="AP50" s="1107"/>
      <c r="AQ50" s="1107"/>
      <c r="AR50" s="1107"/>
      <c r="AS50" s="1107"/>
      <c r="AT50" s="1107"/>
      <c r="AU50" s="1107"/>
      <c r="AV50" s="1107"/>
      <c r="AW50" s="1107"/>
      <c r="AX50" s="1107"/>
      <c r="AY50" s="1107"/>
      <c r="AZ50" s="1108"/>
      <c r="BA50" s="1108"/>
      <c r="BB50" s="1108"/>
      <c r="BC50" s="1108"/>
      <c r="BD50" s="1108"/>
      <c r="BE50" s="1116"/>
      <c r="BF50" s="1116"/>
      <c r="BG50" s="1116"/>
      <c r="BH50" s="1116"/>
      <c r="BI50" s="1117"/>
      <c r="BJ50" s="249"/>
      <c r="BK50" s="249"/>
      <c r="BL50" s="249"/>
      <c r="BM50" s="249"/>
      <c r="BN50" s="249"/>
      <c r="BO50" s="262"/>
      <c r="BP50" s="262"/>
      <c r="BQ50" s="259">
        <v>
44</v>
      </c>
      <c r="BR50" s="260"/>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43"/>
    </row>
    <row r="51" spans="1:131" s="244" customFormat="1" ht="26.25" customHeight="1" x14ac:dyDescent="0.2">
      <c r="A51" s="258">
        <v>
24</v>
      </c>
      <c r="B51" s="1121"/>
      <c r="C51" s="1122"/>
      <c r="D51" s="1122"/>
      <c r="E51" s="1122"/>
      <c r="F51" s="1122"/>
      <c r="G51" s="1122"/>
      <c r="H51" s="1122"/>
      <c r="I51" s="1122"/>
      <c r="J51" s="1122"/>
      <c r="K51" s="1122"/>
      <c r="L51" s="1122"/>
      <c r="M51" s="1122"/>
      <c r="N51" s="1122"/>
      <c r="O51" s="1122"/>
      <c r="P51" s="1123"/>
      <c r="Q51" s="1124"/>
      <c r="R51" s="1107"/>
      <c r="S51" s="1107"/>
      <c r="T51" s="1107"/>
      <c r="U51" s="1107"/>
      <c r="V51" s="1107"/>
      <c r="W51" s="1107"/>
      <c r="X51" s="1107"/>
      <c r="Y51" s="1107"/>
      <c r="Z51" s="1107"/>
      <c r="AA51" s="1107"/>
      <c r="AB51" s="1107"/>
      <c r="AC51" s="1107"/>
      <c r="AD51" s="1107"/>
      <c r="AE51" s="1125"/>
      <c r="AF51" s="1103"/>
      <c r="AG51" s="1104"/>
      <c r="AH51" s="1104"/>
      <c r="AI51" s="1104"/>
      <c r="AJ51" s="1105"/>
      <c r="AK51" s="1106"/>
      <c r="AL51" s="1107"/>
      <c r="AM51" s="1107"/>
      <c r="AN51" s="1107"/>
      <c r="AO51" s="1107"/>
      <c r="AP51" s="1107"/>
      <c r="AQ51" s="1107"/>
      <c r="AR51" s="1107"/>
      <c r="AS51" s="1107"/>
      <c r="AT51" s="1107"/>
      <c r="AU51" s="1107"/>
      <c r="AV51" s="1107"/>
      <c r="AW51" s="1107"/>
      <c r="AX51" s="1107"/>
      <c r="AY51" s="1107"/>
      <c r="AZ51" s="1108"/>
      <c r="BA51" s="1108"/>
      <c r="BB51" s="1108"/>
      <c r="BC51" s="1108"/>
      <c r="BD51" s="1108"/>
      <c r="BE51" s="1116"/>
      <c r="BF51" s="1116"/>
      <c r="BG51" s="1116"/>
      <c r="BH51" s="1116"/>
      <c r="BI51" s="1117"/>
      <c r="BJ51" s="249"/>
      <c r="BK51" s="249"/>
      <c r="BL51" s="249"/>
      <c r="BM51" s="249"/>
      <c r="BN51" s="249"/>
      <c r="BO51" s="262"/>
      <c r="BP51" s="262"/>
      <c r="BQ51" s="259">
        <v>
45</v>
      </c>
      <c r="BR51" s="260"/>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43"/>
    </row>
    <row r="52" spans="1:131" s="244" customFormat="1" ht="26.25" customHeight="1" x14ac:dyDescent="0.2">
      <c r="A52" s="258">
        <v>
25</v>
      </c>
      <c r="B52" s="1121"/>
      <c r="C52" s="1122"/>
      <c r="D52" s="1122"/>
      <c r="E52" s="1122"/>
      <c r="F52" s="1122"/>
      <c r="G52" s="1122"/>
      <c r="H52" s="1122"/>
      <c r="I52" s="1122"/>
      <c r="J52" s="1122"/>
      <c r="K52" s="1122"/>
      <c r="L52" s="1122"/>
      <c r="M52" s="1122"/>
      <c r="N52" s="1122"/>
      <c r="O52" s="1122"/>
      <c r="P52" s="1123"/>
      <c r="Q52" s="1124"/>
      <c r="R52" s="1107"/>
      <c r="S52" s="1107"/>
      <c r="T52" s="1107"/>
      <c r="U52" s="1107"/>
      <c r="V52" s="1107"/>
      <c r="W52" s="1107"/>
      <c r="X52" s="1107"/>
      <c r="Y52" s="1107"/>
      <c r="Z52" s="1107"/>
      <c r="AA52" s="1107"/>
      <c r="AB52" s="1107"/>
      <c r="AC52" s="1107"/>
      <c r="AD52" s="1107"/>
      <c r="AE52" s="1125"/>
      <c r="AF52" s="1103"/>
      <c r="AG52" s="1104"/>
      <c r="AH52" s="1104"/>
      <c r="AI52" s="1104"/>
      <c r="AJ52" s="1105"/>
      <c r="AK52" s="1106"/>
      <c r="AL52" s="1107"/>
      <c r="AM52" s="1107"/>
      <c r="AN52" s="1107"/>
      <c r="AO52" s="1107"/>
      <c r="AP52" s="1107"/>
      <c r="AQ52" s="1107"/>
      <c r="AR52" s="1107"/>
      <c r="AS52" s="1107"/>
      <c r="AT52" s="1107"/>
      <c r="AU52" s="1107"/>
      <c r="AV52" s="1107"/>
      <c r="AW52" s="1107"/>
      <c r="AX52" s="1107"/>
      <c r="AY52" s="1107"/>
      <c r="AZ52" s="1108"/>
      <c r="BA52" s="1108"/>
      <c r="BB52" s="1108"/>
      <c r="BC52" s="1108"/>
      <c r="BD52" s="1108"/>
      <c r="BE52" s="1116"/>
      <c r="BF52" s="1116"/>
      <c r="BG52" s="1116"/>
      <c r="BH52" s="1116"/>
      <c r="BI52" s="1117"/>
      <c r="BJ52" s="249"/>
      <c r="BK52" s="249"/>
      <c r="BL52" s="249"/>
      <c r="BM52" s="249"/>
      <c r="BN52" s="249"/>
      <c r="BO52" s="262"/>
      <c r="BP52" s="262"/>
      <c r="BQ52" s="259">
        <v>
46</v>
      </c>
      <c r="BR52" s="260"/>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43"/>
    </row>
    <row r="53" spans="1:131" s="244" customFormat="1" ht="26.25" customHeight="1" x14ac:dyDescent="0.2">
      <c r="A53" s="258">
        <v>
26</v>
      </c>
      <c r="B53" s="1121"/>
      <c r="C53" s="1122"/>
      <c r="D53" s="1122"/>
      <c r="E53" s="1122"/>
      <c r="F53" s="1122"/>
      <c r="G53" s="1122"/>
      <c r="H53" s="1122"/>
      <c r="I53" s="1122"/>
      <c r="J53" s="1122"/>
      <c r="K53" s="1122"/>
      <c r="L53" s="1122"/>
      <c r="M53" s="1122"/>
      <c r="N53" s="1122"/>
      <c r="O53" s="1122"/>
      <c r="P53" s="1123"/>
      <c r="Q53" s="1124"/>
      <c r="R53" s="1107"/>
      <c r="S53" s="1107"/>
      <c r="T53" s="1107"/>
      <c r="U53" s="1107"/>
      <c r="V53" s="1107"/>
      <c r="W53" s="1107"/>
      <c r="X53" s="1107"/>
      <c r="Y53" s="1107"/>
      <c r="Z53" s="1107"/>
      <c r="AA53" s="1107"/>
      <c r="AB53" s="1107"/>
      <c r="AC53" s="1107"/>
      <c r="AD53" s="1107"/>
      <c r="AE53" s="1125"/>
      <c r="AF53" s="1103"/>
      <c r="AG53" s="1104"/>
      <c r="AH53" s="1104"/>
      <c r="AI53" s="1104"/>
      <c r="AJ53" s="1105"/>
      <c r="AK53" s="1106"/>
      <c r="AL53" s="1107"/>
      <c r="AM53" s="1107"/>
      <c r="AN53" s="1107"/>
      <c r="AO53" s="1107"/>
      <c r="AP53" s="1107"/>
      <c r="AQ53" s="1107"/>
      <c r="AR53" s="1107"/>
      <c r="AS53" s="1107"/>
      <c r="AT53" s="1107"/>
      <c r="AU53" s="1107"/>
      <c r="AV53" s="1107"/>
      <c r="AW53" s="1107"/>
      <c r="AX53" s="1107"/>
      <c r="AY53" s="1107"/>
      <c r="AZ53" s="1108"/>
      <c r="BA53" s="1108"/>
      <c r="BB53" s="1108"/>
      <c r="BC53" s="1108"/>
      <c r="BD53" s="1108"/>
      <c r="BE53" s="1116"/>
      <c r="BF53" s="1116"/>
      <c r="BG53" s="1116"/>
      <c r="BH53" s="1116"/>
      <c r="BI53" s="1117"/>
      <c r="BJ53" s="249"/>
      <c r="BK53" s="249"/>
      <c r="BL53" s="249"/>
      <c r="BM53" s="249"/>
      <c r="BN53" s="249"/>
      <c r="BO53" s="262"/>
      <c r="BP53" s="262"/>
      <c r="BQ53" s="259">
        <v>
47</v>
      </c>
      <c r="BR53" s="260"/>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43"/>
    </row>
    <row r="54" spans="1:131" s="244" customFormat="1" ht="26.25" customHeight="1" x14ac:dyDescent="0.2">
      <c r="A54" s="258">
        <v>
27</v>
      </c>
      <c r="B54" s="1121"/>
      <c r="C54" s="1122"/>
      <c r="D54" s="1122"/>
      <c r="E54" s="1122"/>
      <c r="F54" s="1122"/>
      <c r="G54" s="1122"/>
      <c r="H54" s="1122"/>
      <c r="I54" s="1122"/>
      <c r="J54" s="1122"/>
      <c r="K54" s="1122"/>
      <c r="L54" s="1122"/>
      <c r="M54" s="1122"/>
      <c r="N54" s="1122"/>
      <c r="O54" s="1122"/>
      <c r="P54" s="1123"/>
      <c r="Q54" s="1124"/>
      <c r="R54" s="1107"/>
      <c r="S54" s="1107"/>
      <c r="T54" s="1107"/>
      <c r="U54" s="1107"/>
      <c r="V54" s="1107"/>
      <c r="W54" s="1107"/>
      <c r="X54" s="1107"/>
      <c r="Y54" s="1107"/>
      <c r="Z54" s="1107"/>
      <c r="AA54" s="1107"/>
      <c r="AB54" s="1107"/>
      <c r="AC54" s="1107"/>
      <c r="AD54" s="1107"/>
      <c r="AE54" s="1125"/>
      <c r="AF54" s="1103"/>
      <c r="AG54" s="1104"/>
      <c r="AH54" s="1104"/>
      <c r="AI54" s="1104"/>
      <c r="AJ54" s="1105"/>
      <c r="AK54" s="1106"/>
      <c r="AL54" s="1107"/>
      <c r="AM54" s="1107"/>
      <c r="AN54" s="1107"/>
      <c r="AO54" s="1107"/>
      <c r="AP54" s="1107"/>
      <c r="AQ54" s="1107"/>
      <c r="AR54" s="1107"/>
      <c r="AS54" s="1107"/>
      <c r="AT54" s="1107"/>
      <c r="AU54" s="1107"/>
      <c r="AV54" s="1107"/>
      <c r="AW54" s="1107"/>
      <c r="AX54" s="1107"/>
      <c r="AY54" s="1107"/>
      <c r="AZ54" s="1108"/>
      <c r="BA54" s="1108"/>
      <c r="BB54" s="1108"/>
      <c r="BC54" s="1108"/>
      <c r="BD54" s="1108"/>
      <c r="BE54" s="1116"/>
      <c r="BF54" s="1116"/>
      <c r="BG54" s="1116"/>
      <c r="BH54" s="1116"/>
      <c r="BI54" s="1117"/>
      <c r="BJ54" s="249"/>
      <c r="BK54" s="249"/>
      <c r="BL54" s="249"/>
      <c r="BM54" s="249"/>
      <c r="BN54" s="249"/>
      <c r="BO54" s="262"/>
      <c r="BP54" s="262"/>
      <c r="BQ54" s="259">
        <v>
48</v>
      </c>
      <c r="BR54" s="260"/>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43"/>
    </row>
    <row r="55" spans="1:131" s="244" customFormat="1" ht="26.25" customHeight="1" x14ac:dyDescent="0.2">
      <c r="A55" s="258">
        <v>
28</v>
      </c>
      <c r="B55" s="1121"/>
      <c r="C55" s="1122"/>
      <c r="D55" s="1122"/>
      <c r="E55" s="1122"/>
      <c r="F55" s="1122"/>
      <c r="G55" s="1122"/>
      <c r="H55" s="1122"/>
      <c r="I55" s="1122"/>
      <c r="J55" s="1122"/>
      <c r="K55" s="1122"/>
      <c r="L55" s="1122"/>
      <c r="M55" s="1122"/>
      <c r="N55" s="1122"/>
      <c r="O55" s="1122"/>
      <c r="P55" s="1123"/>
      <c r="Q55" s="1124"/>
      <c r="R55" s="1107"/>
      <c r="S55" s="1107"/>
      <c r="T55" s="1107"/>
      <c r="U55" s="1107"/>
      <c r="V55" s="1107"/>
      <c r="W55" s="1107"/>
      <c r="X55" s="1107"/>
      <c r="Y55" s="1107"/>
      <c r="Z55" s="1107"/>
      <c r="AA55" s="1107"/>
      <c r="AB55" s="1107"/>
      <c r="AC55" s="1107"/>
      <c r="AD55" s="1107"/>
      <c r="AE55" s="1125"/>
      <c r="AF55" s="1103"/>
      <c r="AG55" s="1104"/>
      <c r="AH55" s="1104"/>
      <c r="AI55" s="1104"/>
      <c r="AJ55" s="1105"/>
      <c r="AK55" s="1106"/>
      <c r="AL55" s="1107"/>
      <c r="AM55" s="1107"/>
      <c r="AN55" s="1107"/>
      <c r="AO55" s="1107"/>
      <c r="AP55" s="1107"/>
      <c r="AQ55" s="1107"/>
      <c r="AR55" s="1107"/>
      <c r="AS55" s="1107"/>
      <c r="AT55" s="1107"/>
      <c r="AU55" s="1107"/>
      <c r="AV55" s="1107"/>
      <c r="AW55" s="1107"/>
      <c r="AX55" s="1107"/>
      <c r="AY55" s="1107"/>
      <c r="AZ55" s="1108"/>
      <c r="BA55" s="1108"/>
      <c r="BB55" s="1108"/>
      <c r="BC55" s="1108"/>
      <c r="BD55" s="1108"/>
      <c r="BE55" s="1116"/>
      <c r="BF55" s="1116"/>
      <c r="BG55" s="1116"/>
      <c r="BH55" s="1116"/>
      <c r="BI55" s="1117"/>
      <c r="BJ55" s="249"/>
      <c r="BK55" s="249"/>
      <c r="BL55" s="249"/>
      <c r="BM55" s="249"/>
      <c r="BN55" s="249"/>
      <c r="BO55" s="262"/>
      <c r="BP55" s="262"/>
      <c r="BQ55" s="259">
        <v>
49</v>
      </c>
      <c r="BR55" s="260"/>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43"/>
    </row>
    <row r="56" spans="1:131" s="244" customFormat="1" ht="26.25" customHeight="1" x14ac:dyDescent="0.2">
      <c r="A56" s="258">
        <v>
29</v>
      </c>
      <c r="B56" s="1121"/>
      <c r="C56" s="1122"/>
      <c r="D56" s="1122"/>
      <c r="E56" s="1122"/>
      <c r="F56" s="1122"/>
      <c r="G56" s="1122"/>
      <c r="H56" s="1122"/>
      <c r="I56" s="1122"/>
      <c r="J56" s="1122"/>
      <c r="K56" s="1122"/>
      <c r="L56" s="1122"/>
      <c r="M56" s="1122"/>
      <c r="N56" s="1122"/>
      <c r="O56" s="1122"/>
      <c r="P56" s="1123"/>
      <c r="Q56" s="1124"/>
      <c r="R56" s="1107"/>
      <c r="S56" s="1107"/>
      <c r="T56" s="1107"/>
      <c r="U56" s="1107"/>
      <c r="V56" s="1107"/>
      <c r="W56" s="1107"/>
      <c r="X56" s="1107"/>
      <c r="Y56" s="1107"/>
      <c r="Z56" s="1107"/>
      <c r="AA56" s="1107"/>
      <c r="AB56" s="1107"/>
      <c r="AC56" s="1107"/>
      <c r="AD56" s="1107"/>
      <c r="AE56" s="1125"/>
      <c r="AF56" s="1103"/>
      <c r="AG56" s="1104"/>
      <c r="AH56" s="1104"/>
      <c r="AI56" s="1104"/>
      <c r="AJ56" s="1105"/>
      <c r="AK56" s="1106"/>
      <c r="AL56" s="1107"/>
      <c r="AM56" s="1107"/>
      <c r="AN56" s="1107"/>
      <c r="AO56" s="1107"/>
      <c r="AP56" s="1107"/>
      <c r="AQ56" s="1107"/>
      <c r="AR56" s="1107"/>
      <c r="AS56" s="1107"/>
      <c r="AT56" s="1107"/>
      <c r="AU56" s="1107"/>
      <c r="AV56" s="1107"/>
      <c r="AW56" s="1107"/>
      <c r="AX56" s="1107"/>
      <c r="AY56" s="1107"/>
      <c r="AZ56" s="1108"/>
      <c r="BA56" s="1108"/>
      <c r="BB56" s="1108"/>
      <c r="BC56" s="1108"/>
      <c r="BD56" s="1108"/>
      <c r="BE56" s="1116"/>
      <c r="BF56" s="1116"/>
      <c r="BG56" s="1116"/>
      <c r="BH56" s="1116"/>
      <c r="BI56" s="1117"/>
      <c r="BJ56" s="249"/>
      <c r="BK56" s="249"/>
      <c r="BL56" s="249"/>
      <c r="BM56" s="249"/>
      <c r="BN56" s="249"/>
      <c r="BO56" s="262"/>
      <c r="BP56" s="262"/>
      <c r="BQ56" s="259">
        <v>
50</v>
      </c>
      <c r="BR56" s="260"/>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43"/>
    </row>
    <row r="57" spans="1:131" s="244" customFormat="1" ht="26.25" customHeight="1" x14ac:dyDescent="0.2">
      <c r="A57" s="258">
        <v>
30</v>
      </c>
      <c r="B57" s="1121"/>
      <c r="C57" s="1122"/>
      <c r="D57" s="1122"/>
      <c r="E57" s="1122"/>
      <c r="F57" s="1122"/>
      <c r="G57" s="1122"/>
      <c r="H57" s="1122"/>
      <c r="I57" s="1122"/>
      <c r="J57" s="1122"/>
      <c r="K57" s="1122"/>
      <c r="L57" s="1122"/>
      <c r="M57" s="1122"/>
      <c r="N57" s="1122"/>
      <c r="O57" s="1122"/>
      <c r="P57" s="1123"/>
      <c r="Q57" s="1124"/>
      <c r="R57" s="1107"/>
      <c r="S57" s="1107"/>
      <c r="T57" s="1107"/>
      <c r="U57" s="1107"/>
      <c r="V57" s="1107"/>
      <c r="W57" s="1107"/>
      <c r="X57" s="1107"/>
      <c r="Y57" s="1107"/>
      <c r="Z57" s="1107"/>
      <c r="AA57" s="1107"/>
      <c r="AB57" s="1107"/>
      <c r="AC57" s="1107"/>
      <c r="AD57" s="1107"/>
      <c r="AE57" s="1125"/>
      <c r="AF57" s="1103"/>
      <c r="AG57" s="1104"/>
      <c r="AH57" s="1104"/>
      <c r="AI57" s="1104"/>
      <c r="AJ57" s="1105"/>
      <c r="AK57" s="1106"/>
      <c r="AL57" s="1107"/>
      <c r="AM57" s="1107"/>
      <c r="AN57" s="1107"/>
      <c r="AO57" s="1107"/>
      <c r="AP57" s="1107"/>
      <c r="AQ57" s="1107"/>
      <c r="AR57" s="1107"/>
      <c r="AS57" s="1107"/>
      <c r="AT57" s="1107"/>
      <c r="AU57" s="1107"/>
      <c r="AV57" s="1107"/>
      <c r="AW57" s="1107"/>
      <c r="AX57" s="1107"/>
      <c r="AY57" s="1107"/>
      <c r="AZ57" s="1108"/>
      <c r="BA57" s="1108"/>
      <c r="BB57" s="1108"/>
      <c r="BC57" s="1108"/>
      <c r="BD57" s="1108"/>
      <c r="BE57" s="1116"/>
      <c r="BF57" s="1116"/>
      <c r="BG57" s="1116"/>
      <c r="BH57" s="1116"/>
      <c r="BI57" s="1117"/>
      <c r="BJ57" s="249"/>
      <c r="BK57" s="249"/>
      <c r="BL57" s="249"/>
      <c r="BM57" s="249"/>
      <c r="BN57" s="249"/>
      <c r="BO57" s="262"/>
      <c r="BP57" s="262"/>
      <c r="BQ57" s="259">
        <v>
51</v>
      </c>
      <c r="BR57" s="260"/>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43"/>
    </row>
    <row r="58" spans="1:131" s="244" customFormat="1" ht="26.25" customHeight="1" x14ac:dyDescent="0.2">
      <c r="A58" s="258">
        <v>
31</v>
      </c>
      <c r="B58" s="1121"/>
      <c r="C58" s="1122"/>
      <c r="D58" s="1122"/>
      <c r="E58" s="1122"/>
      <c r="F58" s="1122"/>
      <c r="G58" s="1122"/>
      <c r="H58" s="1122"/>
      <c r="I58" s="1122"/>
      <c r="J58" s="1122"/>
      <c r="K58" s="1122"/>
      <c r="L58" s="1122"/>
      <c r="M58" s="1122"/>
      <c r="N58" s="1122"/>
      <c r="O58" s="1122"/>
      <c r="P58" s="1123"/>
      <c r="Q58" s="1124"/>
      <c r="R58" s="1107"/>
      <c r="S58" s="1107"/>
      <c r="T58" s="1107"/>
      <c r="U58" s="1107"/>
      <c r="V58" s="1107"/>
      <c r="W58" s="1107"/>
      <c r="X58" s="1107"/>
      <c r="Y58" s="1107"/>
      <c r="Z58" s="1107"/>
      <c r="AA58" s="1107"/>
      <c r="AB58" s="1107"/>
      <c r="AC58" s="1107"/>
      <c r="AD58" s="1107"/>
      <c r="AE58" s="1125"/>
      <c r="AF58" s="1103"/>
      <c r="AG58" s="1104"/>
      <c r="AH58" s="1104"/>
      <c r="AI58" s="1104"/>
      <c r="AJ58" s="1105"/>
      <c r="AK58" s="1106"/>
      <c r="AL58" s="1107"/>
      <c r="AM58" s="1107"/>
      <c r="AN58" s="1107"/>
      <c r="AO58" s="1107"/>
      <c r="AP58" s="1107"/>
      <c r="AQ58" s="1107"/>
      <c r="AR58" s="1107"/>
      <c r="AS58" s="1107"/>
      <c r="AT58" s="1107"/>
      <c r="AU58" s="1107"/>
      <c r="AV58" s="1107"/>
      <c r="AW58" s="1107"/>
      <c r="AX58" s="1107"/>
      <c r="AY58" s="1107"/>
      <c r="AZ58" s="1108"/>
      <c r="BA58" s="1108"/>
      <c r="BB58" s="1108"/>
      <c r="BC58" s="1108"/>
      <c r="BD58" s="1108"/>
      <c r="BE58" s="1116"/>
      <c r="BF58" s="1116"/>
      <c r="BG58" s="1116"/>
      <c r="BH58" s="1116"/>
      <c r="BI58" s="1117"/>
      <c r="BJ58" s="249"/>
      <c r="BK58" s="249"/>
      <c r="BL58" s="249"/>
      <c r="BM58" s="249"/>
      <c r="BN58" s="249"/>
      <c r="BO58" s="262"/>
      <c r="BP58" s="262"/>
      <c r="BQ58" s="259">
        <v>
52</v>
      </c>
      <c r="BR58" s="260"/>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43"/>
    </row>
    <row r="59" spans="1:131" s="244" customFormat="1" ht="26.25" customHeight="1" x14ac:dyDescent="0.2">
      <c r="A59" s="258">
        <v>
32</v>
      </c>
      <c r="B59" s="1121"/>
      <c r="C59" s="1122"/>
      <c r="D59" s="1122"/>
      <c r="E59" s="1122"/>
      <c r="F59" s="1122"/>
      <c r="G59" s="1122"/>
      <c r="H59" s="1122"/>
      <c r="I59" s="1122"/>
      <c r="J59" s="1122"/>
      <c r="K59" s="1122"/>
      <c r="L59" s="1122"/>
      <c r="M59" s="1122"/>
      <c r="N59" s="1122"/>
      <c r="O59" s="1122"/>
      <c r="P59" s="1123"/>
      <c r="Q59" s="1124"/>
      <c r="R59" s="1107"/>
      <c r="S59" s="1107"/>
      <c r="T59" s="1107"/>
      <c r="U59" s="1107"/>
      <c r="V59" s="1107"/>
      <c r="W59" s="1107"/>
      <c r="X59" s="1107"/>
      <c r="Y59" s="1107"/>
      <c r="Z59" s="1107"/>
      <c r="AA59" s="1107"/>
      <c r="AB59" s="1107"/>
      <c r="AC59" s="1107"/>
      <c r="AD59" s="1107"/>
      <c r="AE59" s="1125"/>
      <c r="AF59" s="1103"/>
      <c r="AG59" s="1104"/>
      <c r="AH59" s="1104"/>
      <c r="AI59" s="1104"/>
      <c r="AJ59" s="1105"/>
      <c r="AK59" s="1106"/>
      <c r="AL59" s="1107"/>
      <c r="AM59" s="1107"/>
      <c r="AN59" s="1107"/>
      <c r="AO59" s="1107"/>
      <c r="AP59" s="1107"/>
      <c r="AQ59" s="1107"/>
      <c r="AR59" s="1107"/>
      <c r="AS59" s="1107"/>
      <c r="AT59" s="1107"/>
      <c r="AU59" s="1107"/>
      <c r="AV59" s="1107"/>
      <c r="AW59" s="1107"/>
      <c r="AX59" s="1107"/>
      <c r="AY59" s="1107"/>
      <c r="AZ59" s="1108"/>
      <c r="BA59" s="1108"/>
      <c r="BB59" s="1108"/>
      <c r="BC59" s="1108"/>
      <c r="BD59" s="1108"/>
      <c r="BE59" s="1116"/>
      <c r="BF59" s="1116"/>
      <c r="BG59" s="1116"/>
      <c r="BH59" s="1116"/>
      <c r="BI59" s="1117"/>
      <c r="BJ59" s="249"/>
      <c r="BK59" s="249"/>
      <c r="BL59" s="249"/>
      <c r="BM59" s="249"/>
      <c r="BN59" s="249"/>
      <c r="BO59" s="262"/>
      <c r="BP59" s="262"/>
      <c r="BQ59" s="259">
        <v>
53</v>
      </c>
      <c r="BR59" s="260"/>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43"/>
    </row>
    <row r="60" spans="1:131" s="244" customFormat="1" ht="26.25" customHeight="1" x14ac:dyDescent="0.2">
      <c r="A60" s="258">
        <v>
33</v>
      </c>
      <c r="B60" s="1121"/>
      <c r="C60" s="1122"/>
      <c r="D60" s="1122"/>
      <c r="E60" s="1122"/>
      <c r="F60" s="1122"/>
      <c r="G60" s="1122"/>
      <c r="H60" s="1122"/>
      <c r="I60" s="1122"/>
      <c r="J60" s="1122"/>
      <c r="K60" s="1122"/>
      <c r="L60" s="1122"/>
      <c r="M60" s="1122"/>
      <c r="N60" s="1122"/>
      <c r="O60" s="1122"/>
      <c r="P60" s="1123"/>
      <c r="Q60" s="1124"/>
      <c r="R60" s="1107"/>
      <c r="S60" s="1107"/>
      <c r="T60" s="1107"/>
      <c r="U60" s="1107"/>
      <c r="V60" s="1107"/>
      <c r="W60" s="1107"/>
      <c r="X60" s="1107"/>
      <c r="Y60" s="1107"/>
      <c r="Z60" s="1107"/>
      <c r="AA60" s="1107"/>
      <c r="AB60" s="1107"/>
      <c r="AC60" s="1107"/>
      <c r="AD60" s="1107"/>
      <c r="AE60" s="1125"/>
      <c r="AF60" s="1103"/>
      <c r="AG60" s="1104"/>
      <c r="AH60" s="1104"/>
      <c r="AI60" s="1104"/>
      <c r="AJ60" s="1105"/>
      <c r="AK60" s="1106"/>
      <c r="AL60" s="1107"/>
      <c r="AM60" s="1107"/>
      <c r="AN60" s="1107"/>
      <c r="AO60" s="1107"/>
      <c r="AP60" s="1107"/>
      <c r="AQ60" s="1107"/>
      <c r="AR60" s="1107"/>
      <c r="AS60" s="1107"/>
      <c r="AT60" s="1107"/>
      <c r="AU60" s="1107"/>
      <c r="AV60" s="1107"/>
      <c r="AW60" s="1107"/>
      <c r="AX60" s="1107"/>
      <c r="AY60" s="1107"/>
      <c r="AZ60" s="1108"/>
      <c r="BA60" s="1108"/>
      <c r="BB60" s="1108"/>
      <c r="BC60" s="1108"/>
      <c r="BD60" s="1108"/>
      <c r="BE60" s="1116"/>
      <c r="BF60" s="1116"/>
      <c r="BG60" s="1116"/>
      <c r="BH60" s="1116"/>
      <c r="BI60" s="1117"/>
      <c r="BJ60" s="249"/>
      <c r="BK60" s="249"/>
      <c r="BL60" s="249"/>
      <c r="BM60" s="249"/>
      <c r="BN60" s="249"/>
      <c r="BO60" s="262"/>
      <c r="BP60" s="262"/>
      <c r="BQ60" s="259">
        <v>
54</v>
      </c>
      <c r="BR60" s="260"/>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43"/>
    </row>
    <row r="61" spans="1:131" s="244" customFormat="1" ht="26.25" customHeight="1" thickBot="1" x14ac:dyDescent="0.25">
      <c r="A61" s="258">
        <v>
34</v>
      </c>
      <c r="B61" s="1121"/>
      <c r="C61" s="1122"/>
      <c r="D61" s="1122"/>
      <c r="E61" s="1122"/>
      <c r="F61" s="1122"/>
      <c r="G61" s="1122"/>
      <c r="H61" s="1122"/>
      <c r="I61" s="1122"/>
      <c r="J61" s="1122"/>
      <c r="K61" s="1122"/>
      <c r="L61" s="1122"/>
      <c r="M61" s="1122"/>
      <c r="N61" s="1122"/>
      <c r="O61" s="1122"/>
      <c r="P61" s="1123"/>
      <c r="Q61" s="1124"/>
      <c r="R61" s="1107"/>
      <c r="S61" s="1107"/>
      <c r="T61" s="1107"/>
      <c r="U61" s="1107"/>
      <c r="V61" s="1107"/>
      <c r="W61" s="1107"/>
      <c r="X61" s="1107"/>
      <c r="Y61" s="1107"/>
      <c r="Z61" s="1107"/>
      <c r="AA61" s="1107"/>
      <c r="AB61" s="1107"/>
      <c r="AC61" s="1107"/>
      <c r="AD61" s="1107"/>
      <c r="AE61" s="1125"/>
      <c r="AF61" s="1103"/>
      <c r="AG61" s="1104"/>
      <c r="AH61" s="1104"/>
      <c r="AI61" s="1104"/>
      <c r="AJ61" s="1105"/>
      <c r="AK61" s="1106"/>
      <c r="AL61" s="1107"/>
      <c r="AM61" s="1107"/>
      <c r="AN61" s="1107"/>
      <c r="AO61" s="1107"/>
      <c r="AP61" s="1107"/>
      <c r="AQ61" s="1107"/>
      <c r="AR61" s="1107"/>
      <c r="AS61" s="1107"/>
      <c r="AT61" s="1107"/>
      <c r="AU61" s="1107"/>
      <c r="AV61" s="1107"/>
      <c r="AW61" s="1107"/>
      <c r="AX61" s="1107"/>
      <c r="AY61" s="1107"/>
      <c r="AZ61" s="1108"/>
      <c r="BA61" s="1108"/>
      <c r="BB61" s="1108"/>
      <c r="BC61" s="1108"/>
      <c r="BD61" s="1108"/>
      <c r="BE61" s="1116"/>
      <c r="BF61" s="1116"/>
      <c r="BG61" s="1116"/>
      <c r="BH61" s="1116"/>
      <c r="BI61" s="1117"/>
      <c r="BJ61" s="249"/>
      <c r="BK61" s="249"/>
      <c r="BL61" s="249"/>
      <c r="BM61" s="249"/>
      <c r="BN61" s="249"/>
      <c r="BO61" s="262"/>
      <c r="BP61" s="262"/>
      <c r="BQ61" s="259">
        <v>
55</v>
      </c>
      <c r="BR61" s="260"/>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43"/>
    </row>
    <row r="62" spans="1:131" s="244" customFormat="1" ht="26.25" customHeight="1" x14ac:dyDescent="0.2">
      <c r="A62" s="258">
        <v>
35</v>
      </c>
      <c r="B62" s="1121"/>
      <c r="C62" s="1122"/>
      <c r="D62" s="1122"/>
      <c r="E62" s="1122"/>
      <c r="F62" s="1122"/>
      <c r="G62" s="1122"/>
      <c r="H62" s="1122"/>
      <c r="I62" s="1122"/>
      <c r="J62" s="1122"/>
      <c r="K62" s="1122"/>
      <c r="L62" s="1122"/>
      <c r="M62" s="1122"/>
      <c r="N62" s="1122"/>
      <c r="O62" s="1122"/>
      <c r="P62" s="1123"/>
      <c r="Q62" s="1124"/>
      <c r="R62" s="1107"/>
      <c r="S62" s="1107"/>
      <c r="T62" s="1107"/>
      <c r="U62" s="1107"/>
      <c r="V62" s="1107"/>
      <c r="W62" s="1107"/>
      <c r="X62" s="1107"/>
      <c r="Y62" s="1107"/>
      <c r="Z62" s="1107"/>
      <c r="AA62" s="1107"/>
      <c r="AB62" s="1107"/>
      <c r="AC62" s="1107"/>
      <c r="AD62" s="1107"/>
      <c r="AE62" s="1125"/>
      <c r="AF62" s="1103"/>
      <c r="AG62" s="1104"/>
      <c r="AH62" s="1104"/>
      <c r="AI62" s="1104"/>
      <c r="AJ62" s="1105"/>
      <c r="AK62" s="1106"/>
      <c r="AL62" s="1107"/>
      <c r="AM62" s="1107"/>
      <c r="AN62" s="1107"/>
      <c r="AO62" s="1107"/>
      <c r="AP62" s="1107"/>
      <c r="AQ62" s="1107"/>
      <c r="AR62" s="1107"/>
      <c r="AS62" s="1107"/>
      <c r="AT62" s="1107"/>
      <c r="AU62" s="1107"/>
      <c r="AV62" s="1107"/>
      <c r="AW62" s="1107"/>
      <c r="AX62" s="1107"/>
      <c r="AY62" s="1107"/>
      <c r="AZ62" s="1108"/>
      <c r="BA62" s="1108"/>
      <c r="BB62" s="1108"/>
      <c r="BC62" s="1108"/>
      <c r="BD62" s="1108"/>
      <c r="BE62" s="1116"/>
      <c r="BF62" s="1116"/>
      <c r="BG62" s="1116"/>
      <c r="BH62" s="1116"/>
      <c r="BI62" s="1117"/>
      <c r="BJ62" s="1118" t="s">
        <v>
406</v>
      </c>
      <c r="BK62" s="1119"/>
      <c r="BL62" s="1119"/>
      <c r="BM62" s="1119"/>
      <c r="BN62" s="1120"/>
      <c r="BO62" s="262"/>
      <c r="BP62" s="262"/>
      <c r="BQ62" s="259">
        <v>
56</v>
      </c>
      <c r="BR62" s="260"/>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43"/>
    </row>
    <row r="63" spans="1:131" s="244" customFormat="1" ht="26.25" customHeight="1" thickBot="1" x14ac:dyDescent="0.25">
      <c r="A63" s="261" t="s">
        <v>
388</v>
      </c>
      <c r="B63" s="1031" t="s">
        <v>
407</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12"/>
      <c r="AF63" s="1113">
        <v>
294</v>
      </c>
      <c r="AG63" s="1046"/>
      <c r="AH63" s="1046"/>
      <c r="AI63" s="1046"/>
      <c r="AJ63" s="1114"/>
      <c r="AK63" s="1115"/>
      <c r="AL63" s="1050"/>
      <c r="AM63" s="1050"/>
      <c r="AN63" s="1050"/>
      <c r="AO63" s="1050"/>
      <c r="AP63" s="1046">
        <v>
7296</v>
      </c>
      <c r="AQ63" s="1046"/>
      <c r="AR63" s="1046"/>
      <c r="AS63" s="1046"/>
      <c r="AT63" s="1046"/>
      <c r="AU63" s="1046">
        <v>
3451</v>
      </c>
      <c r="AV63" s="1046"/>
      <c r="AW63" s="1046"/>
      <c r="AX63" s="1046"/>
      <c r="AY63" s="1046"/>
      <c r="AZ63" s="1109"/>
      <c r="BA63" s="1109"/>
      <c r="BB63" s="1109"/>
      <c r="BC63" s="1109"/>
      <c r="BD63" s="1109"/>
      <c r="BE63" s="1047"/>
      <c r="BF63" s="1047"/>
      <c r="BG63" s="1047"/>
      <c r="BH63" s="1047"/>
      <c r="BI63" s="1048"/>
      <c r="BJ63" s="1110" t="s">
        <v>
390</v>
      </c>
      <c r="BK63" s="1038"/>
      <c r="BL63" s="1038"/>
      <c r="BM63" s="1038"/>
      <c r="BN63" s="1111"/>
      <c r="BO63" s="262"/>
      <c r="BP63" s="262"/>
      <c r="BQ63" s="259">
        <v>
57</v>
      </c>
      <c r="BR63" s="260"/>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43"/>
    </row>
    <row r="64" spans="1:131" s="244" customFormat="1" ht="26.25" customHeight="1"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
58</v>
      </c>
      <c r="BR64" s="260"/>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43"/>
    </row>
    <row r="65" spans="1:131" s="244" customFormat="1" ht="26.25" customHeight="1" thickBot="1" x14ac:dyDescent="0.25">
      <c r="A65" s="249" t="s">
        <v>
408</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
59</v>
      </c>
      <c r="BR65" s="260"/>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43"/>
    </row>
    <row r="66" spans="1:131" s="244" customFormat="1" ht="26.25" customHeight="1" x14ac:dyDescent="0.2">
      <c r="A66" s="1079" t="s">
        <v>
409</v>
      </c>
      <c r="B66" s="1080"/>
      <c r="C66" s="1080"/>
      <c r="D66" s="1080"/>
      <c r="E66" s="1080"/>
      <c r="F66" s="1080"/>
      <c r="G66" s="1080"/>
      <c r="H66" s="1080"/>
      <c r="I66" s="1080"/>
      <c r="J66" s="1080"/>
      <c r="K66" s="1080"/>
      <c r="L66" s="1080"/>
      <c r="M66" s="1080"/>
      <c r="N66" s="1080"/>
      <c r="O66" s="1080"/>
      <c r="P66" s="1081"/>
      <c r="Q66" s="1085" t="s">
        <v>
410</v>
      </c>
      <c r="R66" s="1086"/>
      <c r="S66" s="1086"/>
      <c r="T66" s="1086"/>
      <c r="U66" s="1087"/>
      <c r="V66" s="1085" t="s">
        <v>
394</v>
      </c>
      <c r="W66" s="1086"/>
      <c r="X66" s="1086"/>
      <c r="Y66" s="1086"/>
      <c r="Z66" s="1087"/>
      <c r="AA66" s="1085" t="s">
        <v>
411</v>
      </c>
      <c r="AB66" s="1086"/>
      <c r="AC66" s="1086"/>
      <c r="AD66" s="1086"/>
      <c r="AE66" s="1087"/>
      <c r="AF66" s="1091" t="s">
        <v>
412</v>
      </c>
      <c r="AG66" s="1092"/>
      <c r="AH66" s="1092"/>
      <c r="AI66" s="1092"/>
      <c r="AJ66" s="1093"/>
      <c r="AK66" s="1085" t="s">
        <v>
413</v>
      </c>
      <c r="AL66" s="1080"/>
      <c r="AM66" s="1080"/>
      <c r="AN66" s="1080"/>
      <c r="AO66" s="1081"/>
      <c r="AP66" s="1085" t="s">
        <v>
398</v>
      </c>
      <c r="AQ66" s="1086"/>
      <c r="AR66" s="1086"/>
      <c r="AS66" s="1086"/>
      <c r="AT66" s="1087"/>
      <c r="AU66" s="1085" t="s">
        <v>
414</v>
      </c>
      <c r="AV66" s="1086"/>
      <c r="AW66" s="1086"/>
      <c r="AX66" s="1086"/>
      <c r="AY66" s="1087"/>
      <c r="AZ66" s="1085" t="s">
        <v>
376</v>
      </c>
      <c r="BA66" s="1086"/>
      <c r="BB66" s="1086"/>
      <c r="BC66" s="1086"/>
      <c r="BD66" s="1101"/>
      <c r="BE66" s="262"/>
      <c r="BF66" s="262"/>
      <c r="BG66" s="262"/>
      <c r="BH66" s="262"/>
      <c r="BI66" s="262"/>
      <c r="BJ66" s="262"/>
      <c r="BK66" s="262"/>
      <c r="BL66" s="262"/>
      <c r="BM66" s="262"/>
      <c r="BN66" s="262"/>
      <c r="BO66" s="262"/>
      <c r="BP66" s="262"/>
      <c r="BQ66" s="259">
        <v>
60</v>
      </c>
      <c r="BR66" s="264"/>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3"/>
    </row>
    <row r="67" spans="1:131" s="244" customFormat="1" ht="26.25" customHeight="1" thickBot="1" x14ac:dyDescent="0.25">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62"/>
      <c r="BF67" s="262"/>
      <c r="BG67" s="262"/>
      <c r="BH67" s="262"/>
      <c r="BI67" s="262"/>
      <c r="BJ67" s="262"/>
      <c r="BK67" s="262"/>
      <c r="BL67" s="262"/>
      <c r="BM67" s="262"/>
      <c r="BN67" s="262"/>
      <c r="BO67" s="262"/>
      <c r="BP67" s="262"/>
      <c r="BQ67" s="259">
        <v>
61</v>
      </c>
      <c r="BR67" s="264"/>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3"/>
    </row>
    <row r="68" spans="1:131" s="244" customFormat="1" ht="26.25" customHeight="1" thickTop="1" x14ac:dyDescent="0.2">
      <c r="A68" s="255">
        <v>
1</v>
      </c>
      <c r="B68" s="1202" t="s">
        <v>
581</v>
      </c>
      <c r="C68" s="1203"/>
      <c r="D68" s="1203"/>
      <c r="E68" s="1203"/>
      <c r="F68" s="1203"/>
      <c r="G68" s="1203"/>
      <c r="H68" s="1203"/>
      <c r="I68" s="1203"/>
      <c r="J68" s="1203"/>
      <c r="K68" s="1203"/>
      <c r="L68" s="1203"/>
      <c r="M68" s="1203"/>
      <c r="N68" s="1203"/>
      <c r="O68" s="1203"/>
      <c r="P68" s="1204"/>
      <c r="Q68" s="1072">
        <v>
18132</v>
      </c>
      <c r="R68" s="1069"/>
      <c r="S68" s="1069"/>
      <c r="T68" s="1069"/>
      <c r="U68" s="1069"/>
      <c r="V68" s="1069">
        <v>
18250</v>
      </c>
      <c r="W68" s="1069"/>
      <c r="X68" s="1069"/>
      <c r="Y68" s="1069"/>
      <c r="Z68" s="1069"/>
      <c r="AA68" s="1069">
        <v>
-118</v>
      </c>
      <c r="AB68" s="1069"/>
      <c r="AC68" s="1069"/>
      <c r="AD68" s="1069"/>
      <c r="AE68" s="1069"/>
      <c r="AF68" s="1069">
        <v>
5435</v>
      </c>
      <c r="AG68" s="1069"/>
      <c r="AH68" s="1069"/>
      <c r="AI68" s="1069"/>
      <c r="AJ68" s="1069"/>
      <c r="AK68" s="1069" t="s">
        <v>
596</v>
      </c>
      <c r="AL68" s="1069"/>
      <c r="AM68" s="1069"/>
      <c r="AN68" s="1069"/>
      <c r="AO68" s="1069"/>
      <c r="AP68" s="1069">
        <v>
8490</v>
      </c>
      <c r="AQ68" s="1069"/>
      <c r="AR68" s="1069"/>
      <c r="AS68" s="1069"/>
      <c r="AT68" s="1069"/>
      <c r="AU68" s="1069">
        <v>
255</v>
      </c>
      <c r="AV68" s="1069"/>
      <c r="AW68" s="1069"/>
      <c r="AX68" s="1069"/>
      <c r="AY68" s="1069"/>
      <c r="AZ68" s="1070"/>
      <c r="BA68" s="1070"/>
      <c r="BB68" s="1070"/>
      <c r="BC68" s="1070"/>
      <c r="BD68" s="1071"/>
      <c r="BE68" s="262"/>
      <c r="BF68" s="262"/>
      <c r="BG68" s="262"/>
      <c r="BH68" s="262"/>
      <c r="BI68" s="262"/>
      <c r="BJ68" s="262"/>
      <c r="BK68" s="262"/>
      <c r="BL68" s="262"/>
      <c r="BM68" s="262"/>
      <c r="BN68" s="262"/>
      <c r="BO68" s="262"/>
      <c r="BP68" s="262"/>
      <c r="BQ68" s="259">
        <v>
62</v>
      </c>
      <c r="BR68" s="264"/>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3"/>
    </row>
    <row r="69" spans="1:131" s="244" customFormat="1" ht="26.25" customHeight="1" x14ac:dyDescent="0.2">
      <c r="A69" s="258">
        <v>
2</v>
      </c>
      <c r="B69" s="1061" t="s">
        <v>
582</v>
      </c>
      <c r="C69" s="1062"/>
      <c r="D69" s="1062"/>
      <c r="E69" s="1062"/>
      <c r="F69" s="1062"/>
      <c r="G69" s="1062"/>
      <c r="H69" s="1062"/>
      <c r="I69" s="1062"/>
      <c r="J69" s="1062"/>
      <c r="K69" s="1062"/>
      <c r="L69" s="1062"/>
      <c r="M69" s="1062"/>
      <c r="N69" s="1062"/>
      <c r="O69" s="1062"/>
      <c r="P69" s="1063"/>
      <c r="Q69" s="1064">
        <v>
2893</v>
      </c>
      <c r="R69" s="1058"/>
      <c r="S69" s="1058"/>
      <c r="T69" s="1058"/>
      <c r="U69" s="1058"/>
      <c r="V69" s="1058">
        <v>
2383</v>
      </c>
      <c r="W69" s="1058"/>
      <c r="X69" s="1058"/>
      <c r="Y69" s="1058"/>
      <c r="Z69" s="1058"/>
      <c r="AA69" s="1058">
        <v>
510</v>
      </c>
      <c r="AB69" s="1058"/>
      <c r="AC69" s="1058"/>
      <c r="AD69" s="1058"/>
      <c r="AE69" s="1058"/>
      <c r="AF69" s="1058">
        <v>
510</v>
      </c>
      <c r="AG69" s="1058"/>
      <c r="AH69" s="1058"/>
      <c r="AI69" s="1058"/>
      <c r="AJ69" s="1058"/>
      <c r="AK69" s="1058">
        <v>
47</v>
      </c>
      <c r="AL69" s="1058"/>
      <c r="AM69" s="1058"/>
      <c r="AN69" s="1058"/>
      <c r="AO69" s="1058"/>
      <c r="AP69" s="1058">
        <v>
220</v>
      </c>
      <c r="AQ69" s="1058"/>
      <c r="AR69" s="1058"/>
      <c r="AS69" s="1058"/>
      <c r="AT69" s="1058"/>
      <c r="AU69" s="1058">
        <v>
55</v>
      </c>
      <c r="AV69" s="1058"/>
      <c r="AW69" s="1058"/>
      <c r="AX69" s="1058"/>
      <c r="AY69" s="1058"/>
      <c r="AZ69" s="1059"/>
      <c r="BA69" s="1059"/>
      <c r="BB69" s="1059"/>
      <c r="BC69" s="1059"/>
      <c r="BD69" s="1060"/>
      <c r="BE69" s="262"/>
      <c r="BF69" s="262"/>
      <c r="BG69" s="262"/>
      <c r="BH69" s="262"/>
      <c r="BI69" s="262"/>
      <c r="BJ69" s="262"/>
      <c r="BK69" s="262"/>
      <c r="BL69" s="262"/>
      <c r="BM69" s="262"/>
      <c r="BN69" s="262"/>
      <c r="BO69" s="262"/>
      <c r="BP69" s="262"/>
      <c r="BQ69" s="259">
        <v>
63</v>
      </c>
      <c r="BR69" s="264"/>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3"/>
    </row>
    <row r="70" spans="1:131" s="244" customFormat="1" ht="26.25" customHeight="1" x14ac:dyDescent="0.2">
      <c r="A70" s="258">
        <v>
3</v>
      </c>
      <c r="B70" s="1061" t="s">
        <v>
583</v>
      </c>
      <c r="C70" s="1062"/>
      <c r="D70" s="1062"/>
      <c r="E70" s="1062"/>
      <c r="F70" s="1062"/>
      <c r="G70" s="1062"/>
      <c r="H70" s="1062"/>
      <c r="I70" s="1062"/>
      <c r="J70" s="1062"/>
      <c r="K70" s="1062"/>
      <c r="L70" s="1062"/>
      <c r="M70" s="1062"/>
      <c r="N70" s="1062"/>
      <c r="O70" s="1062"/>
      <c r="P70" s="1063"/>
      <c r="Q70" s="1064">
        <v>
10980</v>
      </c>
      <c r="R70" s="1058"/>
      <c r="S70" s="1058"/>
      <c r="T70" s="1058"/>
      <c r="U70" s="1058"/>
      <c r="V70" s="1058">
        <v>
10267</v>
      </c>
      <c r="W70" s="1058"/>
      <c r="X70" s="1058"/>
      <c r="Y70" s="1058"/>
      <c r="Z70" s="1058"/>
      <c r="AA70" s="1058">
        <v>
713</v>
      </c>
      <c r="AB70" s="1058"/>
      <c r="AC70" s="1058"/>
      <c r="AD70" s="1058"/>
      <c r="AE70" s="1058"/>
      <c r="AF70" s="1058">
        <v>
713</v>
      </c>
      <c r="AG70" s="1058"/>
      <c r="AH70" s="1058"/>
      <c r="AI70" s="1058"/>
      <c r="AJ70" s="1058"/>
      <c r="AK70" s="1058" t="s">
        <v>
596</v>
      </c>
      <c r="AL70" s="1058"/>
      <c r="AM70" s="1058"/>
      <c r="AN70" s="1058"/>
      <c r="AO70" s="1058"/>
      <c r="AP70" s="1058">
        <v>
2124</v>
      </c>
      <c r="AQ70" s="1058"/>
      <c r="AR70" s="1058"/>
      <c r="AS70" s="1058"/>
      <c r="AT70" s="1058"/>
      <c r="AU70" s="1058">
        <v>
83</v>
      </c>
      <c r="AV70" s="1058"/>
      <c r="AW70" s="1058"/>
      <c r="AX70" s="1058"/>
      <c r="AY70" s="1058"/>
      <c r="AZ70" s="1059"/>
      <c r="BA70" s="1059"/>
      <c r="BB70" s="1059"/>
      <c r="BC70" s="1059"/>
      <c r="BD70" s="1060"/>
      <c r="BE70" s="262"/>
      <c r="BF70" s="262"/>
      <c r="BG70" s="262"/>
      <c r="BH70" s="262"/>
      <c r="BI70" s="262"/>
      <c r="BJ70" s="262"/>
      <c r="BK70" s="262"/>
      <c r="BL70" s="262"/>
      <c r="BM70" s="262"/>
      <c r="BN70" s="262"/>
      <c r="BO70" s="262"/>
      <c r="BP70" s="262"/>
      <c r="BQ70" s="259">
        <v>
64</v>
      </c>
      <c r="BR70" s="264"/>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3"/>
    </row>
    <row r="71" spans="1:131" s="244" customFormat="1" ht="26.25" customHeight="1" x14ac:dyDescent="0.2">
      <c r="A71" s="258">
        <v>
4</v>
      </c>
      <c r="B71" s="1061" t="s">
        <v>
579</v>
      </c>
      <c r="C71" s="1062"/>
      <c r="D71" s="1062"/>
      <c r="E71" s="1062"/>
      <c r="F71" s="1062"/>
      <c r="G71" s="1062"/>
      <c r="H71" s="1062"/>
      <c r="I71" s="1062"/>
      <c r="J71" s="1062"/>
      <c r="K71" s="1062"/>
      <c r="L71" s="1062"/>
      <c r="M71" s="1062"/>
      <c r="N71" s="1062"/>
      <c r="O71" s="1062"/>
      <c r="P71" s="1063"/>
      <c r="Q71" s="1064">
        <v>
449</v>
      </c>
      <c r="R71" s="1058"/>
      <c r="S71" s="1058"/>
      <c r="T71" s="1058"/>
      <c r="U71" s="1058"/>
      <c r="V71" s="1058">
        <v>
443</v>
      </c>
      <c r="W71" s="1058"/>
      <c r="X71" s="1058"/>
      <c r="Y71" s="1058"/>
      <c r="Z71" s="1058"/>
      <c r="AA71" s="1058">
        <v>
6</v>
      </c>
      <c r="AB71" s="1058"/>
      <c r="AC71" s="1058"/>
      <c r="AD71" s="1058"/>
      <c r="AE71" s="1058"/>
      <c r="AF71" s="1058">
        <v>
6</v>
      </c>
      <c r="AG71" s="1058"/>
      <c r="AH71" s="1058"/>
      <c r="AI71" s="1058"/>
      <c r="AJ71" s="1058"/>
      <c r="AK71" s="1058">
        <v>
45</v>
      </c>
      <c r="AL71" s="1058"/>
      <c r="AM71" s="1058"/>
      <c r="AN71" s="1058"/>
      <c r="AO71" s="1058"/>
      <c r="AP71" s="1058">
        <v>
454</v>
      </c>
      <c r="AQ71" s="1058"/>
      <c r="AR71" s="1058"/>
      <c r="AS71" s="1058"/>
      <c r="AT71" s="1058"/>
      <c r="AU71" s="1058">
        <v>
84</v>
      </c>
      <c r="AV71" s="1058"/>
      <c r="AW71" s="1058"/>
      <c r="AX71" s="1058"/>
      <c r="AY71" s="1058"/>
      <c r="AZ71" s="1059"/>
      <c r="BA71" s="1059"/>
      <c r="BB71" s="1059"/>
      <c r="BC71" s="1059"/>
      <c r="BD71" s="1060"/>
      <c r="BE71" s="262"/>
      <c r="BF71" s="262"/>
      <c r="BG71" s="262"/>
      <c r="BH71" s="262"/>
      <c r="BI71" s="262"/>
      <c r="BJ71" s="262"/>
      <c r="BK71" s="262"/>
      <c r="BL71" s="262"/>
      <c r="BM71" s="262"/>
      <c r="BN71" s="262"/>
      <c r="BO71" s="262"/>
      <c r="BP71" s="262"/>
      <c r="BQ71" s="259">
        <v>
65</v>
      </c>
      <c r="BR71" s="264"/>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3"/>
    </row>
    <row r="72" spans="1:131" s="244" customFormat="1" ht="26.25" customHeight="1" x14ac:dyDescent="0.2">
      <c r="A72" s="258">
        <v>
5</v>
      </c>
      <c r="B72" s="1061" t="s">
        <v>
584</v>
      </c>
      <c r="C72" s="1062"/>
      <c r="D72" s="1062"/>
      <c r="E72" s="1062"/>
      <c r="F72" s="1062"/>
      <c r="G72" s="1062"/>
      <c r="H72" s="1062"/>
      <c r="I72" s="1062"/>
      <c r="J72" s="1062"/>
      <c r="K72" s="1062"/>
      <c r="L72" s="1062"/>
      <c r="M72" s="1062"/>
      <c r="N72" s="1062"/>
      <c r="O72" s="1062"/>
      <c r="P72" s="1063"/>
      <c r="Q72" s="1064">
        <v>
859</v>
      </c>
      <c r="R72" s="1058"/>
      <c r="S72" s="1058"/>
      <c r="T72" s="1058"/>
      <c r="U72" s="1058"/>
      <c r="V72" s="1058">
        <v>
837</v>
      </c>
      <c r="W72" s="1058"/>
      <c r="X72" s="1058"/>
      <c r="Y72" s="1058"/>
      <c r="Z72" s="1058"/>
      <c r="AA72" s="1058">
        <v>
22</v>
      </c>
      <c r="AB72" s="1058"/>
      <c r="AC72" s="1058"/>
      <c r="AD72" s="1058"/>
      <c r="AE72" s="1058"/>
      <c r="AF72" s="1058">
        <v>
22</v>
      </c>
      <c r="AG72" s="1058"/>
      <c r="AH72" s="1058"/>
      <c r="AI72" s="1058"/>
      <c r="AJ72" s="1058"/>
      <c r="AK72" s="1058">
        <v>
23</v>
      </c>
      <c r="AL72" s="1058"/>
      <c r="AM72" s="1058"/>
      <c r="AN72" s="1058"/>
      <c r="AO72" s="1058"/>
      <c r="AP72" s="1058" t="s">
        <v>
520</v>
      </c>
      <c r="AQ72" s="1058"/>
      <c r="AR72" s="1058"/>
      <c r="AS72" s="1058"/>
      <c r="AT72" s="1058"/>
      <c r="AU72" s="1058" t="s">
        <v>
520</v>
      </c>
      <c r="AV72" s="1058"/>
      <c r="AW72" s="1058"/>
      <c r="AX72" s="1058"/>
      <c r="AY72" s="1058"/>
      <c r="AZ72" s="1059"/>
      <c r="BA72" s="1059"/>
      <c r="BB72" s="1059"/>
      <c r="BC72" s="1059"/>
      <c r="BD72" s="1060"/>
      <c r="BE72" s="262"/>
      <c r="BF72" s="262"/>
      <c r="BG72" s="262"/>
      <c r="BH72" s="262"/>
      <c r="BI72" s="262"/>
      <c r="BJ72" s="262"/>
      <c r="BK72" s="262"/>
      <c r="BL72" s="262"/>
      <c r="BM72" s="262"/>
      <c r="BN72" s="262"/>
      <c r="BO72" s="262"/>
      <c r="BP72" s="262"/>
      <c r="BQ72" s="259">
        <v>
66</v>
      </c>
      <c r="BR72" s="264"/>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3"/>
    </row>
    <row r="73" spans="1:131" s="244" customFormat="1" ht="26.25" customHeight="1" x14ac:dyDescent="0.2">
      <c r="A73" s="258">
        <v>
6</v>
      </c>
      <c r="B73" s="1061" t="s">
        <v>
585</v>
      </c>
      <c r="C73" s="1062"/>
      <c r="D73" s="1062"/>
      <c r="E73" s="1062"/>
      <c r="F73" s="1062"/>
      <c r="G73" s="1062"/>
      <c r="H73" s="1062"/>
      <c r="I73" s="1062"/>
      <c r="J73" s="1062"/>
      <c r="K73" s="1062"/>
      <c r="L73" s="1062"/>
      <c r="M73" s="1062"/>
      <c r="N73" s="1062"/>
      <c r="O73" s="1062"/>
      <c r="P73" s="1063"/>
      <c r="Q73" s="1064">
        <v>
299</v>
      </c>
      <c r="R73" s="1058"/>
      <c r="S73" s="1058"/>
      <c r="T73" s="1058"/>
      <c r="U73" s="1058"/>
      <c r="V73" s="1058">
        <v>
244</v>
      </c>
      <c r="W73" s="1058"/>
      <c r="X73" s="1058"/>
      <c r="Y73" s="1058"/>
      <c r="Z73" s="1058"/>
      <c r="AA73" s="1058">
        <v>
55</v>
      </c>
      <c r="AB73" s="1058"/>
      <c r="AC73" s="1058"/>
      <c r="AD73" s="1058"/>
      <c r="AE73" s="1058"/>
      <c r="AF73" s="1058">
        <v>
55</v>
      </c>
      <c r="AG73" s="1058"/>
      <c r="AH73" s="1058"/>
      <c r="AI73" s="1058"/>
      <c r="AJ73" s="1058"/>
      <c r="AK73" s="1058" t="s">
        <v>
596</v>
      </c>
      <c r="AL73" s="1058"/>
      <c r="AM73" s="1058"/>
      <c r="AN73" s="1058"/>
      <c r="AO73" s="1058"/>
      <c r="AP73" s="1058" t="s">
        <v>
520</v>
      </c>
      <c r="AQ73" s="1058"/>
      <c r="AR73" s="1058"/>
      <c r="AS73" s="1058"/>
      <c r="AT73" s="1058"/>
      <c r="AU73" s="1058" t="s">
        <v>
520</v>
      </c>
      <c r="AV73" s="1058"/>
      <c r="AW73" s="1058"/>
      <c r="AX73" s="1058"/>
      <c r="AY73" s="1058"/>
      <c r="AZ73" s="1059"/>
      <c r="BA73" s="1059"/>
      <c r="BB73" s="1059"/>
      <c r="BC73" s="1059"/>
      <c r="BD73" s="1060"/>
      <c r="BE73" s="262"/>
      <c r="BF73" s="262"/>
      <c r="BG73" s="262"/>
      <c r="BH73" s="262"/>
      <c r="BI73" s="262"/>
      <c r="BJ73" s="262"/>
      <c r="BK73" s="262"/>
      <c r="BL73" s="262"/>
      <c r="BM73" s="262"/>
      <c r="BN73" s="262"/>
      <c r="BO73" s="262"/>
      <c r="BP73" s="262"/>
      <c r="BQ73" s="259">
        <v>
67</v>
      </c>
      <c r="BR73" s="264"/>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3"/>
    </row>
    <row r="74" spans="1:131" s="244" customFormat="1" ht="26.25" customHeight="1" x14ac:dyDescent="0.2">
      <c r="A74" s="258">
        <v>
7</v>
      </c>
      <c r="B74" s="1061" t="s">
        <v>
586</v>
      </c>
      <c r="C74" s="1062"/>
      <c r="D74" s="1062"/>
      <c r="E74" s="1062"/>
      <c r="F74" s="1062"/>
      <c r="G74" s="1062"/>
      <c r="H74" s="1062"/>
      <c r="I74" s="1062"/>
      <c r="J74" s="1062"/>
      <c r="K74" s="1062"/>
      <c r="L74" s="1062"/>
      <c r="M74" s="1062"/>
      <c r="N74" s="1062"/>
      <c r="O74" s="1062"/>
      <c r="P74" s="1063"/>
      <c r="Q74" s="1064">
        <v>
5713</v>
      </c>
      <c r="R74" s="1058"/>
      <c r="S74" s="1058"/>
      <c r="T74" s="1058"/>
      <c r="U74" s="1058"/>
      <c r="V74" s="1058">
        <v>
5295</v>
      </c>
      <c r="W74" s="1058"/>
      <c r="X74" s="1058"/>
      <c r="Y74" s="1058"/>
      <c r="Z74" s="1058"/>
      <c r="AA74" s="1058">
        <v>
418</v>
      </c>
      <c r="AB74" s="1058"/>
      <c r="AC74" s="1058"/>
      <c r="AD74" s="1058"/>
      <c r="AE74" s="1058"/>
      <c r="AF74" s="1058">
        <v>
418</v>
      </c>
      <c r="AG74" s="1058"/>
      <c r="AH74" s="1058"/>
      <c r="AI74" s="1058"/>
      <c r="AJ74" s="1058"/>
      <c r="AK74" s="1058">
        <v>
1100</v>
      </c>
      <c r="AL74" s="1058"/>
      <c r="AM74" s="1058"/>
      <c r="AN74" s="1058"/>
      <c r="AO74" s="1058"/>
      <c r="AP74" s="1058" t="s">
        <v>
520</v>
      </c>
      <c r="AQ74" s="1058"/>
      <c r="AR74" s="1058"/>
      <c r="AS74" s="1058"/>
      <c r="AT74" s="1058"/>
      <c r="AU74" s="1058" t="s">
        <v>
520</v>
      </c>
      <c r="AV74" s="1058"/>
      <c r="AW74" s="1058"/>
      <c r="AX74" s="1058"/>
      <c r="AY74" s="1058"/>
      <c r="AZ74" s="1059"/>
      <c r="BA74" s="1059"/>
      <c r="BB74" s="1059"/>
      <c r="BC74" s="1059"/>
      <c r="BD74" s="1060"/>
      <c r="BE74" s="262"/>
      <c r="BF74" s="262"/>
      <c r="BG74" s="262"/>
      <c r="BH74" s="262"/>
      <c r="BI74" s="262"/>
      <c r="BJ74" s="262"/>
      <c r="BK74" s="262"/>
      <c r="BL74" s="262"/>
      <c r="BM74" s="262"/>
      <c r="BN74" s="262"/>
      <c r="BO74" s="262"/>
      <c r="BP74" s="262"/>
      <c r="BQ74" s="259">
        <v>
68</v>
      </c>
      <c r="BR74" s="264"/>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3"/>
    </row>
    <row r="75" spans="1:131" s="244" customFormat="1" ht="26.25" customHeight="1" x14ac:dyDescent="0.2">
      <c r="A75" s="258">
        <v>
8</v>
      </c>
      <c r="B75" s="1061" t="s">
        <v>
580</v>
      </c>
      <c r="C75" s="1062"/>
      <c r="D75" s="1062"/>
      <c r="E75" s="1062"/>
      <c r="F75" s="1062"/>
      <c r="G75" s="1062"/>
      <c r="H75" s="1062"/>
      <c r="I75" s="1062"/>
      <c r="J75" s="1062"/>
      <c r="K75" s="1062"/>
      <c r="L75" s="1062"/>
      <c r="M75" s="1062"/>
      <c r="N75" s="1062"/>
      <c r="O75" s="1062"/>
      <c r="P75" s="1063"/>
      <c r="Q75" s="1068">
        <v>
4</v>
      </c>
      <c r="R75" s="1066"/>
      <c r="S75" s="1066"/>
      <c r="T75" s="1066"/>
      <c r="U75" s="1067"/>
      <c r="V75" s="1065">
        <v>
3</v>
      </c>
      <c r="W75" s="1066"/>
      <c r="X75" s="1066"/>
      <c r="Y75" s="1066"/>
      <c r="Z75" s="1067"/>
      <c r="AA75" s="1065">
        <v>
1</v>
      </c>
      <c r="AB75" s="1066"/>
      <c r="AC75" s="1066"/>
      <c r="AD75" s="1066"/>
      <c r="AE75" s="1067"/>
      <c r="AF75" s="1065">
        <v>
1</v>
      </c>
      <c r="AG75" s="1066"/>
      <c r="AH75" s="1066"/>
      <c r="AI75" s="1066"/>
      <c r="AJ75" s="1067"/>
      <c r="AK75" s="1065" t="s">
        <v>
596</v>
      </c>
      <c r="AL75" s="1066"/>
      <c r="AM75" s="1066"/>
      <c r="AN75" s="1066"/>
      <c r="AO75" s="1067"/>
      <c r="AP75" s="1065" t="s">
        <v>
520</v>
      </c>
      <c r="AQ75" s="1066"/>
      <c r="AR75" s="1066"/>
      <c r="AS75" s="1066"/>
      <c r="AT75" s="1067"/>
      <c r="AU75" s="1065" t="s">
        <v>
520</v>
      </c>
      <c r="AV75" s="1066"/>
      <c r="AW75" s="1066"/>
      <c r="AX75" s="1066"/>
      <c r="AY75" s="1067"/>
      <c r="AZ75" s="1059"/>
      <c r="BA75" s="1059"/>
      <c r="BB75" s="1059"/>
      <c r="BC75" s="1059"/>
      <c r="BD75" s="1060"/>
      <c r="BE75" s="262"/>
      <c r="BF75" s="262"/>
      <c r="BG75" s="262"/>
      <c r="BH75" s="262"/>
      <c r="BI75" s="262"/>
      <c r="BJ75" s="262"/>
      <c r="BK75" s="262"/>
      <c r="BL75" s="262"/>
      <c r="BM75" s="262"/>
      <c r="BN75" s="262"/>
      <c r="BO75" s="262"/>
      <c r="BP75" s="262"/>
      <c r="BQ75" s="259">
        <v>
69</v>
      </c>
      <c r="BR75" s="264"/>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3"/>
    </row>
    <row r="76" spans="1:131" s="244" customFormat="1" ht="26.25" customHeight="1" x14ac:dyDescent="0.2">
      <c r="A76" s="258">
        <v>
9</v>
      </c>
      <c r="B76" s="1061" t="s">
        <v>
587</v>
      </c>
      <c r="C76" s="1062"/>
      <c r="D76" s="1062"/>
      <c r="E76" s="1062"/>
      <c r="F76" s="1062"/>
      <c r="G76" s="1062"/>
      <c r="H76" s="1062"/>
      <c r="I76" s="1062"/>
      <c r="J76" s="1062"/>
      <c r="K76" s="1062"/>
      <c r="L76" s="1062"/>
      <c r="M76" s="1062"/>
      <c r="N76" s="1062"/>
      <c r="O76" s="1062"/>
      <c r="P76" s="1063"/>
      <c r="Q76" s="1068">
        <v>
6933</v>
      </c>
      <c r="R76" s="1066"/>
      <c r="S76" s="1066"/>
      <c r="T76" s="1066"/>
      <c r="U76" s="1067"/>
      <c r="V76" s="1065">
        <v>
6850</v>
      </c>
      <c r="W76" s="1066"/>
      <c r="X76" s="1066"/>
      <c r="Y76" s="1066"/>
      <c r="Z76" s="1067"/>
      <c r="AA76" s="1065">
        <v>
82</v>
      </c>
      <c r="AB76" s="1066"/>
      <c r="AC76" s="1066"/>
      <c r="AD76" s="1066"/>
      <c r="AE76" s="1067"/>
      <c r="AF76" s="1065">
        <v>
82</v>
      </c>
      <c r="AG76" s="1066"/>
      <c r="AH76" s="1066"/>
      <c r="AI76" s="1066"/>
      <c r="AJ76" s="1067"/>
      <c r="AK76" s="1065">
        <v>
2485</v>
      </c>
      <c r="AL76" s="1066"/>
      <c r="AM76" s="1066"/>
      <c r="AN76" s="1066"/>
      <c r="AO76" s="1067"/>
      <c r="AP76" s="1065" t="s">
        <v>
520</v>
      </c>
      <c r="AQ76" s="1066"/>
      <c r="AR76" s="1066"/>
      <c r="AS76" s="1066"/>
      <c r="AT76" s="1067"/>
      <c r="AU76" s="1065" t="s">
        <v>
520</v>
      </c>
      <c r="AV76" s="1066"/>
      <c r="AW76" s="1066"/>
      <c r="AX76" s="1066"/>
      <c r="AY76" s="1067"/>
      <c r="AZ76" s="1059"/>
      <c r="BA76" s="1059"/>
      <c r="BB76" s="1059"/>
      <c r="BC76" s="1059"/>
      <c r="BD76" s="1060"/>
      <c r="BE76" s="262"/>
      <c r="BF76" s="262"/>
      <c r="BG76" s="262"/>
      <c r="BH76" s="262"/>
      <c r="BI76" s="262"/>
      <c r="BJ76" s="262"/>
      <c r="BK76" s="262"/>
      <c r="BL76" s="262"/>
      <c r="BM76" s="262"/>
      <c r="BN76" s="262"/>
      <c r="BO76" s="262"/>
      <c r="BP76" s="262"/>
      <c r="BQ76" s="259">
        <v>
70</v>
      </c>
      <c r="BR76" s="264"/>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3"/>
    </row>
    <row r="77" spans="1:131" s="244" customFormat="1" ht="26.25" customHeight="1" x14ac:dyDescent="0.2">
      <c r="A77" s="258">
        <v>
10</v>
      </c>
      <c r="B77" s="1061" t="s">
        <v>
588</v>
      </c>
      <c r="C77" s="1062"/>
      <c r="D77" s="1062"/>
      <c r="E77" s="1062"/>
      <c r="F77" s="1062"/>
      <c r="G77" s="1062"/>
      <c r="H77" s="1062"/>
      <c r="I77" s="1062"/>
      <c r="J77" s="1062"/>
      <c r="K77" s="1062"/>
      <c r="L77" s="1062"/>
      <c r="M77" s="1062"/>
      <c r="N77" s="1062"/>
      <c r="O77" s="1062"/>
      <c r="P77" s="1063"/>
      <c r="Q77" s="1068">
        <v>
1385861</v>
      </c>
      <c r="R77" s="1066"/>
      <c r="S77" s="1066"/>
      <c r="T77" s="1066"/>
      <c r="U77" s="1067"/>
      <c r="V77" s="1065">
        <v>
1346246</v>
      </c>
      <c r="W77" s="1066"/>
      <c r="X77" s="1066"/>
      <c r="Y77" s="1066"/>
      <c r="Z77" s="1067"/>
      <c r="AA77" s="1065">
        <v>
39615</v>
      </c>
      <c r="AB77" s="1066"/>
      <c r="AC77" s="1066"/>
      <c r="AD77" s="1066"/>
      <c r="AE77" s="1067"/>
      <c r="AF77" s="1065">
        <v>
39615</v>
      </c>
      <c r="AG77" s="1066"/>
      <c r="AH77" s="1066"/>
      <c r="AI77" s="1066"/>
      <c r="AJ77" s="1067"/>
      <c r="AK77" s="1065">
        <v>
13582</v>
      </c>
      <c r="AL77" s="1066"/>
      <c r="AM77" s="1066"/>
      <c r="AN77" s="1066"/>
      <c r="AO77" s="1067"/>
      <c r="AP77" s="1065" t="s">
        <v>
520</v>
      </c>
      <c r="AQ77" s="1066"/>
      <c r="AR77" s="1066"/>
      <c r="AS77" s="1066"/>
      <c r="AT77" s="1067"/>
      <c r="AU77" s="1065" t="s">
        <v>
520</v>
      </c>
      <c r="AV77" s="1066"/>
      <c r="AW77" s="1066"/>
      <c r="AX77" s="1066"/>
      <c r="AY77" s="1067"/>
      <c r="AZ77" s="1059"/>
      <c r="BA77" s="1059"/>
      <c r="BB77" s="1059"/>
      <c r="BC77" s="1059"/>
      <c r="BD77" s="1060"/>
      <c r="BE77" s="262"/>
      <c r="BF77" s="262"/>
      <c r="BG77" s="262"/>
      <c r="BH77" s="262"/>
      <c r="BI77" s="262"/>
      <c r="BJ77" s="262"/>
      <c r="BK77" s="262"/>
      <c r="BL77" s="262"/>
      <c r="BM77" s="262"/>
      <c r="BN77" s="262"/>
      <c r="BO77" s="262"/>
      <c r="BP77" s="262"/>
      <c r="BQ77" s="259">
        <v>
71</v>
      </c>
      <c r="BR77" s="264"/>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3"/>
    </row>
    <row r="78" spans="1:131" s="244" customFormat="1" ht="26.25" customHeight="1" x14ac:dyDescent="0.2">
      <c r="A78" s="258">
        <v>
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2"/>
      <c r="BF78" s="262"/>
      <c r="BG78" s="262"/>
      <c r="BH78" s="262"/>
      <c r="BI78" s="262"/>
      <c r="BJ78" s="265"/>
      <c r="BK78" s="265"/>
      <c r="BL78" s="265"/>
      <c r="BM78" s="265"/>
      <c r="BN78" s="265"/>
      <c r="BO78" s="262"/>
      <c r="BP78" s="262"/>
      <c r="BQ78" s="259">
        <v>
72</v>
      </c>
      <c r="BR78" s="264"/>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3"/>
    </row>
    <row r="79" spans="1:131" s="244" customFormat="1" ht="26.25" customHeight="1" x14ac:dyDescent="0.2">
      <c r="A79" s="258">
        <v>
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2"/>
      <c r="BF79" s="262"/>
      <c r="BG79" s="262"/>
      <c r="BH79" s="262"/>
      <c r="BI79" s="262"/>
      <c r="BJ79" s="265"/>
      <c r="BK79" s="265"/>
      <c r="BL79" s="265"/>
      <c r="BM79" s="265"/>
      <c r="BN79" s="265"/>
      <c r="BO79" s="262"/>
      <c r="BP79" s="262"/>
      <c r="BQ79" s="259">
        <v>
73</v>
      </c>
      <c r="BR79" s="264"/>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3"/>
    </row>
    <row r="80" spans="1:131" s="244" customFormat="1" ht="26.25" customHeight="1" x14ac:dyDescent="0.2">
      <c r="A80" s="258">
        <v>
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2"/>
      <c r="BF80" s="262"/>
      <c r="BG80" s="262"/>
      <c r="BH80" s="262"/>
      <c r="BI80" s="262"/>
      <c r="BJ80" s="262"/>
      <c r="BK80" s="262"/>
      <c r="BL80" s="262"/>
      <c r="BM80" s="262"/>
      <c r="BN80" s="262"/>
      <c r="BO80" s="262"/>
      <c r="BP80" s="262"/>
      <c r="BQ80" s="259">
        <v>
74</v>
      </c>
      <c r="BR80" s="264"/>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3"/>
    </row>
    <row r="81" spans="1:131" s="244" customFormat="1" ht="26.25" customHeight="1" x14ac:dyDescent="0.2">
      <c r="A81" s="258">
        <v>
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2"/>
      <c r="BF81" s="262"/>
      <c r="BG81" s="262"/>
      <c r="BH81" s="262"/>
      <c r="BI81" s="262"/>
      <c r="BJ81" s="262"/>
      <c r="BK81" s="262"/>
      <c r="BL81" s="262"/>
      <c r="BM81" s="262"/>
      <c r="BN81" s="262"/>
      <c r="BO81" s="262"/>
      <c r="BP81" s="262"/>
      <c r="BQ81" s="259">
        <v>
75</v>
      </c>
      <c r="BR81" s="264"/>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3"/>
    </row>
    <row r="82" spans="1:131" s="244" customFormat="1" ht="26.25" customHeight="1" x14ac:dyDescent="0.2">
      <c r="A82" s="258">
        <v>
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2"/>
      <c r="BF82" s="262"/>
      <c r="BG82" s="262"/>
      <c r="BH82" s="262"/>
      <c r="BI82" s="262"/>
      <c r="BJ82" s="262"/>
      <c r="BK82" s="262"/>
      <c r="BL82" s="262"/>
      <c r="BM82" s="262"/>
      <c r="BN82" s="262"/>
      <c r="BO82" s="262"/>
      <c r="BP82" s="262"/>
      <c r="BQ82" s="259">
        <v>
76</v>
      </c>
      <c r="BR82" s="264"/>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3"/>
    </row>
    <row r="83" spans="1:131" s="244" customFormat="1" ht="26.25" customHeight="1" x14ac:dyDescent="0.2">
      <c r="A83" s="258">
        <v>
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2"/>
      <c r="BF83" s="262"/>
      <c r="BG83" s="262"/>
      <c r="BH83" s="262"/>
      <c r="BI83" s="262"/>
      <c r="BJ83" s="262"/>
      <c r="BK83" s="262"/>
      <c r="BL83" s="262"/>
      <c r="BM83" s="262"/>
      <c r="BN83" s="262"/>
      <c r="BO83" s="262"/>
      <c r="BP83" s="262"/>
      <c r="BQ83" s="259">
        <v>
77</v>
      </c>
      <c r="BR83" s="264"/>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3"/>
    </row>
    <row r="84" spans="1:131" s="244" customFormat="1" ht="26.25" customHeight="1" x14ac:dyDescent="0.2">
      <c r="A84" s="258">
        <v>
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2"/>
      <c r="BF84" s="262"/>
      <c r="BG84" s="262"/>
      <c r="BH84" s="262"/>
      <c r="BI84" s="262"/>
      <c r="BJ84" s="262"/>
      <c r="BK84" s="262"/>
      <c r="BL84" s="262"/>
      <c r="BM84" s="262"/>
      <c r="BN84" s="262"/>
      <c r="BO84" s="262"/>
      <c r="BP84" s="262"/>
      <c r="BQ84" s="259">
        <v>
78</v>
      </c>
      <c r="BR84" s="264"/>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3"/>
    </row>
    <row r="85" spans="1:131" s="244" customFormat="1" ht="26.25" customHeight="1" x14ac:dyDescent="0.2">
      <c r="A85" s="258">
        <v>
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2"/>
      <c r="BF85" s="262"/>
      <c r="BG85" s="262"/>
      <c r="BH85" s="262"/>
      <c r="BI85" s="262"/>
      <c r="BJ85" s="262"/>
      <c r="BK85" s="262"/>
      <c r="BL85" s="262"/>
      <c r="BM85" s="262"/>
      <c r="BN85" s="262"/>
      <c r="BO85" s="262"/>
      <c r="BP85" s="262"/>
      <c r="BQ85" s="259">
        <v>
79</v>
      </c>
      <c r="BR85" s="264"/>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3"/>
    </row>
    <row r="86" spans="1:131" s="244" customFormat="1" ht="26.25" customHeight="1" x14ac:dyDescent="0.2">
      <c r="A86" s="258">
        <v>
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2"/>
      <c r="BF86" s="262"/>
      <c r="BG86" s="262"/>
      <c r="BH86" s="262"/>
      <c r="BI86" s="262"/>
      <c r="BJ86" s="262"/>
      <c r="BK86" s="262"/>
      <c r="BL86" s="262"/>
      <c r="BM86" s="262"/>
      <c r="BN86" s="262"/>
      <c r="BO86" s="262"/>
      <c r="BP86" s="262"/>
      <c r="BQ86" s="259">
        <v>
80</v>
      </c>
      <c r="BR86" s="264"/>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3"/>
    </row>
    <row r="87" spans="1:131" s="244" customFormat="1" ht="26.25" customHeight="1" x14ac:dyDescent="0.2">
      <c r="A87" s="266">
        <v>
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2"/>
      <c r="BF87" s="262"/>
      <c r="BG87" s="262"/>
      <c r="BH87" s="262"/>
      <c r="BI87" s="262"/>
      <c r="BJ87" s="262"/>
      <c r="BK87" s="262"/>
      <c r="BL87" s="262"/>
      <c r="BM87" s="262"/>
      <c r="BN87" s="262"/>
      <c r="BO87" s="262"/>
      <c r="BP87" s="262"/>
      <c r="BQ87" s="259">
        <v>
81</v>
      </c>
      <c r="BR87" s="264"/>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3"/>
    </row>
    <row r="88" spans="1:131" s="244" customFormat="1" ht="26.25" customHeight="1" thickBot="1" x14ac:dyDescent="0.25">
      <c r="A88" s="261" t="s">
        <v>
388</v>
      </c>
      <c r="B88" s="1031" t="s">
        <v>
415</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
46857</v>
      </c>
      <c r="AG88" s="1046"/>
      <c r="AH88" s="1046"/>
      <c r="AI88" s="1046"/>
      <c r="AJ88" s="1046"/>
      <c r="AK88" s="1050"/>
      <c r="AL88" s="1050"/>
      <c r="AM88" s="1050"/>
      <c r="AN88" s="1050"/>
      <c r="AO88" s="1050"/>
      <c r="AP88" s="1046">
        <v>
11288</v>
      </c>
      <c r="AQ88" s="1046"/>
      <c r="AR88" s="1046"/>
      <c r="AS88" s="1046"/>
      <c r="AT88" s="1046"/>
      <c r="AU88" s="1046">
        <v>
477</v>
      </c>
      <c r="AV88" s="1046"/>
      <c r="AW88" s="1046"/>
      <c r="AX88" s="1046"/>
      <c r="AY88" s="1046"/>
      <c r="AZ88" s="1047"/>
      <c r="BA88" s="1047"/>
      <c r="BB88" s="1047"/>
      <c r="BC88" s="1047"/>
      <c r="BD88" s="1048"/>
      <c r="BE88" s="262"/>
      <c r="BF88" s="262"/>
      <c r="BG88" s="262"/>
      <c r="BH88" s="262"/>
      <c r="BI88" s="262"/>
      <c r="BJ88" s="262"/>
      <c r="BK88" s="262"/>
      <c r="BL88" s="262"/>
      <c r="BM88" s="262"/>
      <c r="BN88" s="262"/>
      <c r="BO88" s="262"/>
      <c r="BP88" s="262"/>
      <c r="BQ88" s="259">
        <v>
82</v>
      </c>
      <c r="BR88" s="264"/>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3"/>
    </row>
    <row r="89" spans="1:131" s="244" customFormat="1" ht="26.25" hidden="1" customHeight="1" x14ac:dyDescent="0.2">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
83</v>
      </c>
      <c r="BR89" s="264"/>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3"/>
    </row>
    <row r="90" spans="1:131" s="244" customFormat="1" ht="26.25" hidden="1" customHeight="1" x14ac:dyDescent="0.2">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
84</v>
      </c>
      <c r="BR90" s="264"/>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3"/>
    </row>
    <row r="91" spans="1:131" s="244" customFormat="1" ht="26.25" hidden="1" customHeight="1" x14ac:dyDescent="0.2">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
85</v>
      </c>
      <c r="BR91" s="264"/>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3"/>
    </row>
    <row r="92" spans="1:131" s="244" customFormat="1" ht="26.25" hidden="1" customHeight="1" x14ac:dyDescent="0.2">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
86</v>
      </c>
      <c r="BR92" s="264"/>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3"/>
    </row>
    <row r="93" spans="1:131" s="244" customFormat="1" ht="26.25" hidden="1" customHeight="1" x14ac:dyDescent="0.2">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
87</v>
      </c>
      <c r="BR93" s="264"/>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3"/>
    </row>
    <row r="94" spans="1:131" s="244" customFormat="1" ht="26.25" hidden="1" customHeight="1" x14ac:dyDescent="0.2">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
88</v>
      </c>
      <c r="BR94" s="264"/>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3"/>
    </row>
    <row r="95" spans="1:131" s="244" customFormat="1" ht="26.25" hidden="1" customHeight="1" x14ac:dyDescent="0.2">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
89</v>
      </c>
      <c r="BR95" s="264"/>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3"/>
    </row>
    <row r="96" spans="1:131" s="244" customFormat="1" ht="26.25" hidden="1" customHeight="1" x14ac:dyDescent="0.2">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
90</v>
      </c>
      <c r="BR96" s="264"/>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3"/>
    </row>
    <row r="97" spans="1:131" s="244" customFormat="1" ht="26.25" hidden="1" customHeight="1" x14ac:dyDescent="0.2">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
91</v>
      </c>
      <c r="BR97" s="264"/>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3"/>
    </row>
    <row r="98" spans="1:131" s="244" customFormat="1" ht="26.25" hidden="1" customHeight="1" x14ac:dyDescent="0.2">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
92</v>
      </c>
      <c r="BR98" s="264"/>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3"/>
    </row>
    <row r="99" spans="1:131" s="244" customFormat="1" ht="26.25" hidden="1" customHeight="1" x14ac:dyDescent="0.2">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
93</v>
      </c>
      <c r="BR99" s="264"/>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3"/>
    </row>
    <row r="100" spans="1:131" s="244" customFormat="1" ht="26.25" hidden="1" customHeight="1" x14ac:dyDescent="0.2">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
94</v>
      </c>
      <c r="BR100" s="264"/>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3"/>
    </row>
    <row r="101" spans="1:131" s="244" customFormat="1" ht="26.25" hidden="1" customHeight="1" x14ac:dyDescent="0.2">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
95</v>
      </c>
      <c r="BR101" s="264"/>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3"/>
    </row>
    <row r="102" spans="1:131" s="244" customFormat="1" ht="26.25" customHeight="1" thickBot="1" x14ac:dyDescent="0.25">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
388</v>
      </c>
      <c r="BR102" s="1031" t="s">
        <v>
416</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v>
5</v>
      </c>
      <c r="CS102" s="1038"/>
      <c r="CT102" s="1038"/>
      <c r="CU102" s="1038"/>
      <c r="CV102" s="1039"/>
      <c r="CW102" s="1037">
        <v>
0</v>
      </c>
      <c r="CX102" s="1038"/>
      <c r="CY102" s="1038"/>
      <c r="CZ102" s="1038"/>
      <c r="DA102" s="1039"/>
      <c r="DB102" s="1037">
        <v>
0</v>
      </c>
      <c r="DC102" s="1038"/>
      <c r="DD102" s="1038"/>
      <c r="DE102" s="1038"/>
      <c r="DF102" s="1039"/>
      <c r="DG102" s="1037">
        <v>
0</v>
      </c>
      <c r="DH102" s="1038"/>
      <c r="DI102" s="1038"/>
      <c r="DJ102" s="1038"/>
      <c r="DK102" s="1039"/>
      <c r="DL102" s="1037">
        <v>
0</v>
      </c>
      <c r="DM102" s="1038"/>
      <c r="DN102" s="1038"/>
      <c r="DO102" s="1038"/>
      <c r="DP102" s="1039"/>
      <c r="DQ102" s="1037">
        <v>
0</v>
      </c>
      <c r="DR102" s="1038"/>
      <c r="DS102" s="1038"/>
      <c r="DT102" s="1038"/>
      <c r="DU102" s="1039"/>
      <c r="DV102" s="1020"/>
      <c r="DW102" s="1021"/>
      <c r="DX102" s="1021"/>
      <c r="DY102" s="1021"/>
      <c r="DZ102" s="1022"/>
      <c r="EA102" s="243"/>
    </row>
    <row r="103" spans="1:131" s="244" customFormat="1" ht="26.25" customHeight="1" x14ac:dyDescent="0.2">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23" t="s">
        <v>
417</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3"/>
    </row>
    <row r="104" spans="1:131" s="244" customFormat="1" ht="26.25" customHeight="1" x14ac:dyDescent="0.2">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24" t="s">
        <v>
418</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3"/>
    </row>
    <row r="105" spans="1:131" s="244" customFormat="1" ht="11.25" customHeight="1" x14ac:dyDescent="0.2">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2">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5">
      <c r="A107" s="272" t="s">
        <v>
419</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
420</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2">
      <c r="A108" s="1025" t="s">
        <v>
421</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
422</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3" customFormat="1" ht="26.25" customHeight="1" x14ac:dyDescent="0.2">
      <c r="A109" s="980" t="s">
        <v>
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
424</v>
      </c>
      <c r="AB109" s="981"/>
      <c r="AC109" s="981"/>
      <c r="AD109" s="981"/>
      <c r="AE109" s="982"/>
      <c r="AF109" s="983" t="s">
        <v>
307</v>
      </c>
      <c r="AG109" s="981"/>
      <c r="AH109" s="981"/>
      <c r="AI109" s="981"/>
      <c r="AJ109" s="982"/>
      <c r="AK109" s="983" t="s">
        <v>
306</v>
      </c>
      <c r="AL109" s="981"/>
      <c r="AM109" s="981"/>
      <c r="AN109" s="981"/>
      <c r="AO109" s="982"/>
      <c r="AP109" s="983" t="s">
        <v>
425</v>
      </c>
      <c r="AQ109" s="981"/>
      <c r="AR109" s="981"/>
      <c r="AS109" s="981"/>
      <c r="AT109" s="1012"/>
      <c r="AU109" s="980" t="s">
        <v>
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
424</v>
      </c>
      <c r="BR109" s="981"/>
      <c r="BS109" s="981"/>
      <c r="BT109" s="981"/>
      <c r="BU109" s="982"/>
      <c r="BV109" s="983" t="s">
        <v>
307</v>
      </c>
      <c r="BW109" s="981"/>
      <c r="BX109" s="981"/>
      <c r="BY109" s="981"/>
      <c r="BZ109" s="982"/>
      <c r="CA109" s="983" t="s">
        <v>
306</v>
      </c>
      <c r="CB109" s="981"/>
      <c r="CC109" s="981"/>
      <c r="CD109" s="981"/>
      <c r="CE109" s="982"/>
      <c r="CF109" s="1019" t="s">
        <v>
425</v>
      </c>
      <c r="CG109" s="1019"/>
      <c r="CH109" s="1019"/>
      <c r="CI109" s="1019"/>
      <c r="CJ109" s="1019"/>
      <c r="CK109" s="983" t="s">
        <v>
426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
424</v>
      </c>
      <c r="DH109" s="981"/>
      <c r="DI109" s="981"/>
      <c r="DJ109" s="981"/>
      <c r="DK109" s="982"/>
      <c r="DL109" s="983" t="s">
        <v>
307</v>
      </c>
      <c r="DM109" s="981"/>
      <c r="DN109" s="981"/>
      <c r="DO109" s="981"/>
      <c r="DP109" s="982"/>
      <c r="DQ109" s="983" t="s">
        <v>
306</v>
      </c>
      <c r="DR109" s="981"/>
      <c r="DS109" s="981"/>
      <c r="DT109" s="981"/>
      <c r="DU109" s="982"/>
      <c r="DV109" s="983" t="s">
        <v>
425</v>
      </c>
      <c r="DW109" s="981"/>
      <c r="DX109" s="981"/>
      <c r="DY109" s="981"/>
      <c r="DZ109" s="1012"/>
    </row>
    <row r="110" spans="1:131" s="243" customFormat="1" ht="26.25" customHeight="1" x14ac:dyDescent="0.2">
      <c r="A110" s="883" t="s">
        <v>
427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
2470601</v>
      </c>
      <c r="AB110" s="974"/>
      <c r="AC110" s="974"/>
      <c r="AD110" s="974"/>
      <c r="AE110" s="975"/>
      <c r="AF110" s="976">
        <v>
2524805</v>
      </c>
      <c r="AG110" s="974"/>
      <c r="AH110" s="974"/>
      <c r="AI110" s="974"/>
      <c r="AJ110" s="975"/>
      <c r="AK110" s="976">
        <v>
2504552</v>
      </c>
      <c r="AL110" s="974"/>
      <c r="AM110" s="974"/>
      <c r="AN110" s="974"/>
      <c r="AO110" s="975"/>
      <c r="AP110" s="977">
        <v>
12.3</v>
      </c>
      <c r="AQ110" s="978"/>
      <c r="AR110" s="978"/>
      <c r="AS110" s="978"/>
      <c r="AT110" s="979"/>
      <c r="AU110" s="1013" t="s">
        <v>
72</v>
      </c>
      <c r="AV110" s="1014"/>
      <c r="AW110" s="1014"/>
      <c r="AX110" s="1014"/>
      <c r="AY110" s="1014"/>
      <c r="AZ110" s="939" t="s">
        <v>
428</v>
      </c>
      <c r="BA110" s="884"/>
      <c r="BB110" s="884"/>
      <c r="BC110" s="884"/>
      <c r="BD110" s="884"/>
      <c r="BE110" s="884"/>
      <c r="BF110" s="884"/>
      <c r="BG110" s="884"/>
      <c r="BH110" s="884"/>
      <c r="BI110" s="884"/>
      <c r="BJ110" s="884"/>
      <c r="BK110" s="884"/>
      <c r="BL110" s="884"/>
      <c r="BM110" s="884"/>
      <c r="BN110" s="884"/>
      <c r="BO110" s="884"/>
      <c r="BP110" s="885"/>
      <c r="BQ110" s="940">
        <v>
24519413</v>
      </c>
      <c r="BR110" s="921"/>
      <c r="BS110" s="921"/>
      <c r="BT110" s="921"/>
      <c r="BU110" s="921"/>
      <c r="BV110" s="921">
        <v>
24339666</v>
      </c>
      <c r="BW110" s="921"/>
      <c r="BX110" s="921"/>
      <c r="BY110" s="921"/>
      <c r="BZ110" s="921"/>
      <c r="CA110" s="921">
        <v>
24713720</v>
      </c>
      <c r="CB110" s="921"/>
      <c r="CC110" s="921"/>
      <c r="CD110" s="921"/>
      <c r="CE110" s="921"/>
      <c r="CF110" s="945">
        <v>
121.3</v>
      </c>
      <c r="CG110" s="946"/>
      <c r="CH110" s="946"/>
      <c r="CI110" s="946"/>
      <c r="CJ110" s="946"/>
      <c r="CK110" s="1009" t="s">
        <v>
429</v>
      </c>
      <c r="CL110" s="895"/>
      <c r="CM110" s="970" t="s">
        <v>
430</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
431</v>
      </c>
      <c r="DH110" s="921"/>
      <c r="DI110" s="921"/>
      <c r="DJ110" s="921"/>
      <c r="DK110" s="921"/>
      <c r="DL110" s="921" t="s">
        <v>
431</v>
      </c>
      <c r="DM110" s="921"/>
      <c r="DN110" s="921"/>
      <c r="DO110" s="921"/>
      <c r="DP110" s="921"/>
      <c r="DQ110" s="921" t="s">
        <v>
431</v>
      </c>
      <c r="DR110" s="921"/>
      <c r="DS110" s="921"/>
      <c r="DT110" s="921"/>
      <c r="DU110" s="921"/>
      <c r="DV110" s="922" t="s">
        <v>
431</v>
      </c>
      <c r="DW110" s="922"/>
      <c r="DX110" s="922"/>
      <c r="DY110" s="922"/>
      <c r="DZ110" s="923"/>
    </row>
    <row r="111" spans="1:131" s="243" customFormat="1" ht="26.25" customHeight="1" x14ac:dyDescent="0.2">
      <c r="A111" s="850" t="s">
        <v>
432</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
390</v>
      </c>
      <c r="AB111" s="1002"/>
      <c r="AC111" s="1002"/>
      <c r="AD111" s="1002"/>
      <c r="AE111" s="1003"/>
      <c r="AF111" s="1004" t="s">
        <v>
390</v>
      </c>
      <c r="AG111" s="1002"/>
      <c r="AH111" s="1002"/>
      <c r="AI111" s="1002"/>
      <c r="AJ111" s="1003"/>
      <c r="AK111" s="1004" t="s">
        <v>
390</v>
      </c>
      <c r="AL111" s="1002"/>
      <c r="AM111" s="1002"/>
      <c r="AN111" s="1002"/>
      <c r="AO111" s="1003"/>
      <c r="AP111" s="1005" t="s">
        <v>
390</v>
      </c>
      <c r="AQ111" s="1006"/>
      <c r="AR111" s="1006"/>
      <c r="AS111" s="1006"/>
      <c r="AT111" s="1007"/>
      <c r="AU111" s="1015"/>
      <c r="AV111" s="1016"/>
      <c r="AW111" s="1016"/>
      <c r="AX111" s="1016"/>
      <c r="AY111" s="1016"/>
      <c r="AZ111" s="891" t="s">
        <v>
433</v>
      </c>
      <c r="BA111" s="826"/>
      <c r="BB111" s="826"/>
      <c r="BC111" s="826"/>
      <c r="BD111" s="826"/>
      <c r="BE111" s="826"/>
      <c r="BF111" s="826"/>
      <c r="BG111" s="826"/>
      <c r="BH111" s="826"/>
      <c r="BI111" s="826"/>
      <c r="BJ111" s="826"/>
      <c r="BK111" s="826"/>
      <c r="BL111" s="826"/>
      <c r="BM111" s="826"/>
      <c r="BN111" s="826"/>
      <c r="BO111" s="826"/>
      <c r="BP111" s="827"/>
      <c r="BQ111" s="892">
        <v>
361241</v>
      </c>
      <c r="BR111" s="893"/>
      <c r="BS111" s="893"/>
      <c r="BT111" s="893"/>
      <c r="BU111" s="893"/>
      <c r="BV111" s="893">
        <v>
240826</v>
      </c>
      <c r="BW111" s="893"/>
      <c r="BX111" s="893"/>
      <c r="BY111" s="893"/>
      <c r="BZ111" s="893"/>
      <c r="CA111" s="893">
        <v>
120411</v>
      </c>
      <c r="CB111" s="893"/>
      <c r="CC111" s="893"/>
      <c r="CD111" s="893"/>
      <c r="CE111" s="893"/>
      <c r="CF111" s="954">
        <v>
0.6</v>
      </c>
      <c r="CG111" s="955"/>
      <c r="CH111" s="955"/>
      <c r="CI111" s="955"/>
      <c r="CJ111" s="955"/>
      <c r="CK111" s="1010"/>
      <c r="CL111" s="897"/>
      <c r="CM111" s="900" t="s">
        <v>
434</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
390</v>
      </c>
      <c r="DH111" s="893"/>
      <c r="DI111" s="893"/>
      <c r="DJ111" s="893"/>
      <c r="DK111" s="893"/>
      <c r="DL111" s="893" t="s">
        <v>
390</v>
      </c>
      <c r="DM111" s="893"/>
      <c r="DN111" s="893"/>
      <c r="DO111" s="893"/>
      <c r="DP111" s="893"/>
      <c r="DQ111" s="893" t="s">
        <v>
390</v>
      </c>
      <c r="DR111" s="893"/>
      <c r="DS111" s="893"/>
      <c r="DT111" s="893"/>
      <c r="DU111" s="893"/>
      <c r="DV111" s="870" t="s">
        <v>
390</v>
      </c>
      <c r="DW111" s="870"/>
      <c r="DX111" s="870"/>
      <c r="DY111" s="870"/>
      <c r="DZ111" s="871"/>
    </row>
    <row r="112" spans="1:131" s="243" customFormat="1" ht="26.25" customHeight="1" x14ac:dyDescent="0.2">
      <c r="A112" s="995" t="s">
        <v>
435</v>
      </c>
      <c r="B112" s="996"/>
      <c r="C112" s="826" t="s">
        <v>
436</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
390</v>
      </c>
      <c r="AB112" s="856"/>
      <c r="AC112" s="856"/>
      <c r="AD112" s="856"/>
      <c r="AE112" s="857"/>
      <c r="AF112" s="858" t="s">
        <v>
431</v>
      </c>
      <c r="AG112" s="856"/>
      <c r="AH112" s="856"/>
      <c r="AI112" s="856"/>
      <c r="AJ112" s="857"/>
      <c r="AK112" s="858" t="s">
        <v>
390</v>
      </c>
      <c r="AL112" s="856"/>
      <c r="AM112" s="856"/>
      <c r="AN112" s="856"/>
      <c r="AO112" s="857"/>
      <c r="AP112" s="903" t="s">
        <v>
390</v>
      </c>
      <c r="AQ112" s="904"/>
      <c r="AR112" s="904"/>
      <c r="AS112" s="904"/>
      <c r="AT112" s="905"/>
      <c r="AU112" s="1015"/>
      <c r="AV112" s="1016"/>
      <c r="AW112" s="1016"/>
      <c r="AX112" s="1016"/>
      <c r="AY112" s="1016"/>
      <c r="AZ112" s="891" t="s">
        <v>
437</v>
      </c>
      <c r="BA112" s="826"/>
      <c r="BB112" s="826"/>
      <c r="BC112" s="826"/>
      <c r="BD112" s="826"/>
      <c r="BE112" s="826"/>
      <c r="BF112" s="826"/>
      <c r="BG112" s="826"/>
      <c r="BH112" s="826"/>
      <c r="BI112" s="826"/>
      <c r="BJ112" s="826"/>
      <c r="BK112" s="826"/>
      <c r="BL112" s="826"/>
      <c r="BM112" s="826"/>
      <c r="BN112" s="826"/>
      <c r="BO112" s="826"/>
      <c r="BP112" s="827"/>
      <c r="BQ112" s="892">
        <v>
4457094</v>
      </c>
      <c r="BR112" s="893"/>
      <c r="BS112" s="893"/>
      <c r="BT112" s="893"/>
      <c r="BU112" s="893"/>
      <c r="BV112" s="893">
        <v>
3967536</v>
      </c>
      <c r="BW112" s="893"/>
      <c r="BX112" s="893"/>
      <c r="BY112" s="893"/>
      <c r="BZ112" s="893"/>
      <c r="CA112" s="893">
        <v>
3451004</v>
      </c>
      <c r="CB112" s="893"/>
      <c r="CC112" s="893"/>
      <c r="CD112" s="893"/>
      <c r="CE112" s="893"/>
      <c r="CF112" s="954">
        <v>
16.899999999999999</v>
      </c>
      <c r="CG112" s="955"/>
      <c r="CH112" s="955"/>
      <c r="CI112" s="955"/>
      <c r="CJ112" s="955"/>
      <c r="CK112" s="1010"/>
      <c r="CL112" s="897"/>
      <c r="CM112" s="900" t="s">
        <v>
438</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
390</v>
      </c>
      <c r="DH112" s="893"/>
      <c r="DI112" s="893"/>
      <c r="DJ112" s="893"/>
      <c r="DK112" s="893"/>
      <c r="DL112" s="893" t="s">
        <v>
431</v>
      </c>
      <c r="DM112" s="893"/>
      <c r="DN112" s="893"/>
      <c r="DO112" s="893"/>
      <c r="DP112" s="893"/>
      <c r="DQ112" s="893" t="s">
        <v>
390</v>
      </c>
      <c r="DR112" s="893"/>
      <c r="DS112" s="893"/>
      <c r="DT112" s="893"/>
      <c r="DU112" s="893"/>
      <c r="DV112" s="870" t="s">
        <v>
390</v>
      </c>
      <c r="DW112" s="870"/>
      <c r="DX112" s="870"/>
      <c r="DY112" s="870"/>
      <c r="DZ112" s="871"/>
    </row>
    <row r="113" spans="1:130" s="243" customFormat="1" ht="26.25" customHeight="1" x14ac:dyDescent="0.2">
      <c r="A113" s="997"/>
      <c r="B113" s="998"/>
      <c r="C113" s="826" t="s">
        <v>
439</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
752354</v>
      </c>
      <c r="AB113" s="1002"/>
      <c r="AC113" s="1002"/>
      <c r="AD113" s="1002"/>
      <c r="AE113" s="1003"/>
      <c r="AF113" s="1004">
        <v>
672594</v>
      </c>
      <c r="AG113" s="1002"/>
      <c r="AH113" s="1002"/>
      <c r="AI113" s="1002"/>
      <c r="AJ113" s="1003"/>
      <c r="AK113" s="1004">
        <v>
585606</v>
      </c>
      <c r="AL113" s="1002"/>
      <c r="AM113" s="1002"/>
      <c r="AN113" s="1002"/>
      <c r="AO113" s="1003"/>
      <c r="AP113" s="1005">
        <v>
2.9</v>
      </c>
      <c r="AQ113" s="1006"/>
      <c r="AR113" s="1006"/>
      <c r="AS113" s="1006"/>
      <c r="AT113" s="1007"/>
      <c r="AU113" s="1015"/>
      <c r="AV113" s="1016"/>
      <c r="AW113" s="1016"/>
      <c r="AX113" s="1016"/>
      <c r="AY113" s="1016"/>
      <c r="AZ113" s="891" t="s">
        <v>
440</v>
      </c>
      <c r="BA113" s="826"/>
      <c r="BB113" s="826"/>
      <c r="BC113" s="826"/>
      <c r="BD113" s="826"/>
      <c r="BE113" s="826"/>
      <c r="BF113" s="826"/>
      <c r="BG113" s="826"/>
      <c r="BH113" s="826"/>
      <c r="BI113" s="826"/>
      <c r="BJ113" s="826"/>
      <c r="BK113" s="826"/>
      <c r="BL113" s="826"/>
      <c r="BM113" s="826"/>
      <c r="BN113" s="826"/>
      <c r="BO113" s="826"/>
      <c r="BP113" s="827"/>
      <c r="BQ113" s="892">
        <v>
702606</v>
      </c>
      <c r="BR113" s="893"/>
      <c r="BS113" s="893"/>
      <c r="BT113" s="893"/>
      <c r="BU113" s="893"/>
      <c r="BV113" s="893">
        <v>
588530</v>
      </c>
      <c r="BW113" s="893"/>
      <c r="BX113" s="893"/>
      <c r="BY113" s="893"/>
      <c r="BZ113" s="893"/>
      <c r="CA113" s="893">
        <v>
476109</v>
      </c>
      <c r="CB113" s="893"/>
      <c r="CC113" s="893"/>
      <c r="CD113" s="893"/>
      <c r="CE113" s="893"/>
      <c r="CF113" s="954">
        <v>
2.2999999999999998</v>
      </c>
      <c r="CG113" s="955"/>
      <c r="CH113" s="955"/>
      <c r="CI113" s="955"/>
      <c r="CJ113" s="955"/>
      <c r="CK113" s="1010"/>
      <c r="CL113" s="897"/>
      <c r="CM113" s="900" t="s">
        <v>
441</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
431</v>
      </c>
      <c r="DH113" s="856"/>
      <c r="DI113" s="856"/>
      <c r="DJ113" s="856"/>
      <c r="DK113" s="857"/>
      <c r="DL113" s="858" t="s">
        <v>
390</v>
      </c>
      <c r="DM113" s="856"/>
      <c r="DN113" s="856"/>
      <c r="DO113" s="856"/>
      <c r="DP113" s="857"/>
      <c r="DQ113" s="858" t="s">
        <v>
390</v>
      </c>
      <c r="DR113" s="856"/>
      <c r="DS113" s="856"/>
      <c r="DT113" s="856"/>
      <c r="DU113" s="857"/>
      <c r="DV113" s="903" t="s">
        <v>
390</v>
      </c>
      <c r="DW113" s="904"/>
      <c r="DX113" s="904"/>
      <c r="DY113" s="904"/>
      <c r="DZ113" s="905"/>
    </row>
    <row r="114" spans="1:130" s="243" customFormat="1" ht="26.25" customHeight="1" x14ac:dyDescent="0.2">
      <c r="A114" s="997"/>
      <c r="B114" s="998"/>
      <c r="C114" s="826" t="s">
        <v>
442</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
121746</v>
      </c>
      <c r="AB114" s="856"/>
      <c r="AC114" s="856"/>
      <c r="AD114" s="856"/>
      <c r="AE114" s="857"/>
      <c r="AF114" s="858">
        <v>
110519</v>
      </c>
      <c r="AG114" s="856"/>
      <c r="AH114" s="856"/>
      <c r="AI114" s="856"/>
      <c r="AJ114" s="857"/>
      <c r="AK114" s="858">
        <v>
100372</v>
      </c>
      <c r="AL114" s="856"/>
      <c r="AM114" s="856"/>
      <c r="AN114" s="856"/>
      <c r="AO114" s="857"/>
      <c r="AP114" s="903">
        <v>
0.5</v>
      </c>
      <c r="AQ114" s="904"/>
      <c r="AR114" s="904"/>
      <c r="AS114" s="904"/>
      <c r="AT114" s="905"/>
      <c r="AU114" s="1015"/>
      <c r="AV114" s="1016"/>
      <c r="AW114" s="1016"/>
      <c r="AX114" s="1016"/>
      <c r="AY114" s="1016"/>
      <c r="AZ114" s="891" t="s">
        <v>
443</v>
      </c>
      <c r="BA114" s="826"/>
      <c r="BB114" s="826"/>
      <c r="BC114" s="826"/>
      <c r="BD114" s="826"/>
      <c r="BE114" s="826"/>
      <c r="BF114" s="826"/>
      <c r="BG114" s="826"/>
      <c r="BH114" s="826"/>
      <c r="BI114" s="826"/>
      <c r="BJ114" s="826"/>
      <c r="BK114" s="826"/>
      <c r="BL114" s="826"/>
      <c r="BM114" s="826"/>
      <c r="BN114" s="826"/>
      <c r="BO114" s="826"/>
      <c r="BP114" s="827"/>
      <c r="BQ114" s="892">
        <v>
6120889</v>
      </c>
      <c r="BR114" s="893"/>
      <c r="BS114" s="893"/>
      <c r="BT114" s="893"/>
      <c r="BU114" s="893"/>
      <c r="BV114" s="893">
        <v>
6039310</v>
      </c>
      <c r="BW114" s="893"/>
      <c r="BX114" s="893"/>
      <c r="BY114" s="893"/>
      <c r="BZ114" s="893"/>
      <c r="CA114" s="893">
        <v>
5846677</v>
      </c>
      <c r="CB114" s="893"/>
      <c r="CC114" s="893"/>
      <c r="CD114" s="893"/>
      <c r="CE114" s="893"/>
      <c r="CF114" s="954">
        <v>
28.7</v>
      </c>
      <c r="CG114" s="955"/>
      <c r="CH114" s="955"/>
      <c r="CI114" s="955"/>
      <c r="CJ114" s="955"/>
      <c r="CK114" s="1010"/>
      <c r="CL114" s="897"/>
      <c r="CM114" s="900" t="s">
        <v>
444</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
390</v>
      </c>
      <c r="DH114" s="856"/>
      <c r="DI114" s="856"/>
      <c r="DJ114" s="856"/>
      <c r="DK114" s="857"/>
      <c r="DL114" s="858" t="s">
        <v>
390</v>
      </c>
      <c r="DM114" s="856"/>
      <c r="DN114" s="856"/>
      <c r="DO114" s="856"/>
      <c r="DP114" s="857"/>
      <c r="DQ114" s="858" t="s">
        <v>
390</v>
      </c>
      <c r="DR114" s="856"/>
      <c r="DS114" s="856"/>
      <c r="DT114" s="856"/>
      <c r="DU114" s="857"/>
      <c r="DV114" s="903" t="s">
        <v>
390</v>
      </c>
      <c r="DW114" s="904"/>
      <c r="DX114" s="904"/>
      <c r="DY114" s="904"/>
      <c r="DZ114" s="905"/>
    </row>
    <row r="115" spans="1:130" s="243" customFormat="1" ht="26.25" customHeight="1" x14ac:dyDescent="0.2">
      <c r="A115" s="997"/>
      <c r="B115" s="998"/>
      <c r="C115" s="826" t="s">
        <v>
445</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t="s">
        <v>
390</v>
      </c>
      <c r="AB115" s="1002"/>
      <c r="AC115" s="1002"/>
      <c r="AD115" s="1002"/>
      <c r="AE115" s="1003"/>
      <c r="AF115" s="1004" t="s">
        <v>
390</v>
      </c>
      <c r="AG115" s="1002"/>
      <c r="AH115" s="1002"/>
      <c r="AI115" s="1002"/>
      <c r="AJ115" s="1003"/>
      <c r="AK115" s="1004" t="s">
        <v>
390</v>
      </c>
      <c r="AL115" s="1002"/>
      <c r="AM115" s="1002"/>
      <c r="AN115" s="1002"/>
      <c r="AO115" s="1003"/>
      <c r="AP115" s="1005" t="s">
        <v>
390</v>
      </c>
      <c r="AQ115" s="1006"/>
      <c r="AR115" s="1006"/>
      <c r="AS115" s="1006"/>
      <c r="AT115" s="1007"/>
      <c r="AU115" s="1015"/>
      <c r="AV115" s="1016"/>
      <c r="AW115" s="1016"/>
      <c r="AX115" s="1016"/>
      <c r="AY115" s="1016"/>
      <c r="AZ115" s="891" t="s">
        <v>
446</v>
      </c>
      <c r="BA115" s="826"/>
      <c r="BB115" s="826"/>
      <c r="BC115" s="826"/>
      <c r="BD115" s="826"/>
      <c r="BE115" s="826"/>
      <c r="BF115" s="826"/>
      <c r="BG115" s="826"/>
      <c r="BH115" s="826"/>
      <c r="BI115" s="826"/>
      <c r="BJ115" s="826"/>
      <c r="BK115" s="826"/>
      <c r="BL115" s="826"/>
      <c r="BM115" s="826"/>
      <c r="BN115" s="826"/>
      <c r="BO115" s="826"/>
      <c r="BP115" s="827"/>
      <c r="BQ115" s="892" t="s">
        <v>
390</v>
      </c>
      <c r="BR115" s="893"/>
      <c r="BS115" s="893"/>
      <c r="BT115" s="893"/>
      <c r="BU115" s="893"/>
      <c r="BV115" s="893" t="s">
        <v>
390</v>
      </c>
      <c r="BW115" s="893"/>
      <c r="BX115" s="893"/>
      <c r="BY115" s="893"/>
      <c r="BZ115" s="893"/>
      <c r="CA115" s="893" t="s">
        <v>
390</v>
      </c>
      <c r="CB115" s="893"/>
      <c r="CC115" s="893"/>
      <c r="CD115" s="893"/>
      <c r="CE115" s="893"/>
      <c r="CF115" s="954" t="s">
        <v>
390</v>
      </c>
      <c r="CG115" s="955"/>
      <c r="CH115" s="955"/>
      <c r="CI115" s="955"/>
      <c r="CJ115" s="955"/>
      <c r="CK115" s="1010"/>
      <c r="CL115" s="897"/>
      <c r="CM115" s="891" t="s">
        <v>
447</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t="s">
        <v>
390</v>
      </c>
      <c r="DH115" s="856"/>
      <c r="DI115" s="856"/>
      <c r="DJ115" s="856"/>
      <c r="DK115" s="857"/>
      <c r="DL115" s="858" t="s">
        <v>
390</v>
      </c>
      <c r="DM115" s="856"/>
      <c r="DN115" s="856"/>
      <c r="DO115" s="856"/>
      <c r="DP115" s="857"/>
      <c r="DQ115" s="858" t="s">
        <v>
390</v>
      </c>
      <c r="DR115" s="856"/>
      <c r="DS115" s="856"/>
      <c r="DT115" s="856"/>
      <c r="DU115" s="857"/>
      <c r="DV115" s="903" t="s">
        <v>
390</v>
      </c>
      <c r="DW115" s="904"/>
      <c r="DX115" s="904"/>
      <c r="DY115" s="904"/>
      <c r="DZ115" s="905"/>
    </row>
    <row r="116" spans="1:130" s="243" customFormat="1" ht="26.25" customHeight="1" x14ac:dyDescent="0.2">
      <c r="A116" s="999"/>
      <c r="B116" s="1000"/>
      <c r="C116" s="959" t="s">
        <v>
448</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t="s">
        <v>
390</v>
      </c>
      <c r="AB116" s="856"/>
      <c r="AC116" s="856"/>
      <c r="AD116" s="856"/>
      <c r="AE116" s="857"/>
      <c r="AF116" s="858" t="s">
        <v>
390</v>
      </c>
      <c r="AG116" s="856"/>
      <c r="AH116" s="856"/>
      <c r="AI116" s="856"/>
      <c r="AJ116" s="857"/>
      <c r="AK116" s="858" t="s">
        <v>
390</v>
      </c>
      <c r="AL116" s="856"/>
      <c r="AM116" s="856"/>
      <c r="AN116" s="856"/>
      <c r="AO116" s="857"/>
      <c r="AP116" s="903" t="s">
        <v>
390</v>
      </c>
      <c r="AQ116" s="904"/>
      <c r="AR116" s="904"/>
      <c r="AS116" s="904"/>
      <c r="AT116" s="905"/>
      <c r="AU116" s="1015"/>
      <c r="AV116" s="1016"/>
      <c r="AW116" s="1016"/>
      <c r="AX116" s="1016"/>
      <c r="AY116" s="1016"/>
      <c r="AZ116" s="942" t="s">
        <v>
449</v>
      </c>
      <c r="BA116" s="943"/>
      <c r="BB116" s="943"/>
      <c r="BC116" s="943"/>
      <c r="BD116" s="943"/>
      <c r="BE116" s="943"/>
      <c r="BF116" s="943"/>
      <c r="BG116" s="943"/>
      <c r="BH116" s="943"/>
      <c r="BI116" s="943"/>
      <c r="BJ116" s="943"/>
      <c r="BK116" s="943"/>
      <c r="BL116" s="943"/>
      <c r="BM116" s="943"/>
      <c r="BN116" s="943"/>
      <c r="BO116" s="943"/>
      <c r="BP116" s="944"/>
      <c r="BQ116" s="892" t="s">
        <v>
431</v>
      </c>
      <c r="BR116" s="893"/>
      <c r="BS116" s="893"/>
      <c r="BT116" s="893"/>
      <c r="BU116" s="893"/>
      <c r="BV116" s="893" t="s">
        <v>
390</v>
      </c>
      <c r="BW116" s="893"/>
      <c r="BX116" s="893"/>
      <c r="BY116" s="893"/>
      <c r="BZ116" s="893"/>
      <c r="CA116" s="893" t="s">
        <v>
390</v>
      </c>
      <c r="CB116" s="893"/>
      <c r="CC116" s="893"/>
      <c r="CD116" s="893"/>
      <c r="CE116" s="893"/>
      <c r="CF116" s="954" t="s">
        <v>
390</v>
      </c>
      <c r="CG116" s="955"/>
      <c r="CH116" s="955"/>
      <c r="CI116" s="955"/>
      <c r="CJ116" s="955"/>
      <c r="CK116" s="1010"/>
      <c r="CL116" s="897"/>
      <c r="CM116" s="900" t="s">
        <v>
450</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v>
31800</v>
      </c>
      <c r="DH116" s="856"/>
      <c r="DI116" s="856"/>
      <c r="DJ116" s="856"/>
      <c r="DK116" s="857"/>
      <c r="DL116" s="858">
        <v>
21200</v>
      </c>
      <c r="DM116" s="856"/>
      <c r="DN116" s="856"/>
      <c r="DO116" s="856"/>
      <c r="DP116" s="857"/>
      <c r="DQ116" s="858">
        <v>
10600</v>
      </c>
      <c r="DR116" s="856"/>
      <c r="DS116" s="856"/>
      <c r="DT116" s="856"/>
      <c r="DU116" s="857"/>
      <c r="DV116" s="903">
        <v>
0.1</v>
      </c>
      <c r="DW116" s="904"/>
      <c r="DX116" s="904"/>
      <c r="DY116" s="904"/>
      <c r="DZ116" s="905"/>
    </row>
    <row r="117" spans="1:130" s="243" customFormat="1" ht="26.25" customHeight="1" x14ac:dyDescent="0.2">
      <c r="A117" s="980" t="s">
        <v>
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
451</v>
      </c>
      <c r="Z117" s="982"/>
      <c r="AA117" s="987">
        <v>
3344701</v>
      </c>
      <c r="AB117" s="988"/>
      <c r="AC117" s="988"/>
      <c r="AD117" s="988"/>
      <c r="AE117" s="989"/>
      <c r="AF117" s="990">
        <v>
3307918</v>
      </c>
      <c r="AG117" s="988"/>
      <c r="AH117" s="988"/>
      <c r="AI117" s="988"/>
      <c r="AJ117" s="989"/>
      <c r="AK117" s="990">
        <v>
3190530</v>
      </c>
      <c r="AL117" s="988"/>
      <c r="AM117" s="988"/>
      <c r="AN117" s="988"/>
      <c r="AO117" s="989"/>
      <c r="AP117" s="991"/>
      <c r="AQ117" s="992"/>
      <c r="AR117" s="992"/>
      <c r="AS117" s="992"/>
      <c r="AT117" s="993"/>
      <c r="AU117" s="1015"/>
      <c r="AV117" s="1016"/>
      <c r="AW117" s="1016"/>
      <c r="AX117" s="1016"/>
      <c r="AY117" s="1016"/>
      <c r="AZ117" s="942" t="s">
        <v>
452</v>
      </c>
      <c r="BA117" s="943"/>
      <c r="BB117" s="943"/>
      <c r="BC117" s="943"/>
      <c r="BD117" s="943"/>
      <c r="BE117" s="943"/>
      <c r="BF117" s="943"/>
      <c r="BG117" s="943"/>
      <c r="BH117" s="943"/>
      <c r="BI117" s="943"/>
      <c r="BJ117" s="943"/>
      <c r="BK117" s="943"/>
      <c r="BL117" s="943"/>
      <c r="BM117" s="943"/>
      <c r="BN117" s="943"/>
      <c r="BO117" s="943"/>
      <c r="BP117" s="944"/>
      <c r="BQ117" s="892" t="s">
        <v>
453</v>
      </c>
      <c r="BR117" s="893"/>
      <c r="BS117" s="893"/>
      <c r="BT117" s="893"/>
      <c r="BU117" s="893"/>
      <c r="BV117" s="893" t="s">
        <v>
454</v>
      </c>
      <c r="BW117" s="893"/>
      <c r="BX117" s="893"/>
      <c r="BY117" s="893"/>
      <c r="BZ117" s="893"/>
      <c r="CA117" s="893" t="s">
        <v>
455</v>
      </c>
      <c r="CB117" s="893"/>
      <c r="CC117" s="893"/>
      <c r="CD117" s="893"/>
      <c r="CE117" s="893"/>
      <c r="CF117" s="954" t="s">
        <v>
456</v>
      </c>
      <c r="CG117" s="955"/>
      <c r="CH117" s="955"/>
      <c r="CI117" s="955"/>
      <c r="CJ117" s="955"/>
      <c r="CK117" s="1010"/>
      <c r="CL117" s="897"/>
      <c r="CM117" s="900" t="s">
        <v>
457</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
390</v>
      </c>
      <c r="DH117" s="856"/>
      <c r="DI117" s="856"/>
      <c r="DJ117" s="856"/>
      <c r="DK117" s="857"/>
      <c r="DL117" s="858" t="s">
        <v>
458</v>
      </c>
      <c r="DM117" s="856"/>
      <c r="DN117" s="856"/>
      <c r="DO117" s="856"/>
      <c r="DP117" s="857"/>
      <c r="DQ117" s="858" t="s">
        <v>
390</v>
      </c>
      <c r="DR117" s="856"/>
      <c r="DS117" s="856"/>
      <c r="DT117" s="856"/>
      <c r="DU117" s="857"/>
      <c r="DV117" s="903" t="s">
        <v>
390</v>
      </c>
      <c r="DW117" s="904"/>
      <c r="DX117" s="904"/>
      <c r="DY117" s="904"/>
      <c r="DZ117" s="905"/>
    </row>
    <row r="118" spans="1:130" s="243" customFormat="1" ht="26.25" customHeight="1" x14ac:dyDescent="0.2">
      <c r="A118" s="980" t="s">
        <v>
426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
424</v>
      </c>
      <c r="AB118" s="981"/>
      <c r="AC118" s="981"/>
      <c r="AD118" s="981"/>
      <c r="AE118" s="982"/>
      <c r="AF118" s="983" t="s">
        <v>
307</v>
      </c>
      <c r="AG118" s="981"/>
      <c r="AH118" s="981"/>
      <c r="AI118" s="981"/>
      <c r="AJ118" s="982"/>
      <c r="AK118" s="983" t="s">
        <v>
306</v>
      </c>
      <c r="AL118" s="981"/>
      <c r="AM118" s="981"/>
      <c r="AN118" s="981"/>
      <c r="AO118" s="982"/>
      <c r="AP118" s="984" t="s">
        <v>
425</v>
      </c>
      <c r="AQ118" s="985"/>
      <c r="AR118" s="985"/>
      <c r="AS118" s="985"/>
      <c r="AT118" s="986"/>
      <c r="AU118" s="1015"/>
      <c r="AV118" s="1016"/>
      <c r="AW118" s="1016"/>
      <c r="AX118" s="1016"/>
      <c r="AY118" s="1016"/>
      <c r="AZ118" s="958" t="s">
        <v>
459</v>
      </c>
      <c r="BA118" s="959"/>
      <c r="BB118" s="959"/>
      <c r="BC118" s="959"/>
      <c r="BD118" s="959"/>
      <c r="BE118" s="959"/>
      <c r="BF118" s="959"/>
      <c r="BG118" s="959"/>
      <c r="BH118" s="959"/>
      <c r="BI118" s="959"/>
      <c r="BJ118" s="959"/>
      <c r="BK118" s="959"/>
      <c r="BL118" s="959"/>
      <c r="BM118" s="959"/>
      <c r="BN118" s="959"/>
      <c r="BO118" s="959"/>
      <c r="BP118" s="960"/>
      <c r="BQ118" s="961" t="s">
        <v>
390</v>
      </c>
      <c r="BR118" s="924"/>
      <c r="BS118" s="924"/>
      <c r="BT118" s="924"/>
      <c r="BU118" s="924"/>
      <c r="BV118" s="924" t="s">
        <v>
128</v>
      </c>
      <c r="BW118" s="924"/>
      <c r="BX118" s="924"/>
      <c r="BY118" s="924"/>
      <c r="BZ118" s="924"/>
      <c r="CA118" s="924" t="s">
        <v>
390</v>
      </c>
      <c r="CB118" s="924"/>
      <c r="CC118" s="924"/>
      <c r="CD118" s="924"/>
      <c r="CE118" s="924"/>
      <c r="CF118" s="954" t="s">
        <v>
390</v>
      </c>
      <c r="CG118" s="955"/>
      <c r="CH118" s="955"/>
      <c r="CI118" s="955"/>
      <c r="CJ118" s="955"/>
      <c r="CK118" s="1010"/>
      <c r="CL118" s="897"/>
      <c r="CM118" s="900" t="s">
        <v>
460</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
128</v>
      </c>
      <c r="DH118" s="856"/>
      <c r="DI118" s="856"/>
      <c r="DJ118" s="856"/>
      <c r="DK118" s="857"/>
      <c r="DL118" s="858" t="s">
        <v>
454</v>
      </c>
      <c r="DM118" s="856"/>
      <c r="DN118" s="856"/>
      <c r="DO118" s="856"/>
      <c r="DP118" s="857"/>
      <c r="DQ118" s="858" t="s">
        <v>
453</v>
      </c>
      <c r="DR118" s="856"/>
      <c r="DS118" s="856"/>
      <c r="DT118" s="856"/>
      <c r="DU118" s="857"/>
      <c r="DV118" s="903" t="s">
        <v>
461</v>
      </c>
      <c r="DW118" s="904"/>
      <c r="DX118" s="904"/>
      <c r="DY118" s="904"/>
      <c r="DZ118" s="905"/>
    </row>
    <row r="119" spans="1:130" s="243" customFormat="1" ht="26.25" customHeight="1" x14ac:dyDescent="0.2">
      <c r="A119" s="894" t="s">
        <v>
429</v>
      </c>
      <c r="B119" s="895"/>
      <c r="C119" s="970" t="s">
        <v>
430</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
128</v>
      </c>
      <c r="AB119" s="974"/>
      <c r="AC119" s="974"/>
      <c r="AD119" s="974"/>
      <c r="AE119" s="975"/>
      <c r="AF119" s="976" t="s">
        <v>
453</v>
      </c>
      <c r="AG119" s="974"/>
      <c r="AH119" s="974"/>
      <c r="AI119" s="974"/>
      <c r="AJ119" s="975"/>
      <c r="AK119" s="976" t="s">
        <v>
128</v>
      </c>
      <c r="AL119" s="974"/>
      <c r="AM119" s="974"/>
      <c r="AN119" s="974"/>
      <c r="AO119" s="975"/>
      <c r="AP119" s="977" t="s">
        <v>
390</v>
      </c>
      <c r="AQ119" s="978"/>
      <c r="AR119" s="978"/>
      <c r="AS119" s="978"/>
      <c r="AT119" s="979"/>
      <c r="AU119" s="1017"/>
      <c r="AV119" s="1018"/>
      <c r="AW119" s="1018"/>
      <c r="AX119" s="1018"/>
      <c r="AY119" s="1018"/>
      <c r="AZ119" s="274" t="s">
        <v>
187</v>
      </c>
      <c r="BA119" s="274"/>
      <c r="BB119" s="274"/>
      <c r="BC119" s="274"/>
      <c r="BD119" s="274"/>
      <c r="BE119" s="274"/>
      <c r="BF119" s="274"/>
      <c r="BG119" s="274"/>
      <c r="BH119" s="274"/>
      <c r="BI119" s="274"/>
      <c r="BJ119" s="274"/>
      <c r="BK119" s="274"/>
      <c r="BL119" s="274"/>
      <c r="BM119" s="274"/>
      <c r="BN119" s="274"/>
      <c r="BO119" s="956" t="s">
        <v>
462</v>
      </c>
      <c r="BP119" s="957"/>
      <c r="BQ119" s="961">
        <v>
36161243</v>
      </c>
      <c r="BR119" s="924"/>
      <c r="BS119" s="924"/>
      <c r="BT119" s="924"/>
      <c r="BU119" s="924"/>
      <c r="BV119" s="924">
        <v>
35175868</v>
      </c>
      <c r="BW119" s="924"/>
      <c r="BX119" s="924"/>
      <c r="BY119" s="924"/>
      <c r="BZ119" s="924"/>
      <c r="CA119" s="924">
        <v>
34607921</v>
      </c>
      <c r="CB119" s="924"/>
      <c r="CC119" s="924"/>
      <c r="CD119" s="924"/>
      <c r="CE119" s="924"/>
      <c r="CF119" s="822"/>
      <c r="CG119" s="823"/>
      <c r="CH119" s="823"/>
      <c r="CI119" s="823"/>
      <c r="CJ119" s="913"/>
      <c r="CK119" s="1011"/>
      <c r="CL119" s="899"/>
      <c r="CM119" s="917" t="s">
        <v>
463</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v>
329441</v>
      </c>
      <c r="DH119" s="839"/>
      <c r="DI119" s="839"/>
      <c r="DJ119" s="839"/>
      <c r="DK119" s="840"/>
      <c r="DL119" s="841">
        <v>
219626</v>
      </c>
      <c r="DM119" s="839"/>
      <c r="DN119" s="839"/>
      <c r="DO119" s="839"/>
      <c r="DP119" s="840"/>
      <c r="DQ119" s="841">
        <v>
109811</v>
      </c>
      <c r="DR119" s="839"/>
      <c r="DS119" s="839"/>
      <c r="DT119" s="839"/>
      <c r="DU119" s="840"/>
      <c r="DV119" s="927">
        <v>
0.5</v>
      </c>
      <c r="DW119" s="928"/>
      <c r="DX119" s="928"/>
      <c r="DY119" s="928"/>
      <c r="DZ119" s="929"/>
    </row>
    <row r="120" spans="1:130" s="243" customFormat="1" ht="26.25" customHeight="1" x14ac:dyDescent="0.2">
      <c r="A120" s="896"/>
      <c r="B120" s="897"/>
      <c r="C120" s="900" t="s">
        <v>
434</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
453</v>
      </c>
      <c r="AB120" s="856"/>
      <c r="AC120" s="856"/>
      <c r="AD120" s="856"/>
      <c r="AE120" s="857"/>
      <c r="AF120" s="858" t="s">
        <v>
464</v>
      </c>
      <c r="AG120" s="856"/>
      <c r="AH120" s="856"/>
      <c r="AI120" s="856"/>
      <c r="AJ120" s="857"/>
      <c r="AK120" s="858" t="s">
        <v>
390</v>
      </c>
      <c r="AL120" s="856"/>
      <c r="AM120" s="856"/>
      <c r="AN120" s="856"/>
      <c r="AO120" s="857"/>
      <c r="AP120" s="903" t="s">
        <v>
128</v>
      </c>
      <c r="AQ120" s="904"/>
      <c r="AR120" s="904"/>
      <c r="AS120" s="904"/>
      <c r="AT120" s="905"/>
      <c r="AU120" s="962" t="s">
        <v>
465</v>
      </c>
      <c r="AV120" s="963"/>
      <c r="AW120" s="963"/>
      <c r="AX120" s="963"/>
      <c r="AY120" s="964"/>
      <c r="AZ120" s="939" t="s">
        <v>
466</v>
      </c>
      <c r="BA120" s="884"/>
      <c r="BB120" s="884"/>
      <c r="BC120" s="884"/>
      <c r="BD120" s="884"/>
      <c r="BE120" s="884"/>
      <c r="BF120" s="884"/>
      <c r="BG120" s="884"/>
      <c r="BH120" s="884"/>
      <c r="BI120" s="884"/>
      <c r="BJ120" s="884"/>
      <c r="BK120" s="884"/>
      <c r="BL120" s="884"/>
      <c r="BM120" s="884"/>
      <c r="BN120" s="884"/>
      <c r="BO120" s="884"/>
      <c r="BP120" s="885"/>
      <c r="BQ120" s="940">
        <v>
7209088</v>
      </c>
      <c r="BR120" s="921"/>
      <c r="BS120" s="921"/>
      <c r="BT120" s="921"/>
      <c r="BU120" s="921"/>
      <c r="BV120" s="921">
        <v>
7778768</v>
      </c>
      <c r="BW120" s="921"/>
      <c r="BX120" s="921"/>
      <c r="BY120" s="921"/>
      <c r="BZ120" s="921"/>
      <c r="CA120" s="921">
        <v>
6836328</v>
      </c>
      <c r="CB120" s="921"/>
      <c r="CC120" s="921"/>
      <c r="CD120" s="921"/>
      <c r="CE120" s="921"/>
      <c r="CF120" s="945">
        <v>
33.5</v>
      </c>
      <c r="CG120" s="946"/>
      <c r="CH120" s="946"/>
      <c r="CI120" s="946"/>
      <c r="CJ120" s="946"/>
      <c r="CK120" s="947" t="s">
        <v>
467</v>
      </c>
      <c r="CL120" s="931"/>
      <c r="CM120" s="931"/>
      <c r="CN120" s="931"/>
      <c r="CO120" s="932"/>
      <c r="CP120" s="951" t="s">
        <v>
468</v>
      </c>
      <c r="CQ120" s="952"/>
      <c r="CR120" s="952"/>
      <c r="CS120" s="952"/>
      <c r="CT120" s="952"/>
      <c r="CU120" s="952"/>
      <c r="CV120" s="952"/>
      <c r="CW120" s="952"/>
      <c r="CX120" s="952"/>
      <c r="CY120" s="952"/>
      <c r="CZ120" s="952"/>
      <c r="DA120" s="952"/>
      <c r="DB120" s="952"/>
      <c r="DC120" s="952"/>
      <c r="DD120" s="952"/>
      <c r="DE120" s="952"/>
      <c r="DF120" s="953"/>
      <c r="DG120" s="940">
        <v>
4457094</v>
      </c>
      <c r="DH120" s="921"/>
      <c r="DI120" s="921"/>
      <c r="DJ120" s="921"/>
      <c r="DK120" s="921"/>
      <c r="DL120" s="921">
        <v>
3967536</v>
      </c>
      <c r="DM120" s="921"/>
      <c r="DN120" s="921"/>
      <c r="DO120" s="921"/>
      <c r="DP120" s="921"/>
      <c r="DQ120" s="921">
        <v>
3451004</v>
      </c>
      <c r="DR120" s="921"/>
      <c r="DS120" s="921"/>
      <c r="DT120" s="921"/>
      <c r="DU120" s="921"/>
      <c r="DV120" s="922">
        <v>
16.899999999999999</v>
      </c>
      <c r="DW120" s="922"/>
      <c r="DX120" s="922"/>
      <c r="DY120" s="922"/>
      <c r="DZ120" s="923"/>
    </row>
    <row r="121" spans="1:130" s="243" customFormat="1" ht="26.25" customHeight="1" x14ac:dyDescent="0.2">
      <c r="A121" s="896"/>
      <c r="B121" s="897"/>
      <c r="C121" s="942" t="s">
        <v>
469</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
390</v>
      </c>
      <c r="AB121" s="856"/>
      <c r="AC121" s="856"/>
      <c r="AD121" s="856"/>
      <c r="AE121" s="857"/>
      <c r="AF121" s="858" t="s">
        <v>
390</v>
      </c>
      <c r="AG121" s="856"/>
      <c r="AH121" s="856"/>
      <c r="AI121" s="856"/>
      <c r="AJ121" s="857"/>
      <c r="AK121" s="858" t="s">
        <v>
390</v>
      </c>
      <c r="AL121" s="856"/>
      <c r="AM121" s="856"/>
      <c r="AN121" s="856"/>
      <c r="AO121" s="857"/>
      <c r="AP121" s="903" t="s">
        <v>
470</v>
      </c>
      <c r="AQ121" s="904"/>
      <c r="AR121" s="904"/>
      <c r="AS121" s="904"/>
      <c r="AT121" s="905"/>
      <c r="AU121" s="965"/>
      <c r="AV121" s="966"/>
      <c r="AW121" s="966"/>
      <c r="AX121" s="966"/>
      <c r="AY121" s="967"/>
      <c r="AZ121" s="891" t="s">
        <v>
471</v>
      </c>
      <c r="BA121" s="826"/>
      <c r="BB121" s="826"/>
      <c r="BC121" s="826"/>
      <c r="BD121" s="826"/>
      <c r="BE121" s="826"/>
      <c r="BF121" s="826"/>
      <c r="BG121" s="826"/>
      <c r="BH121" s="826"/>
      <c r="BI121" s="826"/>
      <c r="BJ121" s="826"/>
      <c r="BK121" s="826"/>
      <c r="BL121" s="826"/>
      <c r="BM121" s="826"/>
      <c r="BN121" s="826"/>
      <c r="BO121" s="826"/>
      <c r="BP121" s="827"/>
      <c r="BQ121" s="892">
        <v>
5185288</v>
      </c>
      <c r="BR121" s="893"/>
      <c r="BS121" s="893"/>
      <c r="BT121" s="893"/>
      <c r="BU121" s="893"/>
      <c r="BV121" s="893">
        <v>
4726102</v>
      </c>
      <c r="BW121" s="893"/>
      <c r="BX121" s="893"/>
      <c r="BY121" s="893"/>
      <c r="BZ121" s="893"/>
      <c r="CA121" s="893">
        <v>
3961616</v>
      </c>
      <c r="CB121" s="893"/>
      <c r="CC121" s="893"/>
      <c r="CD121" s="893"/>
      <c r="CE121" s="893"/>
      <c r="CF121" s="954">
        <v>
19.399999999999999</v>
      </c>
      <c r="CG121" s="955"/>
      <c r="CH121" s="955"/>
      <c r="CI121" s="955"/>
      <c r="CJ121" s="955"/>
      <c r="CK121" s="948"/>
      <c r="CL121" s="934"/>
      <c r="CM121" s="934"/>
      <c r="CN121" s="934"/>
      <c r="CO121" s="935"/>
      <c r="CP121" s="914" t="s">
        <v>
472</v>
      </c>
      <c r="CQ121" s="915"/>
      <c r="CR121" s="915"/>
      <c r="CS121" s="915"/>
      <c r="CT121" s="915"/>
      <c r="CU121" s="915"/>
      <c r="CV121" s="915"/>
      <c r="CW121" s="915"/>
      <c r="CX121" s="915"/>
      <c r="CY121" s="915"/>
      <c r="CZ121" s="915"/>
      <c r="DA121" s="915"/>
      <c r="DB121" s="915"/>
      <c r="DC121" s="915"/>
      <c r="DD121" s="915"/>
      <c r="DE121" s="915"/>
      <c r="DF121" s="916"/>
      <c r="DG121" s="892" t="s">
        <v>
390</v>
      </c>
      <c r="DH121" s="893"/>
      <c r="DI121" s="893"/>
      <c r="DJ121" s="893"/>
      <c r="DK121" s="893"/>
      <c r="DL121" s="893" t="s">
        <v>
390</v>
      </c>
      <c r="DM121" s="893"/>
      <c r="DN121" s="893"/>
      <c r="DO121" s="893"/>
      <c r="DP121" s="893"/>
      <c r="DQ121" s="893" t="s">
        <v>
390</v>
      </c>
      <c r="DR121" s="893"/>
      <c r="DS121" s="893"/>
      <c r="DT121" s="893"/>
      <c r="DU121" s="893"/>
      <c r="DV121" s="870" t="s">
        <v>
458</v>
      </c>
      <c r="DW121" s="870"/>
      <c r="DX121" s="870"/>
      <c r="DY121" s="870"/>
      <c r="DZ121" s="871"/>
    </row>
    <row r="122" spans="1:130" s="243" customFormat="1" ht="26.25" customHeight="1" x14ac:dyDescent="0.2">
      <c r="A122" s="896"/>
      <c r="B122" s="897"/>
      <c r="C122" s="900" t="s">
        <v>
444</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
456</v>
      </c>
      <c r="AB122" s="856"/>
      <c r="AC122" s="856"/>
      <c r="AD122" s="856"/>
      <c r="AE122" s="857"/>
      <c r="AF122" s="858" t="s">
        <v>
390</v>
      </c>
      <c r="AG122" s="856"/>
      <c r="AH122" s="856"/>
      <c r="AI122" s="856"/>
      <c r="AJ122" s="857"/>
      <c r="AK122" s="858" t="s">
        <v>
455</v>
      </c>
      <c r="AL122" s="856"/>
      <c r="AM122" s="856"/>
      <c r="AN122" s="856"/>
      <c r="AO122" s="857"/>
      <c r="AP122" s="903" t="s">
        <v>
453</v>
      </c>
      <c r="AQ122" s="904"/>
      <c r="AR122" s="904"/>
      <c r="AS122" s="904"/>
      <c r="AT122" s="905"/>
      <c r="AU122" s="965"/>
      <c r="AV122" s="966"/>
      <c r="AW122" s="966"/>
      <c r="AX122" s="966"/>
      <c r="AY122" s="967"/>
      <c r="AZ122" s="958" t="s">
        <v>
473</v>
      </c>
      <c r="BA122" s="959"/>
      <c r="BB122" s="959"/>
      <c r="BC122" s="959"/>
      <c r="BD122" s="959"/>
      <c r="BE122" s="959"/>
      <c r="BF122" s="959"/>
      <c r="BG122" s="959"/>
      <c r="BH122" s="959"/>
      <c r="BI122" s="959"/>
      <c r="BJ122" s="959"/>
      <c r="BK122" s="959"/>
      <c r="BL122" s="959"/>
      <c r="BM122" s="959"/>
      <c r="BN122" s="959"/>
      <c r="BO122" s="959"/>
      <c r="BP122" s="960"/>
      <c r="BQ122" s="961">
        <v>
24751097</v>
      </c>
      <c r="BR122" s="924"/>
      <c r="BS122" s="924"/>
      <c r="BT122" s="924"/>
      <c r="BU122" s="924"/>
      <c r="BV122" s="924">
        <v>
24560456</v>
      </c>
      <c r="BW122" s="924"/>
      <c r="BX122" s="924"/>
      <c r="BY122" s="924"/>
      <c r="BZ122" s="924"/>
      <c r="CA122" s="924">
        <v>
24416718</v>
      </c>
      <c r="CB122" s="924"/>
      <c r="CC122" s="924"/>
      <c r="CD122" s="924"/>
      <c r="CE122" s="924"/>
      <c r="CF122" s="925">
        <v>
119.8</v>
      </c>
      <c r="CG122" s="926"/>
      <c r="CH122" s="926"/>
      <c r="CI122" s="926"/>
      <c r="CJ122" s="926"/>
      <c r="CK122" s="948"/>
      <c r="CL122" s="934"/>
      <c r="CM122" s="934"/>
      <c r="CN122" s="934"/>
      <c r="CO122" s="935"/>
      <c r="CP122" s="914" t="s">
        <v>
474</v>
      </c>
      <c r="CQ122" s="915"/>
      <c r="CR122" s="915"/>
      <c r="CS122" s="915"/>
      <c r="CT122" s="915"/>
      <c r="CU122" s="915"/>
      <c r="CV122" s="915"/>
      <c r="CW122" s="915"/>
      <c r="CX122" s="915"/>
      <c r="CY122" s="915"/>
      <c r="CZ122" s="915"/>
      <c r="DA122" s="915"/>
      <c r="DB122" s="915"/>
      <c r="DC122" s="915"/>
      <c r="DD122" s="915"/>
      <c r="DE122" s="915"/>
      <c r="DF122" s="916"/>
      <c r="DG122" s="892" t="s">
        <v>
454</v>
      </c>
      <c r="DH122" s="893"/>
      <c r="DI122" s="893"/>
      <c r="DJ122" s="893"/>
      <c r="DK122" s="893"/>
      <c r="DL122" s="893" t="s">
        <v>
390</v>
      </c>
      <c r="DM122" s="893"/>
      <c r="DN122" s="893"/>
      <c r="DO122" s="893"/>
      <c r="DP122" s="893"/>
      <c r="DQ122" s="893" t="s">
        <v>
390</v>
      </c>
      <c r="DR122" s="893"/>
      <c r="DS122" s="893"/>
      <c r="DT122" s="893"/>
      <c r="DU122" s="893"/>
      <c r="DV122" s="870" t="s">
        <v>
390</v>
      </c>
      <c r="DW122" s="870"/>
      <c r="DX122" s="870"/>
      <c r="DY122" s="870"/>
      <c r="DZ122" s="871"/>
    </row>
    <row r="123" spans="1:130" s="243" customFormat="1" ht="26.25" customHeight="1" x14ac:dyDescent="0.2">
      <c r="A123" s="896"/>
      <c r="B123" s="897"/>
      <c r="C123" s="900" t="s">
        <v>
450</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
390</v>
      </c>
      <c r="AB123" s="856"/>
      <c r="AC123" s="856"/>
      <c r="AD123" s="856"/>
      <c r="AE123" s="857"/>
      <c r="AF123" s="858" t="s">
        <v>
390</v>
      </c>
      <c r="AG123" s="856"/>
      <c r="AH123" s="856"/>
      <c r="AI123" s="856"/>
      <c r="AJ123" s="857"/>
      <c r="AK123" s="858" t="s">
        <v>
390</v>
      </c>
      <c r="AL123" s="856"/>
      <c r="AM123" s="856"/>
      <c r="AN123" s="856"/>
      <c r="AO123" s="857"/>
      <c r="AP123" s="903" t="s">
        <v>
475</v>
      </c>
      <c r="AQ123" s="904"/>
      <c r="AR123" s="904"/>
      <c r="AS123" s="904"/>
      <c r="AT123" s="905"/>
      <c r="AU123" s="968"/>
      <c r="AV123" s="969"/>
      <c r="AW123" s="969"/>
      <c r="AX123" s="969"/>
      <c r="AY123" s="969"/>
      <c r="AZ123" s="274" t="s">
        <v>
187</v>
      </c>
      <c r="BA123" s="274"/>
      <c r="BB123" s="274"/>
      <c r="BC123" s="274"/>
      <c r="BD123" s="274"/>
      <c r="BE123" s="274"/>
      <c r="BF123" s="274"/>
      <c r="BG123" s="274"/>
      <c r="BH123" s="274"/>
      <c r="BI123" s="274"/>
      <c r="BJ123" s="274"/>
      <c r="BK123" s="274"/>
      <c r="BL123" s="274"/>
      <c r="BM123" s="274"/>
      <c r="BN123" s="274"/>
      <c r="BO123" s="956" t="s">
        <v>
476</v>
      </c>
      <c r="BP123" s="957"/>
      <c r="BQ123" s="911">
        <v>
37145473</v>
      </c>
      <c r="BR123" s="912"/>
      <c r="BS123" s="912"/>
      <c r="BT123" s="912"/>
      <c r="BU123" s="912"/>
      <c r="BV123" s="912">
        <v>
37065326</v>
      </c>
      <c r="BW123" s="912"/>
      <c r="BX123" s="912"/>
      <c r="BY123" s="912"/>
      <c r="BZ123" s="912"/>
      <c r="CA123" s="912">
        <v>
35214662</v>
      </c>
      <c r="CB123" s="912"/>
      <c r="CC123" s="912"/>
      <c r="CD123" s="912"/>
      <c r="CE123" s="912"/>
      <c r="CF123" s="822"/>
      <c r="CG123" s="823"/>
      <c r="CH123" s="823"/>
      <c r="CI123" s="823"/>
      <c r="CJ123" s="913"/>
      <c r="CK123" s="948"/>
      <c r="CL123" s="934"/>
      <c r="CM123" s="934"/>
      <c r="CN123" s="934"/>
      <c r="CO123" s="935"/>
      <c r="CP123" s="914" t="s">
        <v>
477</v>
      </c>
      <c r="CQ123" s="915"/>
      <c r="CR123" s="915"/>
      <c r="CS123" s="915"/>
      <c r="CT123" s="915"/>
      <c r="CU123" s="915"/>
      <c r="CV123" s="915"/>
      <c r="CW123" s="915"/>
      <c r="CX123" s="915"/>
      <c r="CY123" s="915"/>
      <c r="CZ123" s="915"/>
      <c r="DA123" s="915"/>
      <c r="DB123" s="915"/>
      <c r="DC123" s="915"/>
      <c r="DD123" s="915"/>
      <c r="DE123" s="915"/>
      <c r="DF123" s="916"/>
      <c r="DG123" s="855" t="s">
        <v>
390</v>
      </c>
      <c r="DH123" s="856"/>
      <c r="DI123" s="856"/>
      <c r="DJ123" s="856"/>
      <c r="DK123" s="857"/>
      <c r="DL123" s="858" t="s">
        <v>
390</v>
      </c>
      <c r="DM123" s="856"/>
      <c r="DN123" s="856"/>
      <c r="DO123" s="856"/>
      <c r="DP123" s="857"/>
      <c r="DQ123" s="858" t="s">
        <v>
390</v>
      </c>
      <c r="DR123" s="856"/>
      <c r="DS123" s="856"/>
      <c r="DT123" s="856"/>
      <c r="DU123" s="857"/>
      <c r="DV123" s="903" t="s">
        <v>
390</v>
      </c>
      <c r="DW123" s="904"/>
      <c r="DX123" s="904"/>
      <c r="DY123" s="904"/>
      <c r="DZ123" s="905"/>
    </row>
    <row r="124" spans="1:130" s="243" customFormat="1" ht="26.25" customHeight="1" thickBot="1" x14ac:dyDescent="0.25">
      <c r="A124" s="896"/>
      <c r="B124" s="897"/>
      <c r="C124" s="900" t="s">
        <v>
457</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
454</v>
      </c>
      <c r="AB124" s="856"/>
      <c r="AC124" s="856"/>
      <c r="AD124" s="856"/>
      <c r="AE124" s="857"/>
      <c r="AF124" s="858" t="s">
        <v>
478</v>
      </c>
      <c r="AG124" s="856"/>
      <c r="AH124" s="856"/>
      <c r="AI124" s="856"/>
      <c r="AJ124" s="857"/>
      <c r="AK124" s="858" t="s">
        <v>
390</v>
      </c>
      <c r="AL124" s="856"/>
      <c r="AM124" s="856"/>
      <c r="AN124" s="856"/>
      <c r="AO124" s="857"/>
      <c r="AP124" s="903" t="s">
        <v>
390</v>
      </c>
      <c r="AQ124" s="904"/>
      <c r="AR124" s="904"/>
      <c r="AS124" s="904"/>
      <c r="AT124" s="905"/>
      <c r="AU124" s="906" t="s">
        <v>
479</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t="s">
        <v>
461</v>
      </c>
      <c r="BR124" s="910"/>
      <c r="BS124" s="910"/>
      <c r="BT124" s="910"/>
      <c r="BU124" s="910"/>
      <c r="BV124" s="910" t="s">
        <v>
456</v>
      </c>
      <c r="BW124" s="910"/>
      <c r="BX124" s="910"/>
      <c r="BY124" s="910"/>
      <c r="BZ124" s="910"/>
      <c r="CA124" s="910" t="s">
        <v>
390</v>
      </c>
      <c r="CB124" s="910"/>
      <c r="CC124" s="910"/>
      <c r="CD124" s="910"/>
      <c r="CE124" s="910"/>
      <c r="CF124" s="800"/>
      <c r="CG124" s="801"/>
      <c r="CH124" s="801"/>
      <c r="CI124" s="801"/>
      <c r="CJ124" s="941"/>
      <c r="CK124" s="949"/>
      <c r="CL124" s="949"/>
      <c r="CM124" s="949"/>
      <c r="CN124" s="949"/>
      <c r="CO124" s="950"/>
      <c r="CP124" s="914" t="s">
        <v>
480</v>
      </c>
      <c r="CQ124" s="915"/>
      <c r="CR124" s="915"/>
      <c r="CS124" s="915"/>
      <c r="CT124" s="915"/>
      <c r="CU124" s="915"/>
      <c r="CV124" s="915"/>
      <c r="CW124" s="915"/>
      <c r="CX124" s="915"/>
      <c r="CY124" s="915"/>
      <c r="CZ124" s="915"/>
      <c r="DA124" s="915"/>
      <c r="DB124" s="915"/>
      <c r="DC124" s="915"/>
      <c r="DD124" s="915"/>
      <c r="DE124" s="915"/>
      <c r="DF124" s="916"/>
      <c r="DG124" s="838" t="s">
        <v>
456</v>
      </c>
      <c r="DH124" s="839"/>
      <c r="DI124" s="839"/>
      <c r="DJ124" s="839"/>
      <c r="DK124" s="840"/>
      <c r="DL124" s="841" t="s">
        <v>
390</v>
      </c>
      <c r="DM124" s="839"/>
      <c r="DN124" s="839"/>
      <c r="DO124" s="839"/>
      <c r="DP124" s="840"/>
      <c r="DQ124" s="841" t="s">
        <v>
481</v>
      </c>
      <c r="DR124" s="839"/>
      <c r="DS124" s="839"/>
      <c r="DT124" s="839"/>
      <c r="DU124" s="840"/>
      <c r="DV124" s="927" t="s">
        <v>
453</v>
      </c>
      <c r="DW124" s="928"/>
      <c r="DX124" s="928"/>
      <c r="DY124" s="928"/>
      <c r="DZ124" s="929"/>
    </row>
    <row r="125" spans="1:130" s="243" customFormat="1" ht="26.25" customHeight="1" x14ac:dyDescent="0.2">
      <c r="A125" s="896"/>
      <c r="B125" s="897"/>
      <c r="C125" s="900" t="s">
        <v>
460</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
482</v>
      </c>
      <c r="AB125" s="856"/>
      <c r="AC125" s="856"/>
      <c r="AD125" s="856"/>
      <c r="AE125" s="857"/>
      <c r="AF125" s="858" t="s">
        <v>
481</v>
      </c>
      <c r="AG125" s="856"/>
      <c r="AH125" s="856"/>
      <c r="AI125" s="856"/>
      <c r="AJ125" s="857"/>
      <c r="AK125" s="858" t="s">
        <v>
482</v>
      </c>
      <c r="AL125" s="856"/>
      <c r="AM125" s="856"/>
      <c r="AN125" s="856"/>
      <c r="AO125" s="857"/>
      <c r="AP125" s="903" t="s">
        <v>
390</v>
      </c>
      <c r="AQ125" s="904"/>
      <c r="AR125" s="904"/>
      <c r="AS125" s="904"/>
      <c r="AT125" s="905"/>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30" t="s">
        <v>
483</v>
      </c>
      <c r="CL125" s="931"/>
      <c r="CM125" s="931"/>
      <c r="CN125" s="931"/>
      <c r="CO125" s="932"/>
      <c r="CP125" s="939" t="s">
        <v>
484</v>
      </c>
      <c r="CQ125" s="884"/>
      <c r="CR125" s="884"/>
      <c r="CS125" s="884"/>
      <c r="CT125" s="884"/>
      <c r="CU125" s="884"/>
      <c r="CV125" s="884"/>
      <c r="CW125" s="884"/>
      <c r="CX125" s="884"/>
      <c r="CY125" s="884"/>
      <c r="CZ125" s="884"/>
      <c r="DA125" s="884"/>
      <c r="DB125" s="884"/>
      <c r="DC125" s="884"/>
      <c r="DD125" s="884"/>
      <c r="DE125" s="884"/>
      <c r="DF125" s="885"/>
      <c r="DG125" s="940" t="s">
        <v>
482</v>
      </c>
      <c r="DH125" s="921"/>
      <c r="DI125" s="921"/>
      <c r="DJ125" s="921"/>
      <c r="DK125" s="921"/>
      <c r="DL125" s="921" t="s">
        <v>
481</v>
      </c>
      <c r="DM125" s="921"/>
      <c r="DN125" s="921"/>
      <c r="DO125" s="921"/>
      <c r="DP125" s="921"/>
      <c r="DQ125" s="921" t="s">
        <v>
461</v>
      </c>
      <c r="DR125" s="921"/>
      <c r="DS125" s="921"/>
      <c r="DT125" s="921"/>
      <c r="DU125" s="921"/>
      <c r="DV125" s="922" t="s">
        <v>
128</v>
      </c>
      <c r="DW125" s="922"/>
      <c r="DX125" s="922"/>
      <c r="DY125" s="922"/>
      <c r="DZ125" s="923"/>
    </row>
    <row r="126" spans="1:130" s="243" customFormat="1" ht="26.25" customHeight="1" thickBot="1" x14ac:dyDescent="0.25">
      <c r="A126" s="896"/>
      <c r="B126" s="897"/>
      <c r="C126" s="900" t="s">
        <v>
463</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t="s">
        <v>
390</v>
      </c>
      <c r="AB126" s="856"/>
      <c r="AC126" s="856"/>
      <c r="AD126" s="856"/>
      <c r="AE126" s="857"/>
      <c r="AF126" s="858" t="s">
        <v>
481</v>
      </c>
      <c r="AG126" s="856"/>
      <c r="AH126" s="856"/>
      <c r="AI126" s="856"/>
      <c r="AJ126" s="857"/>
      <c r="AK126" s="858" t="s">
        <v>
128</v>
      </c>
      <c r="AL126" s="856"/>
      <c r="AM126" s="856"/>
      <c r="AN126" s="856"/>
      <c r="AO126" s="857"/>
      <c r="AP126" s="903" t="s">
        <v>
470</v>
      </c>
      <c r="AQ126" s="904"/>
      <c r="AR126" s="904"/>
      <c r="AS126" s="904"/>
      <c r="AT126" s="905"/>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33"/>
      <c r="CL126" s="934"/>
      <c r="CM126" s="934"/>
      <c r="CN126" s="934"/>
      <c r="CO126" s="935"/>
      <c r="CP126" s="891" t="s">
        <v>
485</v>
      </c>
      <c r="CQ126" s="826"/>
      <c r="CR126" s="826"/>
      <c r="CS126" s="826"/>
      <c r="CT126" s="826"/>
      <c r="CU126" s="826"/>
      <c r="CV126" s="826"/>
      <c r="CW126" s="826"/>
      <c r="CX126" s="826"/>
      <c r="CY126" s="826"/>
      <c r="CZ126" s="826"/>
      <c r="DA126" s="826"/>
      <c r="DB126" s="826"/>
      <c r="DC126" s="826"/>
      <c r="DD126" s="826"/>
      <c r="DE126" s="826"/>
      <c r="DF126" s="827"/>
      <c r="DG126" s="892" t="s">
        <v>
128</v>
      </c>
      <c r="DH126" s="893"/>
      <c r="DI126" s="893"/>
      <c r="DJ126" s="893"/>
      <c r="DK126" s="893"/>
      <c r="DL126" s="893" t="s">
        <v>
390</v>
      </c>
      <c r="DM126" s="893"/>
      <c r="DN126" s="893"/>
      <c r="DO126" s="893"/>
      <c r="DP126" s="893"/>
      <c r="DQ126" s="893" t="s">
        <v>
390</v>
      </c>
      <c r="DR126" s="893"/>
      <c r="DS126" s="893"/>
      <c r="DT126" s="893"/>
      <c r="DU126" s="893"/>
      <c r="DV126" s="870" t="s">
        <v>
128</v>
      </c>
      <c r="DW126" s="870"/>
      <c r="DX126" s="870"/>
      <c r="DY126" s="870"/>
      <c r="DZ126" s="871"/>
    </row>
    <row r="127" spans="1:130" s="243" customFormat="1" ht="26.25" customHeight="1" x14ac:dyDescent="0.2">
      <c r="A127" s="898"/>
      <c r="B127" s="899"/>
      <c r="C127" s="917" t="s">
        <v>
486</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t="s">
        <v>
458</v>
      </c>
      <c r="AB127" s="856"/>
      <c r="AC127" s="856"/>
      <c r="AD127" s="856"/>
      <c r="AE127" s="857"/>
      <c r="AF127" s="858" t="s">
        <v>
390</v>
      </c>
      <c r="AG127" s="856"/>
      <c r="AH127" s="856"/>
      <c r="AI127" s="856"/>
      <c r="AJ127" s="857"/>
      <c r="AK127" s="858" t="s">
        <v>
390</v>
      </c>
      <c r="AL127" s="856"/>
      <c r="AM127" s="856"/>
      <c r="AN127" s="856"/>
      <c r="AO127" s="857"/>
      <c r="AP127" s="903" t="s">
        <v>
456</v>
      </c>
      <c r="AQ127" s="904"/>
      <c r="AR127" s="904"/>
      <c r="AS127" s="904"/>
      <c r="AT127" s="905"/>
      <c r="AU127" s="279"/>
      <c r="AV127" s="279"/>
      <c r="AW127" s="279"/>
      <c r="AX127" s="920" t="s">
        <v>
487</v>
      </c>
      <c r="AY127" s="888"/>
      <c r="AZ127" s="888"/>
      <c r="BA127" s="888"/>
      <c r="BB127" s="888"/>
      <c r="BC127" s="888"/>
      <c r="BD127" s="888"/>
      <c r="BE127" s="889"/>
      <c r="BF127" s="887" t="s">
        <v>
488</v>
      </c>
      <c r="BG127" s="888"/>
      <c r="BH127" s="888"/>
      <c r="BI127" s="888"/>
      <c r="BJ127" s="888"/>
      <c r="BK127" s="888"/>
      <c r="BL127" s="889"/>
      <c r="BM127" s="887" t="s">
        <v>
489</v>
      </c>
      <c r="BN127" s="888"/>
      <c r="BO127" s="888"/>
      <c r="BP127" s="888"/>
      <c r="BQ127" s="888"/>
      <c r="BR127" s="888"/>
      <c r="BS127" s="889"/>
      <c r="BT127" s="887" t="s">
        <v>
490</v>
      </c>
      <c r="BU127" s="888"/>
      <c r="BV127" s="888"/>
      <c r="BW127" s="888"/>
      <c r="BX127" s="888"/>
      <c r="BY127" s="888"/>
      <c r="BZ127" s="890"/>
      <c r="CA127" s="279"/>
      <c r="CB127" s="279"/>
      <c r="CC127" s="279"/>
      <c r="CD127" s="280"/>
      <c r="CE127" s="280"/>
      <c r="CF127" s="280"/>
      <c r="CG127" s="277"/>
      <c r="CH127" s="277"/>
      <c r="CI127" s="277"/>
      <c r="CJ127" s="278"/>
      <c r="CK127" s="933"/>
      <c r="CL127" s="934"/>
      <c r="CM127" s="934"/>
      <c r="CN127" s="934"/>
      <c r="CO127" s="935"/>
      <c r="CP127" s="891" t="s">
        <v>
491</v>
      </c>
      <c r="CQ127" s="826"/>
      <c r="CR127" s="826"/>
      <c r="CS127" s="826"/>
      <c r="CT127" s="826"/>
      <c r="CU127" s="826"/>
      <c r="CV127" s="826"/>
      <c r="CW127" s="826"/>
      <c r="CX127" s="826"/>
      <c r="CY127" s="826"/>
      <c r="CZ127" s="826"/>
      <c r="DA127" s="826"/>
      <c r="DB127" s="826"/>
      <c r="DC127" s="826"/>
      <c r="DD127" s="826"/>
      <c r="DE127" s="826"/>
      <c r="DF127" s="827"/>
      <c r="DG127" s="892" t="s">
        <v>
128</v>
      </c>
      <c r="DH127" s="893"/>
      <c r="DI127" s="893"/>
      <c r="DJ127" s="893"/>
      <c r="DK127" s="893"/>
      <c r="DL127" s="893" t="s">
        <v>
492</v>
      </c>
      <c r="DM127" s="893"/>
      <c r="DN127" s="893"/>
      <c r="DO127" s="893"/>
      <c r="DP127" s="893"/>
      <c r="DQ127" s="893" t="s">
        <v>
453</v>
      </c>
      <c r="DR127" s="893"/>
      <c r="DS127" s="893"/>
      <c r="DT127" s="893"/>
      <c r="DU127" s="893"/>
      <c r="DV127" s="870" t="s">
        <v>
458</v>
      </c>
      <c r="DW127" s="870"/>
      <c r="DX127" s="870"/>
      <c r="DY127" s="870"/>
      <c r="DZ127" s="871"/>
    </row>
    <row r="128" spans="1:130" s="243" customFormat="1" ht="26.25" customHeight="1" thickBot="1" x14ac:dyDescent="0.25">
      <c r="A128" s="872" t="s">
        <v>
493</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
494</v>
      </c>
      <c r="X128" s="874"/>
      <c r="Y128" s="874"/>
      <c r="Z128" s="875"/>
      <c r="AA128" s="876">
        <v>
1061700</v>
      </c>
      <c r="AB128" s="877"/>
      <c r="AC128" s="877"/>
      <c r="AD128" s="877"/>
      <c r="AE128" s="878"/>
      <c r="AF128" s="879">
        <v>
918793</v>
      </c>
      <c r="AG128" s="877"/>
      <c r="AH128" s="877"/>
      <c r="AI128" s="877"/>
      <c r="AJ128" s="878"/>
      <c r="AK128" s="879">
        <v>
760382</v>
      </c>
      <c r="AL128" s="877"/>
      <c r="AM128" s="877"/>
      <c r="AN128" s="877"/>
      <c r="AO128" s="878"/>
      <c r="AP128" s="880"/>
      <c r="AQ128" s="881"/>
      <c r="AR128" s="881"/>
      <c r="AS128" s="881"/>
      <c r="AT128" s="882"/>
      <c r="AU128" s="279"/>
      <c r="AV128" s="279"/>
      <c r="AW128" s="279"/>
      <c r="AX128" s="883" t="s">
        <v>
495</v>
      </c>
      <c r="AY128" s="884"/>
      <c r="AZ128" s="884"/>
      <c r="BA128" s="884"/>
      <c r="BB128" s="884"/>
      <c r="BC128" s="884"/>
      <c r="BD128" s="884"/>
      <c r="BE128" s="885"/>
      <c r="BF128" s="862" t="s">
        <v>
481</v>
      </c>
      <c r="BG128" s="863"/>
      <c r="BH128" s="863"/>
      <c r="BI128" s="863"/>
      <c r="BJ128" s="863"/>
      <c r="BK128" s="863"/>
      <c r="BL128" s="886"/>
      <c r="BM128" s="862">
        <v>
12.25</v>
      </c>
      <c r="BN128" s="863"/>
      <c r="BO128" s="863"/>
      <c r="BP128" s="863"/>
      <c r="BQ128" s="863"/>
      <c r="BR128" s="863"/>
      <c r="BS128" s="886"/>
      <c r="BT128" s="862">
        <v>
20</v>
      </c>
      <c r="BU128" s="863"/>
      <c r="BV128" s="863"/>
      <c r="BW128" s="863"/>
      <c r="BX128" s="863"/>
      <c r="BY128" s="863"/>
      <c r="BZ128" s="864"/>
      <c r="CA128" s="280"/>
      <c r="CB128" s="280"/>
      <c r="CC128" s="280"/>
      <c r="CD128" s="280"/>
      <c r="CE128" s="280"/>
      <c r="CF128" s="280"/>
      <c r="CG128" s="277"/>
      <c r="CH128" s="277"/>
      <c r="CI128" s="277"/>
      <c r="CJ128" s="278"/>
      <c r="CK128" s="936"/>
      <c r="CL128" s="937"/>
      <c r="CM128" s="937"/>
      <c r="CN128" s="937"/>
      <c r="CO128" s="938"/>
      <c r="CP128" s="865" t="s">
        <v>
496</v>
      </c>
      <c r="CQ128" s="804"/>
      <c r="CR128" s="804"/>
      <c r="CS128" s="804"/>
      <c r="CT128" s="804"/>
      <c r="CU128" s="804"/>
      <c r="CV128" s="804"/>
      <c r="CW128" s="804"/>
      <c r="CX128" s="804"/>
      <c r="CY128" s="804"/>
      <c r="CZ128" s="804"/>
      <c r="DA128" s="804"/>
      <c r="DB128" s="804"/>
      <c r="DC128" s="804"/>
      <c r="DD128" s="804"/>
      <c r="DE128" s="804"/>
      <c r="DF128" s="805"/>
      <c r="DG128" s="866" t="s">
        <v>
481</v>
      </c>
      <c r="DH128" s="867"/>
      <c r="DI128" s="867"/>
      <c r="DJ128" s="867"/>
      <c r="DK128" s="867"/>
      <c r="DL128" s="867" t="s">
        <v>
470</v>
      </c>
      <c r="DM128" s="867"/>
      <c r="DN128" s="867"/>
      <c r="DO128" s="867"/>
      <c r="DP128" s="867"/>
      <c r="DQ128" s="867" t="s">
        <v>
481</v>
      </c>
      <c r="DR128" s="867"/>
      <c r="DS128" s="867"/>
      <c r="DT128" s="867"/>
      <c r="DU128" s="867"/>
      <c r="DV128" s="868" t="s">
        <v>
456</v>
      </c>
      <c r="DW128" s="868"/>
      <c r="DX128" s="868"/>
      <c r="DY128" s="868"/>
      <c r="DZ128" s="869"/>
    </row>
    <row r="129" spans="1:131" s="243" customFormat="1" ht="26.25" customHeight="1" x14ac:dyDescent="0.2">
      <c r="A129" s="850" t="s">
        <v>
106</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
497</v>
      </c>
      <c r="X129" s="853"/>
      <c r="Y129" s="853"/>
      <c r="Z129" s="854"/>
      <c r="AA129" s="855">
        <v>
22399270</v>
      </c>
      <c r="AB129" s="856"/>
      <c r="AC129" s="856"/>
      <c r="AD129" s="856"/>
      <c r="AE129" s="857"/>
      <c r="AF129" s="858">
        <v>
22585958</v>
      </c>
      <c r="AG129" s="856"/>
      <c r="AH129" s="856"/>
      <c r="AI129" s="856"/>
      <c r="AJ129" s="857"/>
      <c r="AK129" s="858">
        <v>
22705798</v>
      </c>
      <c r="AL129" s="856"/>
      <c r="AM129" s="856"/>
      <c r="AN129" s="856"/>
      <c r="AO129" s="857"/>
      <c r="AP129" s="859"/>
      <c r="AQ129" s="860"/>
      <c r="AR129" s="860"/>
      <c r="AS129" s="860"/>
      <c r="AT129" s="861"/>
      <c r="AU129" s="281"/>
      <c r="AV129" s="281"/>
      <c r="AW129" s="281"/>
      <c r="AX129" s="825" t="s">
        <v>
498</v>
      </c>
      <c r="AY129" s="826"/>
      <c r="AZ129" s="826"/>
      <c r="BA129" s="826"/>
      <c r="BB129" s="826"/>
      <c r="BC129" s="826"/>
      <c r="BD129" s="826"/>
      <c r="BE129" s="827"/>
      <c r="BF129" s="845" t="s">
        <v>
470</v>
      </c>
      <c r="BG129" s="846"/>
      <c r="BH129" s="846"/>
      <c r="BI129" s="846"/>
      <c r="BJ129" s="846"/>
      <c r="BK129" s="846"/>
      <c r="BL129" s="847"/>
      <c r="BM129" s="845">
        <v>
17.25</v>
      </c>
      <c r="BN129" s="846"/>
      <c r="BO129" s="846"/>
      <c r="BP129" s="846"/>
      <c r="BQ129" s="846"/>
      <c r="BR129" s="846"/>
      <c r="BS129" s="847"/>
      <c r="BT129" s="845">
        <v>
30</v>
      </c>
      <c r="BU129" s="848"/>
      <c r="BV129" s="848"/>
      <c r="BW129" s="848"/>
      <c r="BX129" s="848"/>
      <c r="BY129" s="848"/>
      <c r="BZ129" s="849"/>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2">
      <c r="A130" s="850" t="s">
        <v>
499</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
500</v>
      </c>
      <c r="X130" s="853"/>
      <c r="Y130" s="853"/>
      <c r="Z130" s="854"/>
      <c r="AA130" s="855">
        <v>
2288647</v>
      </c>
      <c r="AB130" s="856"/>
      <c r="AC130" s="856"/>
      <c r="AD130" s="856"/>
      <c r="AE130" s="857"/>
      <c r="AF130" s="858">
        <v>
2322288</v>
      </c>
      <c r="AG130" s="856"/>
      <c r="AH130" s="856"/>
      <c r="AI130" s="856"/>
      <c r="AJ130" s="857"/>
      <c r="AK130" s="858">
        <v>
2325359</v>
      </c>
      <c r="AL130" s="856"/>
      <c r="AM130" s="856"/>
      <c r="AN130" s="856"/>
      <c r="AO130" s="857"/>
      <c r="AP130" s="859"/>
      <c r="AQ130" s="860"/>
      <c r="AR130" s="860"/>
      <c r="AS130" s="860"/>
      <c r="AT130" s="861"/>
      <c r="AU130" s="281"/>
      <c r="AV130" s="281"/>
      <c r="AW130" s="281"/>
      <c r="AX130" s="825" t="s">
        <v>
501</v>
      </c>
      <c r="AY130" s="826"/>
      <c r="AZ130" s="826"/>
      <c r="BA130" s="826"/>
      <c r="BB130" s="826"/>
      <c r="BC130" s="826"/>
      <c r="BD130" s="826"/>
      <c r="BE130" s="827"/>
      <c r="BF130" s="828">
        <v>
0.2</v>
      </c>
      <c r="BG130" s="829"/>
      <c r="BH130" s="829"/>
      <c r="BI130" s="829"/>
      <c r="BJ130" s="829"/>
      <c r="BK130" s="829"/>
      <c r="BL130" s="830"/>
      <c r="BM130" s="828">
        <v>
25</v>
      </c>
      <c r="BN130" s="829"/>
      <c r="BO130" s="829"/>
      <c r="BP130" s="829"/>
      <c r="BQ130" s="829"/>
      <c r="BR130" s="829"/>
      <c r="BS130" s="830"/>
      <c r="BT130" s="828">
        <v>
35</v>
      </c>
      <c r="BU130" s="831"/>
      <c r="BV130" s="831"/>
      <c r="BW130" s="831"/>
      <c r="BX130" s="831"/>
      <c r="BY130" s="831"/>
      <c r="BZ130" s="83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5">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
502</v>
      </c>
      <c r="X131" s="836"/>
      <c r="Y131" s="836"/>
      <c r="Z131" s="837"/>
      <c r="AA131" s="838">
        <v>
20110623</v>
      </c>
      <c r="AB131" s="839"/>
      <c r="AC131" s="839"/>
      <c r="AD131" s="839"/>
      <c r="AE131" s="840"/>
      <c r="AF131" s="841">
        <v>
20263670</v>
      </c>
      <c r="AG131" s="839"/>
      <c r="AH131" s="839"/>
      <c r="AI131" s="839"/>
      <c r="AJ131" s="840"/>
      <c r="AK131" s="841">
        <v>
20380439</v>
      </c>
      <c r="AL131" s="839"/>
      <c r="AM131" s="839"/>
      <c r="AN131" s="839"/>
      <c r="AO131" s="840"/>
      <c r="AP131" s="842"/>
      <c r="AQ131" s="843"/>
      <c r="AR131" s="843"/>
      <c r="AS131" s="843"/>
      <c r="AT131" s="844"/>
      <c r="AU131" s="281"/>
      <c r="AV131" s="281"/>
      <c r="AW131" s="281"/>
      <c r="AX131" s="803" t="s">
        <v>
503</v>
      </c>
      <c r="AY131" s="804"/>
      <c r="AZ131" s="804"/>
      <c r="BA131" s="804"/>
      <c r="BB131" s="804"/>
      <c r="BC131" s="804"/>
      <c r="BD131" s="804"/>
      <c r="BE131" s="805"/>
      <c r="BF131" s="806" t="s">
        <v>
475</v>
      </c>
      <c r="BG131" s="807"/>
      <c r="BH131" s="807"/>
      <c r="BI131" s="807"/>
      <c r="BJ131" s="807"/>
      <c r="BK131" s="807"/>
      <c r="BL131" s="808"/>
      <c r="BM131" s="806">
        <v>
350</v>
      </c>
      <c r="BN131" s="807"/>
      <c r="BO131" s="807"/>
      <c r="BP131" s="807"/>
      <c r="BQ131" s="807"/>
      <c r="BR131" s="807"/>
      <c r="BS131" s="808"/>
      <c r="BT131" s="809"/>
      <c r="BU131" s="810"/>
      <c r="BV131" s="810"/>
      <c r="BW131" s="810"/>
      <c r="BX131" s="810"/>
      <c r="BY131" s="810"/>
      <c r="BZ131" s="811"/>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2">
      <c r="A132" s="812" t="s">
        <v>
504</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
505</v>
      </c>
      <c r="W132" s="816"/>
      <c r="X132" s="816"/>
      <c r="Y132" s="816"/>
      <c r="Z132" s="817"/>
      <c r="AA132" s="818">
        <v>
-2.8074715E-2</v>
      </c>
      <c r="AB132" s="819"/>
      <c r="AC132" s="819"/>
      <c r="AD132" s="819"/>
      <c r="AE132" s="820"/>
      <c r="AF132" s="821">
        <v>
0.32983659900000001</v>
      </c>
      <c r="AG132" s="819"/>
      <c r="AH132" s="819"/>
      <c r="AI132" s="819"/>
      <c r="AJ132" s="820"/>
      <c r="AK132" s="821">
        <v>
0.51416458700000001</v>
      </c>
      <c r="AL132" s="819"/>
      <c r="AM132" s="819"/>
      <c r="AN132" s="819"/>
      <c r="AO132" s="820"/>
      <c r="AP132" s="822"/>
      <c r="AQ132" s="823"/>
      <c r="AR132" s="823"/>
      <c r="AS132" s="823"/>
      <c r="AT132" s="824"/>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5">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
506</v>
      </c>
      <c r="W133" s="795"/>
      <c r="X133" s="795"/>
      <c r="Y133" s="795"/>
      <c r="Z133" s="796"/>
      <c r="AA133" s="797">
        <v>
0.7</v>
      </c>
      <c r="AB133" s="798"/>
      <c r="AC133" s="798"/>
      <c r="AD133" s="798"/>
      <c r="AE133" s="799"/>
      <c r="AF133" s="797">
        <v>
0.4</v>
      </c>
      <c r="AG133" s="798"/>
      <c r="AH133" s="798"/>
      <c r="AI133" s="798"/>
      <c r="AJ133" s="799"/>
      <c r="AK133" s="797">
        <v>
0.2</v>
      </c>
      <c r="AL133" s="798"/>
      <c r="AM133" s="798"/>
      <c r="AN133" s="798"/>
      <c r="AO133" s="799"/>
      <c r="AP133" s="800"/>
      <c r="AQ133" s="801"/>
      <c r="AR133" s="801"/>
      <c r="AS133" s="801"/>
      <c r="AT133" s="802"/>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2">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4" hidden="1" x14ac:dyDescent="0.2">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2"/>
  </sheetData>
  <sheetProtection algorithmName="SHA-512" hashValue="pi3EpWUaMx2Wb2JyiMA/iwDjsxfpOdITh4CWdfDel55UlRs00VGRMjiO/2ADblx+VoadHOdx5C875uvjEaFDDQ==" saltValue="n6yV8FH7L9cE1CuoCk4KBA==" spinCount="100000" sheet="1" objects="1" scenarios="1" formatRows="0"/>
  <mergeCells count="2033">
    <mergeCell ref="B73:P73"/>
    <mergeCell ref="B69:P69"/>
    <mergeCell ref="B71:P71"/>
    <mergeCell ref="B70:P70"/>
    <mergeCell ref="B68:P68"/>
    <mergeCell ref="B77:P77"/>
    <mergeCell ref="B75:P75"/>
    <mergeCell ref="B76:P76"/>
    <mergeCell ref="AP72:AT72"/>
    <mergeCell ref="AU72:AY72"/>
    <mergeCell ref="AP74:AT74"/>
    <mergeCell ref="AU74:AY74"/>
    <mergeCell ref="AP77:AT77"/>
    <mergeCell ref="AU77:AY77"/>
    <mergeCell ref="AP76:AT76"/>
    <mergeCell ref="AU76:AY76"/>
    <mergeCell ref="AP75:AT75"/>
    <mergeCell ref="AU75:AY75"/>
    <mergeCell ref="Q72:U72"/>
    <mergeCell ref="V72:Z72"/>
    <mergeCell ref="AA72:AE72"/>
    <mergeCell ref="AF72:AJ72"/>
    <mergeCell ref="AK72:AO72"/>
    <mergeCell ref="AK73:AO73"/>
    <mergeCell ref="B74:P74"/>
    <mergeCell ref="B72:P72"/>
    <mergeCell ref="Q74:U74"/>
    <mergeCell ref="V74:Z74"/>
    <mergeCell ref="AA74:AE74"/>
    <mergeCell ref="AF74:AJ74"/>
    <mergeCell ref="AK74:AO74"/>
    <mergeCell ref="Q75:U75"/>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BS7:CG7"/>
    <mergeCell ref="CR7:CV7"/>
    <mergeCell ref="CW7:DA7"/>
    <mergeCell ref="DB7:DF7"/>
    <mergeCell ref="DG7:DK7"/>
    <mergeCell ref="DL7:DP7"/>
    <mergeCell ref="DQ7:DU7"/>
    <mergeCell ref="CH7:CL7"/>
    <mergeCell ref="CM7:CQ7"/>
    <mergeCell ref="DV10:DZ10"/>
    <mergeCell ref="AU9:AY9"/>
    <mergeCell ref="BS9:CG9"/>
    <mergeCell ref="CH9:CL9"/>
    <mergeCell ref="CM9:CQ9"/>
    <mergeCell ref="CR9:CV9"/>
    <mergeCell ref="CW9:DA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AK7:AO7"/>
    <mergeCell ref="AP7:AT7"/>
    <mergeCell ref="AU7:AY7"/>
    <mergeCell ref="DB5:DF6"/>
    <mergeCell ref="DG5:DK6"/>
    <mergeCell ref="DL5:DP6"/>
    <mergeCell ref="DQ5:DU6"/>
    <mergeCell ref="DV5:DZ6"/>
    <mergeCell ref="B7:P7"/>
    <mergeCell ref="Q7:U7"/>
    <mergeCell ref="V7:Z7"/>
    <mergeCell ref="AA7:AE7"/>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H72:CL72"/>
    <mergeCell ref="CM72:CQ72"/>
    <mergeCell ref="DG71:DK71"/>
    <mergeCell ref="DL71:DP71"/>
    <mergeCell ref="DQ71:DU71"/>
    <mergeCell ref="DV71:DZ71"/>
    <mergeCell ref="AP73:AT73"/>
    <mergeCell ref="AU73:AY73"/>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1:CG71"/>
    <mergeCell ref="CH71:CL71"/>
    <mergeCell ref="CM71:CQ71"/>
    <mergeCell ref="CR71:CV71"/>
    <mergeCell ref="CW71:DA71"/>
    <mergeCell ref="DB71:DF71"/>
    <mergeCell ref="DG76:DK76"/>
    <mergeCell ref="BS73:CG73"/>
    <mergeCell ref="CH73:CL73"/>
    <mergeCell ref="CM73:CQ73"/>
    <mergeCell ref="CR73:CV73"/>
    <mergeCell ref="CW73:DA73"/>
    <mergeCell ref="DB73:DF73"/>
    <mergeCell ref="DV72:DZ72"/>
    <mergeCell ref="Q73:U73"/>
    <mergeCell ref="V73:Z73"/>
    <mergeCell ref="AA73:AE73"/>
    <mergeCell ref="AF73:AJ73"/>
    <mergeCell ref="DG75:DK75"/>
    <mergeCell ref="DL75:DP75"/>
    <mergeCell ref="DQ75:DU75"/>
    <mergeCell ref="DV75:DZ75"/>
    <mergeCell ref="BS75:CG75"/>
    <mergeCell ref="CH75:CL75"/>
    <mergeCell ref="CM75:CQ75"/>
    <mergeCell ref="CR75:CV75"/>
    <mergeCell ref="CW75:DA75"/>
    <mergeCell ref="DB75:DF75"/>
    <mergeCell ref="AZ73:BD73"/>
    <mergeCell ref="CR72:CV72"/>
    <mergeCell ref="CW72:DA72"/>
    <mergeCell ref="DB72:DF72"/>
    <mergeCell ref="DG72:DK72"/>
    <mergeCell ref="DL72:DP72"/>
    <mergeCell ref="DQ72:DU72"/>
    <mergeCell ref="DV74:DZ74"/>
    <mergeCell ref="AZ72:BD72"/>
    <mergeCell ref="BS72:CG72"/>
    <mergeCell ref="V75:Z75"/>
    <mergeCell ref="AA75:AE75"/>
    <mergeCell ref="AF75:AJ75"/>
    <mergeCell ref="AK75:AO75"/>
    <mergeCell ref="AZ75:BD75"/>
    <mergeCell ref="Q76:U76"/>
    <mergeCell ref="V76:Z76"/>
    <mergeCell ref="AA76:AE76"/>
    <mergeCell ref="AF76:AJ76"/>
    <mergeCell ref="AK76:AO76"/>
    <mergeCell ref="Q77:U77"/>
    <mergeCell ref="V77:Z77"/>
    <mergeCell ref="AA77:AE77"/>
    <mergeCell ref="AF77:AJ77"/>
    <mergeCell ref="AK77:AO77"/>
    <mergeCell ref="BS77:CG77"/>
    <mergeCell ref="AZ77:BD77"/>
    <mergeCell ref="DL76:DP76"/>
    <mergeCell ref="DQ76:DU76"/>
    <mergeCell ref="DV78:DZ78"/>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CH77:CL77"/>
    <mergeCell ref="CM77:CQ77"/>
    <mergeCell ref="CR77:CV77"/>
    <mergeCell ref="CW77:DA77"/>
    <mergeCell ref="DB77:DF77"/>
    <mergeCell ref="DV76:DZ76"/>
    <mergeCell ref="CR76:CV76"/>
    <mergeCell ref="CW76:DA76"/>
    <mergeCell ref="DB76:DF76"/>
    <mergeCell ref="B78:P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8" customWidth="1"/>
    <col min="121" max="121" width="0" style="287" hidden="1" customWidth="1"/>
    <col min="122" max="16384" width="9" style="287" hidden="1"/>
  </cols>
  <sheetData>
    <row r="1" spans="1:120" ht="13.2"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7"/>
    </row>
    <row r="17" spans="119:120" ht="13.2" x14ac:dyDescent="0.2">
      <c r="DP17" s="287"/>
    </row>
    <row r="18" spans="119:120" ht="13.2" x14ac:dyDescent="0.2"/>
    <row r="19" spans="119:120" ht="13.2" x14ac:dyDescent="0.2"/>
    <row r="20" spans="119:120" ht="13.2" x14ac:dyDescent="0.2">
      <c r="DO20" s="287"/>
      <c r="DP20" s="287"/>
    </row>
    <row r="21" spans="119:120" ht="13.2" x14ac:dyDescent="0.2">
      <c r="DP21" s="287"/>
    </row>
    <row r="22" spans="119:120" ht="13.2" x14ac:dyDescent="0.2"/>
    <row r="23" spans="119:120" ht="13.2" x14ac:dyDescent="0.2">
      <c r="DO23" s="287"/>
      <c r="DP23" s="287"/>
    </row>
    <row r="24" spans="119:120" ht="13.2" x14ac:dyDescent="0.2">
      <c r="DP24" s="287"/>
    </row>
    <row r="25" spans="119:120" ht="13.2" x14ac:dyDescent="0.2">
      <c r="DP25" s="287"/>
    </row>
    <row r="26" spans="119:120" ht="13.2" x14ac:dyDescent="0.2">
      <c r="DO26" s="287"/>
      <c r="DP26" s="287"/>
    </row>
    <row r="27" spans="119:120" ht="13.2" x14ac:dyDescent="0.2"/>
    <row r="28" spans="119:120" ht="13.2" x14ac:dyDescent="0.2">
      <c r="DO28" s="287"/>
      <c r="DP28" s="287"/>
    </row>
    <row r="29" spans="119:120" ht="13.2" x14ac:dyDescent="0.2">
      <c r="DP29" s="287"/>
    </row>
    <row r="30" spans="119:120" ht="13.2" x14ac:dyDescent="0.2"/>
    <row r="31" spans="119:120" ht="13.2" x14ac:dyDescent="0.2">
      <c r="DO31" s="287"/>
      <c r="DP31" s="287"/>
    </row>
    <row r="32" spans="119:120" ht="13.2" x14ac:dyDescent="0.2"/>
    <row r="33" spans="98:120" ht="13.2" x14ac:dyDescent="0.2">
      <c r="DO33" s="287"/>
      <c r="DP33" s="287"/>
    </row>
    <row r="34" spans="98:120" ht="13.2" x14ac:dyDescent="0.2">
      <c r="DM34" s="287"/>
    </row>
    <row r="35" spans="98:120" ht="13.2" x14ac:dyDescent="0.2">
      <c r="CT35" s="287"/>
      <c r="CU35" s="287"/>
      <c r="CV35" s="287"/>
      <c r="CY35" s="287"/>
      <c r="CZ35" s="287"/>
      <c r="DA35" s="287"/>
      <c r="DD35" s="287"/>
      <c r="DE35" s="287"/>
      <c r="DF35" s="287"/>
      <c r="DI35" s="287"/>
      <c r="DJ35" s="287"/>
      <c r="DK35" s="287"/>
      <c r="DM35" s="287"/>
      <c r="DN35" s="287"/>
      <c r="DO35" s="287"/>
      <c r="DP35" s="287"/>
    </row>
    <row r="36" spans="98:120" ht="13.2" x14ac:dyDescent="0.2"/>
    <row r="37" spans="98:120" ht="13.2" x14ac:dyDescent="0.2">
      <c r="CW37" s="287"/>
      <c r="DB37" s="287"/>
      <c r="DG37" s="287"/>
      <c r="DL37" s="287"/>
      <c r="DP37" s="287"/>
    </row>
    <row r="38" spans="98:120" ht="13.2" x14ac:dyDescent="0.2">
      <c r="CT38" s="287"/>
      <c r="CU38" s="287"/>
      <c r="CV38" s="287"/>
      <c r="CW38" s="287"/>
      <c r="CY38" s="287"/>
      <c r="CZ38" s="287"/>
      <c r="DA38" s="287"/>
      <c r="DB38" s="287"/>
      <c r="DD38" s="287"/>
      <c r="DE38" s="287"/>
      <c r="DF38" s="287"/>
      <c r="DG38" s="287"/>
      <c r="DI38" s="287"/>
      <c r="DJ38" s="287"/>
      <c r="DK38" s="287"/>
      <c r="DL38" s="287"/>
      <c r="DN38" s="287"/>
      <c r="DO38" s="287"/>
      <c r="DP38" s="28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7"/>
      <c r="DO49" s="287"/>
      <c r="DP49" s="28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7"/>
      <c r="CS63" s="287"/>
      <c r="CX63" s="287"/>
      <c r="DC63" s="287"/>
      <c r="DH63" s="287"/>
    </row>
    <row r="64" spans="22:120" ht="13.2" x14ac:dyDescent="0.2">
      <c r="V64" s="287"/>
    </row>
    <row r="65" spans="15:120" ht="13.2" x14ac:dyDescent="0.2">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ht="13.2" x14ac:dyDescent="0.2">
      <c r="Q66" s="287"/>
      <c r="S66" s="287"/>
      <c r="U66" s="287"/>
      <c r="DM66" s="287"/>
    </row>
    <row r="67" spans="15:120" ht="13.2" x14ac:dyDescent="0.2">
      <c r="O67" s="287"/>
      <c r="P67" s="287"/>
      <c r="R67" s="287"/>
      <c r="T67" s="287"/>
      <c r="Y67" s="287"/>
      <c r="CT67" s="287"/>
      <c r="CV67" s="287"/>
      <c r="CW67" s="287"/>
      <c r="CY67" s="287"/>
      <c r="DA67" s="287"/>
      <c r="DB67" s="287"/>
      <c r="DD67" s="287"/>
      <c r="DF67" s="287"/>
      <c r="DG67" s="287"/>
      <c r="DI67" s="287"/>
      <c r="DK67" s="287"/>
      <c r="DL67" s="287"/>
      <c r="DN67" s="287"/>
      <c r="DO67" s="287"/>
      <c r="DP67" s="287"/>
    </row>
    <row r="68" spans="15:120" ht="13.2" x14ac:dyDescent="0.2"/>
    <row r="69" spans="15:120" ht="13.2" x14ac:dyDescent="0.2"/>
    <row r="70" spans="15:120" ht="13.2" x14ac:dyDescent="0.2"/>
    <row r="71" spans="15:120" ht="13.2" x14ac:dyDescent="0.2"/>
    <row r="72" spans="15:120" ht="13.2" x14ac:dyDescent="0.2">
      <c r="DP72" s="287"/>
    </row>
    <row r="73" spans="15:120" ht="13.2" x14ac:dyDescent="0.2">
      <c r="DP73" s="28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7"/>
      <c r="CX96" s="287"/>
      <c r="DC96" s="287"/>
      <c r="DH96" s="287"/>
    </row>
    <row r="97" spans="24:120" ht="13.2" x14ac:dyDescent="0.2">
      <c r="CS97" s="287"/>
      <c r="CX97" s="287"/>
      <c r="DC97" s="287"/>
      <c r="DH97" s="287"/>
      <c r="DP97" s="288" t="s">
        <v>
507</v>
      </c>
    </row>
    <row r="98" spans="24:120" ht="13.2" hidden="1" x14ac:dyDescent="0.2">
      <c r="CS98" s="287"/>
      <c r="CX98" s="287"/>
      <c r="DC98" s="287"/>
      <c r="DH98" s="287"/>
    </row>
    <row r="99" spans="24:120" ht="13.2" hidden="1" x14ac:dyDescent="0.2">
      <c r="CS99" s="287"/>
      <c r="CX99" s="287"/>
      <c r="DC99" s="287"/>
      <c r="DH99" s="287"/>
    </row>
    <row r="100" spans="24:120" ht="13.2" hidden="1" x14ac:dyDescent="0.2"/>
    <row r="101" spans="24:120" ht="12" hidden="1" customHeight="1" x14ac:dyDescent="0.2">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2">
      <c r="CU102" s="287"/>
      <c r="CZ102" s="287"/>
      <c r="DE102" s="287"/>
      <c r="DJ102" s="287"/>
      <c r="DM102" s="287"/>
    </row>
    <row r="103" spans="24:120" ht="13.2" hidden="1" x14ac:dyDescent="0.2">
      <c r="CT103" s="287"/>
      <c r="CV103" s="287"/>
      <c r="CW103" s="287"/>
      <c r="CY103" s="287"/>
      <c r="DA103" s="287"/>
      <c r="DB103" s="287"/>
      <c r="DD103" s="287"/>
      <c r="DF103" s="287"/>
      <c r="DG103" s="287"/>
      <c r="DI103" s="287"/>
      <c r="DK103" s="287"/>
      <c r="DL103" s="287"/>
      <c r="DM103" s="287"/>
      <c r="DN103" s="287"/>
      <c r="DO103" s="287"/>
      <c r="DP103" s="287"/>
    </row>
    <row r="104" spans="24:120" ht="13.2" hidden="1" x14ac:dyDescent="0.2">
      <c r="CV104" s="287"/>
      <c r="CW104" s="287"/>
      <c r="DA104" s="287"/>
      <c r="DB104" s="287"/>
      <c r="DF104" s="287"/>
      <c r="DG104" s="287"/>
      <c r="DK104" s="287"/>
      <c r="DL104" s="287"/>
      <c r="DN104" s="287"/>
      <c r="DO104" s="287"/>
      <c r="DP104" s="287"/>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QVIDTkJfQkKOjh8DIE7Z4ikS0Z7tiQaZaF4luSAp7Cs2geRqEvWt7HvL8hCWiwSD4GNMXLlYLifAEfL0nhftA==" saltValue="6UqICblRRnzwfsrIRsEUp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88" customWidth="1"/>
    <col min="117" max="16384" width="9" style="287" hidden="1"/>
  </cols>
  <sheetData>
    <row r="1" spans="2:116" ht="13.2"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ht="13.2" x14ac:dyDescent="0.2"/>
    <row r="3" spans="2:116" ht="13.2" x14ac:dyDescent="0.2"/>
    <row r="4" spans="2:116" ht="13.2" x14ac:dyDescent="0.2">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ht="13.2" x14ac:dyDescent="0.2">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ht="13.2" x14ac:dyDescent="0.2"/>
    <row r="20" spans="9:116" ht="13.2" x14ac:dyDescent="0.2"/>
    <row r="21" spans="9:116" ht="13.2" x14ac:dyDescent="0.2">
      <c r="DL21" s="287"/>
    </row>
    <row r="22" spans="9:116" ht="13.2" x14ac:dyDescent="0.2">
      <c r="DI22" s="287"/>
      <c r="DJ22" s="287"/>
      <c r="DK22" s="287"/>
      <c r="DL22" s="287"/>
    </row>
    <row r="23" spans="9:116" ht="13.2" x14ac:dyDescent="0.2">
      <c r="CY23" s="287"/>
      <c r="CZ23" s="287"/>
      <c r="DA23" s="287"/>
      <c r="DB23" s="287"/>
      <c r="DC23" s="287"/>
      <c r="DD23" s="287"/>
      <c r="DE23" s="287"/>
      <c r="DF23" s="287"/>
      <c r="DG23" s="287"/>
      <c r="DH23" s="287"/>
      <c r="DI23" s="287"/>
      <c r="DJ23" s="287"/>
      <c r="DK23" s="287"/>
      <c r="DL23" s="28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7"/>
      <c r="DA35" s="287"/>
      <c r="DB35" s="287"/>
      <c r="DC35" s="287"/>
      <c r="DD35" s="287"/>
      <c r="DE35" s="287"/>
      <c r="DF35" s="287"/>
      <c r="DG35" s="287"/>
      <c r="DH35" s="287"/>
      <c r="DI35" s="287"/>
      <c r="DJ35" s="287"/>
      <c r="DK35" s="287"/>
      <c r="DL35" s="287"/>
    </row>
    <row r="36" spans="15:116" ht="13.2" x14ac:dyDescent="0.2"/>
    <row r="37" spans="15:116" ht="13.2" x14ac:dyDescent="0.2">
      <c r="DL37" s="287"/>
    </row>
    <row r="38" spans="15:116" ht="13.2" x14ac:dyDescent="0.2">
      <c r="DI38" s="287"/>
      <c r="DJ38" s="287"/>
      <c r="DK38" s="287"/>
      <c r="DL38" s="287"/>
    </row>
    <row r="39" spans="15:116" ht="13.2" x14ac:dyDescent="0.2"/>
    <row r="40" spans="15:116" ht="13.2" x14ac:dyDescent="0.2"/>
    <row r="41" spans="15:116" ht="13.2" x14ac:dyDescent="0.2"/>
    <row r="42" spans="15:116" ht="13.2" x14ac:dyDescent="0.2"/>
    <row r="43" spans="15:116" ht="13.2" x14ac:dyDescent="0.2">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ht="13.2" x14ac:dyDescent="0.2">
      <c r="DL44" s="287"/>
    </row>
    <row r="45" spans="15:116" ht="13.2" x14ac:dyDescent="0.2"/>
    <row r="46" spans="15:116" ht="13.2" x14ac:dyDescent="0.2">
      <c r="DA46" s="287"/>
      <c r="DB46" s="287"/>
      <c r="DC46" s="287"/>
      <c r="DD46" s="287"/>
      <c r="DE46" s="287"/>
      <c r="DF46" s="287"/>
      <c r="DG46" s="287"/>
      <c r="DH46" s="287"/>
      <c r="DI46" s="287"/>
      <c r="DJ46" s="287"/>
      <c r="DK46" s="287"/>
      <c r="DL46" s="287"/>
    </row>
    <row r="47" spans="15:116" ht="13.2" x14ac:dyDescent="0.2"/>
    <row r="48" spans="15:116" ht="13.2" x14ac:dyDescent="0.2"/>
    <row r="49" spans="104:116" ht="13.2" x14ac:dyDescent="0.2"/>
    <row r="50" spans="104:116" ht="13.2" x14ac:dyDescent="0.2">
      <c r="CZ50" s="287"/>
      <c r="DA50" s="287"/>
      <c r="DB50" s="287"/>
      <c r="DC50" s="287"/>
      <c r="DD50" s="287"/>
      <c r="DE50" s="287"/>
      <c r="DF50" s="287"/>
      <c r="DG50" s="287"/>
      <c r="DH50" s="287"/>
      <c r="DI50" s="287"/>
      <c r="DJ50" s="287"/>
      <c r="DK50" s="287"/>
      <c r="DL50" s="287"/>
    </row>
    <row r="51" spans="104:116" ht="13.2" x14ac:dyDescent="0.2"/>
    <row r="52" spans="104:116" ht="13.2" x14ac:dyDescent="0.2"/>
    <row r="53" spans="104:116" ht="13.2" x14ac:dyDescent="0.2">
      <c r="DL53" s="28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7"/>
      <c r="DD67" s="287"/>
      <c r="DE67" s="287"/>
      <c r="DF67" s="287"/>
      <c r="DG67" s="287"/>
      <c r="DH67" s="287"/>
      <c r="DI67" s="287"/>
      <c r="DJ67" s="287"/>
      <c r="DK67" s="287"/>
      <c r="DL67" s="28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vLbCT6dHjrT6WZ0n6Ah5jDn7zEZF1pu5lM4cQb+Gynh429BqFOFRbT5OfDkyv99C2knb/K8Y3rwcA/NWTJlJw==" saltValue="vJSDdwksjEPqzhdF7uEDB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89" customWidth="1"/>
    <col min="37" max="44" width="17" style="289" customWidth="1"/>
    <col min="45" max="45" width="6.109375" style="296" customWidth="1"/>
    <col min="46" max="46" width="3" style="294" customWidth="1"/>
    <col min="47" max="47" width="19.109375" style="289" hidden="1" customWidth="1"/>
    <col min="48" max="52" width="12.6640625" style="289" hidden="1" customWidth="1"/>
    <col min="53" max="16384" width="8.6640625" style="289" hidden="1"/>
  </cols>
  <sheetData>
    <row r="1" spans="1:46" ht="13.2" x14ac:dyDescent="0.2">
      <c r="AS1" s="290"/>
      <c r="AT1" s="290"/>
    </row>
    <row r="2" spans="1:46" ht="13.2" x14ac:dyDescent="0.2">
      <c r="AS2" s="290"/>
      <c r="AT2" s="290"/>
    </row>
    <row r="3" spans="1:46" ht="13.2" x14ac:dyDescent="0.2">
      <c r="AS3" s="290"/>
      <c r="AT3" s="290"/>
    </row>
    <row r="4" spans="1:46" ht="13.2" x14ac:dyDescent="0.2">
      <c r="AS4" s="290"/>
      <c r="AT4" s="290"/>
    </row>
    <row r="5" spans="1:46" ht="16.2" x14ac:dyDescent="0.2">
      <c r="A5" s="291" t="s">
        <v>
508</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ht="13.2" x14ac:dyDescent="0.2">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
509</v>
      </c>
      <c r="AL6" s="295"/>
      <c r="AM6" s="295"/>
      <c r="AN6" s="295"/>
      <c r="AO6" s="290"/>
      <c r="AP6" s="290"/>
      <c r="AQ6" s="290"/>
      <c r="AR6" s="290"/>
    </row>
    <row r="7" spans="1:46" ht="13.2" x14ac:dyDescent="0.2">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0" t="s">
        <v>
510</v>
      </c>
      <c r="AP7" s="300"/>
      <c r="AQ7" s="301" t="s">
        <v>
511</v>
      </c>
      <c r="AR7" s="302"/>
    </row>
    <row r="8" spans="1:46" ht="13.2" x14ac:dyDescent="0.2">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1"/>
      <c r="AP8" s="306" t="s">
        <v>
512</v>
      </c>
      <c r="AQ8" s="307" t="s">
        <v>
513</v>
      </c>
      <c r="AR8" s="308" t="s">
        <v>
514</v>
      </c>
    </row>
    <row r="9" spans="1:46" ht="13.2" x14ac:dyDescent="0.2">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24" t="s">
        <v>
515</v>
      </c>
      <c r="AL9" s="1225"/>
      <c r="AM9" s="1225"/>
      <c r="AN9" s="1226"/>
      <c r="AO9" s="309">
        <v>
5393939</v>
      </c>
      <c r="AP9" s="309">
        <v>
46143</v>
      </c>
      <c r="AQ9" s="310">
        <v>
56739</v>
      </c>
      <c r="AR9" s="311">
        <v>
-18.7</v>
      </c>
    </row>
    <row r="10" spans="1:46" ht="13.2" x14ac:dyDescent="0.2">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24" t="s">
        <v>
516</v>
      </c>
      <c r="AL10" s="1225"/>
      <c r="AM10" s="1225"/>
      <c r="AN10" s="1226"/>
      <c r="AO10" s="312">
        <v>
714896</v>
      </c>
      <c r="AP10" s="312">
        <v>
6116</v>
      </c>
      <c r="AQ10" s="313">
        <v>
3644</v>
      </c>
      <c r="AR10" s="314">
        <v>
67.8</v>
      </c>
    </row>
    <row r="11" spans="1:46" ht="13.5" customHeight="1" x14ac:dyDescent="0.2">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24" t="s">
        <v>
517</v>
      </c>
      <c r="AL11" s="1225"/>
      <c r="AM11" s="1225"/>
      <c r="AN11" s="1226"/>
      <c r="AO11" s="312">
        <v>
123707</v>
      </c>
      <c r="AP11" s="312">
        <v>
1058</v>
      </c>
      <c r="AQ11" s="313">
        <v>
3408</v>
      </c>
      <c r="AR11" s="314">
        <v>
-69</v>
      </c>
    </row>
    <row r="12" spans="1:46" ht="13.5" customHeight="1" x14ac:dyDescent="0.2">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24" t="s">
        <v>
518</v>
      </c>
      <c r="AL12" s="1225"/>
      <c r="AM12" s="1225"/>
      <c r="AN12" s="1226"/>
      <c r="AO12" s="312">
        <v>
186828</v>
      </c>
      <c r="AP12" s="312">
        <v>
1598</v>
      </c>
      <c r="AQ12" s="313">
        <v>
508</v>
      </c>
      <c r="AR12" s="314">
        <v>
214.6</v>
      </c>
    </row>
    <row r="13" spans="1:46" ht="13.5" customHeight="1" x14ac:dyDescent="0.2">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24" t="s">
        <v>
519</v>
      </c>
      <c r="AL13" s="1225"/>
      <c r="AM13" s="1225"/>
      <c r="AN13" s="1226"/>
      <c r="AO13" s="312" t="s">
        <v>
520</v>
      </c>
      <c r="AP13" s="312" t="s">
        <v>
520</v>
      </c>
      <c r="AQ13" s="313">
        <v>
12</v>
      </c>
      <c r="AR13" s="314" t="s">
        <v>
520</v>
      </c>
    </row>
    <row r="14" spans="1:46" ht="13.5" customHeight="1" x14ac:dyDescent="0.2">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24" t="s">
        <v>
521</v>
      </c>
      <c r="AL14" s="1225"/>
      <c r="AM14" s="1225"/>
      <c r="AN14" s="1226"/>
      <c r="AO14" s="312">
        <v>
339304</v>
      </c>
      <c r="AP14" s="312">
        <v>
2903</v>
      </c>
      <c r="AQ14" s="313">
        <v>
2329</v>
      </c>
      <c r="AR14" s="314">
        <v>
24.6</v>
      </c>
    </row>
    <row r="15" spans="1:46" ht="13.5" customHeight="1" x14ac:dyDescent="0.2">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24" t="s">
        <v>
522</v>
      </c>
      <c r="AL15" s="1225"/>
      <c r="AM15" s="1225"/>
      <c r="AN15" s="1226"/>
      <c r="AO15" s="312">
        <v>
90615</v>
      </c>
      <c r="AP15" s="312">
        <v>
775</v>
      </c>
      <c r="AQ15" s="313">
        <v>
1096</v>
      </c>
      <c r="AR15" s="314">
        <v>
-29.3</v>
      </c>
    </row>
    <row r="16" spans="1:46" ht="13.2" x14ac:dyDescent="0.2">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27" t="s">
        <v>
523</v>
      </c>
      <c r="AL16" s="1228"/>
      <c r="AM16" s="1228"/>
      <c r="AN16" s="1229"/>
      <c r="AO16" s="312">
        <v>
-373288</v>
      </c>
      <c r="AP16" s="312">
        <v>
-3193</v>
      </c>
      <c r="AQ16" s="313">
        <v>
-4593</v>
      </c>
      <c r="AR16" s="314">
        <v>
-30.5</v>
      </c>
    </row>
    <row r="17" spans="1:46" ht="13.2" x14ac:dyDescent="0.2">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27" t="s">
        <v>
187</v>
      </c>
      <c r="AL17" s="1228"/>
      <c r="AM17" s="1228"/>
      <c r="AN17" s="1229"/>
      <c r="AO17" s="312">
        <v>
6476001</v>
      </c>
      <c r="AP17" s="312">
        <v>
55400</v>
      </c>
      <c r="AQ17" s="313">
        <v>
63141</v>
      </c>
      <c r="AR17" s="314">
        <v>
-12.3</v>
      </c>
    </row>
    <row r="18" spans="1:46" ht="13.2" x14ac:dyDescent="0.2">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ht="13.2" x14ac:dyDescent="0.2">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
524</v>
      </c>
      <c r="AL19" s="290"/>
      <c r="AM19" s="290"/>
      <c r="AN19" s="290"/>
      <c r="AO19" s="290"/>
      <c r="AP19" s="290"/>
      <c r="AQ19" s="290"/>
      <c r="AR19" s="290"/>
    </row>
    <row r="20" spans="1:46" ht="13.2" x14ac:dyDescent="0.2">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
525</v>
      </c>
      <c r="AP20" s="320" t="s">
        <v>
526</v>
      </c>
      <c r="AQ20" s="321" t="s">
        <v>
527</v>
      </c>
      <c r="AR20" s="322"/>
    </row>
    <row r="21" spans="1:46" s="328" customFormat="1" ht="13.2" x14ac:dyDescent="0.2">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21" t="s">
        <v>
528</v>
      </c>
      <c r="AL21" s="1222"/>
      <c r="AM21" s="1222"/>
      <c r="AN21" s="1223"/>
      <c r="AO21" s="324">
        <v>
4.63</v>
      </c>
      <c r="AP21" s="325">
        <v>
6</v>
      </c>
      <c r="AQ21" s="326">
        <v>
-1.37</v>
      </c>
      <c r="AR21" s="295"/>
      <c r="AS21" s="327"/>
      <c r="AT21" s="323"/>
    </row>
    <row r="22" spans="1:46" s="328" customFormat="1" ht="13.2" x14ac:dyDescent="0.2">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21" t="s">
        <v>
529</v>
      </c>
      <c r="AL22" s="1222"/>
      <c r="AM22" s="1222"/>
      <c r="AN22" s="1223"/>
      <c r="AO22" s="329">
        <v>
99.4</v>
      </c>
      <c r="AP22" s="330">
        <v>
99.5</v>
      </c>
      <c r="AQ22" s="331">
        <v>
-0.1</v>
      </c>
      <c r="AR22" s="315"/>
      <c r="AS22" s="327"/>
      <c r="AT22" s="323"/>
    </row>
    <row r="23" spans="1:46" s="328" customFormat="1" ht="13.2" x14ac:dyDescent="0.2">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ht="13.2" x14ac:dyDescent="0.2">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ht="13.2" x14ac:dyDescent="0.2">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ht="13.2" x14ac:dyDescent="0.2">
      <c r="A26" s="295" t="s">
        <v>
530</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ht="13.2" x14ac:dyDescent="0.2">
      <c r="A27" s="336"/>
      <c r="AO27" s="290"/>
      <c r="AP27" s="290"/>
      <c r="AQ27" s="290"/>
      <c r="AR27" s="290"/>
      <c r="AS27" s="290"/>
      <c r="AT27" s="290"/>
    </row>
    <row r="28" spans="1:46" ht="16.2" x14ac:dyDescent="0.2">
      <c r="A28" s="291" t="s">
        <v>
531</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ht="13.2" x14ac:dyDescent="0.2">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
532</v>
      </c>
      <c r="AL29" s="295"/>
      <c r="AM29" s="295"/>
      <c r="AN29" s="295"/>
      <c r="AO29" s="290"/>
      <c r="AP29" s="290"/>
      <c r="AQ29" s="290"/>
      <c r="AR29" s="290"/>
      <c r="AS29" s="338"/>
    </row>
    <row r="30" spans="1:46" ht="13.2" x14ac:dyDescent="0.2">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0" t="s">
        <v>
510</v>
      </c>
      <c r="AP30" s="300"/>
      <c r="AQ30" s="301" t="s">
        <v>
511</v>
      </c>
      <c r="AR30" s="302"/>
    </row>
    <row r="31" spans="1:46" ht="13.2" x14ac:dyDescent="0.2">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1"/>
      <c r="AP31" s="306" t="s">
        <v>
512</v>
      </c>
      <c r="AQ31" s="307" t="s">
        <v>
513</v>
      </c>
      <c r="AR31" s="308" t="s">
        <v>
514</v>
      </c>
    </row>
    <row r="32" spans="1:46" ht="27" customHeight="1" x14ac:dyDescent="0.2">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12" t="s">
        <v>
533</v>
      </c>
      <c r="AL32" s="1213"/>
      <c r="AM32" s="1213"/>
      <c r="AN32" s="1214"/>
      <c r="AO32" s="339">
        <v>
2504552</v>
      </c>
      <c r="AP32" s="339">
        <v>
21425</v>
      </c>
      <c r="AQ32" s="340">
        <v>
32265</v>
      </c>
      <c r="AR32" s="341">
        <v>
-33.6</v>
      </c>
    </row>
    <row r="33" spans="1:46" ht="13.5" customHeight="1" x14ac:dyDescent="0.2">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12" t="s">
        <v>
534</v>
      </c>
      <c r="AL33" s="1213"/>
      <c r="AM33" s="1213"/>
      <c r="AN33" s="1214"/>
      <c r="AO33" s="339" t="s">
        <v>
520</v>
      </c>
      <c r="AP33" s="339" t="s">
        <v>
520</v>
      </c>
      <c r="AQ33" s="340">
        <v>
1</v>
      </c>
      <c r="AR33" s="341" t="s">
        <v>
520</v>
      </c>
    </row>
    <row r="34" spans="1:46" ht="27" customHeight="1" x14ac:dyDescent="0.2">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12" t="s">
        <v>
535</v>
      </c>
      <c r="AL34" s="1213"/>
      <c r="AM34" s="1213"/>
      <c r="AN34" s="1214"/>
      <c r="AO34" s="339" t="s">
        <v>
520</v>
      </c>
      <c r="AP34" s="339" t="s">
        <v>
520</v>
      </c>
      <c r="AQ34" s="340">
        <v>
32</v>
      </c>
      <c r="AR34" s="341" t="s">
        <v>
520</v>
      </c>
    </row>
    <row r="35" spans="1:46" ht="27" customHeight="1" x14ac:dyDescent="0.2">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12" t="s">
        <v>
536</v>
      </c>
      <c r="AL35" s="1213"/>
      <c r="AM35" s="1213"/>
      <c r="AN35" s="1214"/>
      <c r="AO35" s="339">
        <v>
585606</v>
      </c>
      <c r="AP35" s="339">
        <v>
5010</v>
      </c>
      <c r="AQ35" s="340">
        <v>
6764</v>
      </c>
      <c r="AR35" s="341">
        <v>
-25.9</v>
      </c>
    </row>
    <row r="36" spans="1:46" ht="27" customHeight="1" x14ac:dyDescent="0.2">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12" t="s">
        <v>
537</v>
      </c>
      <c r="AL36" s="1213"/>
      <c r="AM36" s="1213"/>
      <c r="AN36" s="1214"/>
      <c r="AO36" s="339">
        <v>
100372</v>
      </c>
      <c r="AP36" s="339">
        <v>
859</v>
      </c>
      <c r="AQ36" s="340">
        <v>
1228</v>
      </c>
      <c r="AR36" s="341">
        <v>
-30</v>
      </c>
    </row>
    <row r="37" spans="1:46" ht="13.5" customHeight="1" x14ac:dyDescent="0.2">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12" t="s">
        <v>
538</v>
      </c>
      <c r="AL37" s="1213"/>
      <c r="AM37" s="1213"/>
      <c r="AN37" s="1214"/>
      <c r="AO37" s="339" t="s">
        <v>
520</v>
      </c>
      <c r="AP37" s="339" t="s">
        <v>
520</v>
      </c>
      <c r="AQ37" s="340">
        <v>
1060</v>
      </c>
      <c r="AR37" s="341" t="s">
        <v>
520</v>
      </c>
    </row>
    <row r="38" spans="1:46" ht="27" customHeight="1" x14ac:dyDescent="0.2">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15" t="s">
        <v>
539</v>
      </c>
      <c r="AL38" s="1216"/>
      <c r="AM38" s="1216"/>
      <c r="AN38" s="1217"/>
      <c r="AO38" s="342" t="s">
        <v>
520</v>
      </c>
      <c r="AP38" s="342" t="s">
        <v>
520</v>
      </c>
      <c r="AQ38" s="343">
        <v>
1</v>
      </c>
      <c r="AR38" s="331" t="s">
        <v>
520</v>
      </c>
      <c r="AS38" s="338"/>
    </row>
    <row r="39" spans="1:46" ht="13.2" x14ac:dyDescent="0.2">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15" t="s">
        <v>
540</v>
      </c>
      <c r="AL39" s="1216"/>
      <c r="AM39" s="1216"/>
      <c r="AN39" s="1217"/>
      <c r="AO39" s="339">
        <v>
-760382</v>
      </c>
      <c r="AP39" s="339">
        <v>
-6505</v>
      </c>
      <c r="AQ39" s="340">
        <v>
-6969</v>
      </c>
      <c r="AR39" s="341">
        <v>
-6.7</v>
      </c>
      <c r="AS39" s="338"/>
    </row>
    <row r="40" spans="1:46" ht="27" customHeight="1" x14ac:dyDescent="0.2">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12" t="s">
        <v>
541</v>
      </c>
      <c r="AL40" s="1213"/>
      <c r="AM40" s="1213"/>
      <c r="AN40" s="1214"/>
      <c r="AO40" s="339">
        <v>
-2325359</v>
      </c>
      <c r="AP40" s="339">
        <v>
-19893</v>
      </c>
      <c r="AQ40" s="340">
        <v>
-26451</v>
      </c>
      <c r="AR40" s="341">
        <v>
-24.8</v>
      </c>
      <c r="AS40" s="338"/>
    </row>
    <row r="41" spans="1:46" ht="13.2" x14ac:dyDescent="0.2">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18" t="s">
        <v>
301</v>
      </c>
      <c r="AL41" s="1219"/>
      <c r="AM41" s="1219"/>
      <c r="AN41" s="1220"/>
      <c r="AO41" s="339">
        <v>
104789</v>
      </c>
      <c r="AP41" s="339">
        <v>
896</v>
      </c>
      <c r="AQ41" s="340">
        <v>
7931</v>
      </c>
      <c r="AR41" s="341">
        <v>
-88.7</v>
      </c>
      <c r="AS41" s="338"/>
    </row>
    <row r="42" spans="1:46" ht="13.2" x14ac:dyDescent="0.2">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
542</v>
      </c>
      <c r="AL42" s="290"/>
      <c r="AM42" s="290"/>
      <c r="AN42" s="290"/>
      <c r="AO42" s="290"/>
      <c r="AP42" s="290"/>
      <c r="AQ42" s="315"/>
      <c r="AR42" s="315"/>
      <c r="AS42" s="338"/>
    </row>
    <row r="43" spans="1:46" ht="13.2" x14ac:dyDescent="0.2">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ht="13.2" x14ac:dyDescent="0.2">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ht="13.2" x14ac:dyDescent="0.2">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ht="13.2" x14ac:dyDescent="0.2">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2">
      <c r="A47" s="348" t="s">
        <v>
543</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ht="13.2" x14ac:dyDescent="0.2">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
544</v>
      </c>
      <c r="AL48" s="349"/>
      <c r="AM48" s="349"/>
      <c r="AN48" s="349"/>
      <c r="AO48" s="349"/>
      <c r="AP48" s="349"/>
      <c r="AQ48" s="350"/>
      <c r="AR48" s="349"/>
    </row>
    <row r="49" spans="1:44" ht="13.5" customHeight="1" x14ac:dyDescent="0.2">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05" t="s">
        <v>
510</v>
      </c>
      <c r="AN49" s="1207" t="s">
        <v>
545</v>
      </c>
      <c r="AO49" s="1208"/>
      <c r="AP49" s="1208"/>
      <c r="AQ49" s="1208"/>
      <c r="AR49" s="1209"/>
    </row>
    <row r="50" spans="1:44" ht="13.2" x14ac:dyDescent="0.2">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06"/>
      <c r="AN50" s="355" t="s">
        <v>
546</v>
      </c>
      <c r="AO50" s="356" t="s">
        <v>
547</v>
      </c>
      <c r="AP50" s="357" t="s">
        <v>
548</v>
      </c>
      <c r="AQ50" s="358" t="s">
        <v>
549</v>
      </c>
      <c r="AR50" s="359" t="s">
        <v>
550</v>
      </c>
    </row>
    <row r="51" spans="1:44" ht="13.2" x14ac:dyDescent="0.2">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
551</v>
      </c>
      <c r="AL51" s="352"/>
      <c r="AM51" s="360">
        <v>
1940628</v>
      </c>
      <c r="AN51" s="361">
        <v>
16659</v>
      </c>
      <c r="AO51" s="362">
        <v>
-26.4</v>
      </c>
      <c r="AP51" s="363">
        <v>
53605</v>
      </c>
      <c r="AQ51" s="364">
        <v>
5.4</v>
      </c>
      <c r="AR51" s="365">
        <v>
-31.8</v>
      </c>
    </row>
    <row r="52" spans="1:44" ht="13.2" x14ac:dyDescent="0.2">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
552</v>
      </c>
      <c r="AM52" s="368">
        <v>
1154532</v>
      </c>
      <c r="AN52" s="369">
        <v>
9911</v>
      </c>
      <c r="AO52" s="370">
        <v>
-11.9</v>
      </c>
      <c r="AP52" s="371">
        <v>
28343</v>
      </c>
      <c r="AQ52" s="372">
        <v>
11.7</v>
      </c>
      <c r="AR52" s="373">
        <v>
-23.6</v>
      </c>
    </row>
    <row r="53" spans="1:44" ht="13.2" x14ac:dyDescent="0.2">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
553</v>
      </c>
      <c r="AL53" s="352"/>
      <c r="AM53" s="360">
        <v>
1720255</v>
      </c>
      <c r="AN53" s="361">
        <v>
14687</v>
      </c>
      <c r="AO53" s="362">
        <v>
-11.8</v>
      </c>
      <c r="AP53" s="363">
        <v>
58051</v>
      </c>
      <c r="AQ53" s="364">
        <v>
8.3000000000000007</v>
      </c>
      <c r="AR53" s="365">
        <v>
-20.100000000000001</v>
      </c>
    </row>
    <row r="54" spans="1:44" ht="13.2" x14ac:dyDescent="0.2">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
552</v>
      </c>
      <c r="AM54" s="368">
        <v>
1133944</v>
      </c>
      <c r="AN54" s="369">
        <v>
9681</v>
      </c>
      <c r="AO54" s="370">
        <v>
-2.2999999999999998</v>
      </c>
      <c r="AP54" s="371">
        <v>
32143</v>
      </c>
      <c r="AQ54" s="372">
        <v>
13.4</v>
      </c>
      <c r="AR54" s="373">
        <v>
-15.7</v>
      </c>
    </row>
    <row r="55" spans="1:44" ht="13.2" x14ac:dyDescent="0.2">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
554</v>
      </c>
      <c r="AL55" s="352"/>
      <c r="AM55" s="360">
        <v>
1948519</v>
      </c>
      <c r="AN55" s="361">
        <v>
16673</v>
      </c>
      <c r="AO55" s="362">
        <v>
13.5</v>
      </c>
      <c r="AP55" s="363">
        <v>
40879</v>
      </c>
      <c r="AQ55" s="364">
        <v>
-29.6</v>
      </c>
      <c r="AR55" s="365">
        <v>
43.1</v>
      </c>
    </row>
    <row r="56" spans="1:44" ht="13.2" x14ac:dyDescent="0.2">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
552</v>
      </c>
      <c r="AM56" s="368">
        <v>
1241970</v>
      </c>
      <c r="AN56" s="369">
        <v>
10627</v>
      </c>
      <c r="AO56" s="370">
        <v>
9.8000000000000007</v>
      </c>
      <c r="AP56" s="371">
        <v>
24087</v>
      </c>
      <c r="AQ56" s="372">
        <v>
-25.1</v>
      </c>
      <c r="AR56" s="373">
        <v>
34.9</v>
      </c>
    </row>
    <row r="57" spans="1:44" ht="13.2" x14ac:dyDescent="0.2">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
555</v>
      </c>
      <c r="AL57" s="352"/>
      <c r="AM57" s="360">
        <v>
2396284</v>
      </c>
      <c r="AN57" s="361">
        <v>
20511</v>
      </c>
      <c r="AO57" s="362">
        <v>
23</v>
      </c>
      <c r="AP57" s="363">
        <v>
42651</v>
      </c>
      <c r="AQ57" s="364">
        <v>
4.3</v>
      </c>
      <c r="AR57" s="365">
        <v>
18.7</v>
      </c>
    </row>
    <row r="58" spans="1:44" ht="13.2" x14ac:dyDescent="0.2">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
552</v>
      </c>
      <c r="AM58" s="368">
        <v>
1094379</v>
      </c>
      <c r="AN58" s="369">
        <v>
9367</v>
      </c>
      <c r="AO58" s="370">
        <v>
-11.9</v>
      </c>
      <c r="AP58" s="371">
        <v>
22675</v>
      </c>
      <c r="AQ58" s="372">
        <v>
-5.9</v>
      </c>
      <c r="AR58" s="373">
        <v>
-6</v>
      </c>
    </row>
    <row r="59" spans="1:44" ht="13.2" x14ac:dyDescent="0.2">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
556</v>
      </c>
      <c r="AL59" s="352"/>
      <c r="AM59" s="360">
        <v>
3461293</v>
      </c>
      <c r="AN59" s="361">
        <v>
29610</v>
      </c>
      <c r="AO59" s="362">
        <v>
44.4</v>
      </c>
      <c r="AP59" s="363">
        <v>
43226</v>
      </c>
      <c r="AQ59" s="364">
        <v>
1.3</v>
      </c>
      <c r="AR59" s="365">
        <v>
43.1</v>
      </c>
    </row>
    <row r="60" spans="1:44" ht="13.2" x14ac:dyDescent="0.2">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
552</v>
      </c>
      <c r="AM60" s="368">
        <v>
1802825</v>
      </c>
      <c r="AN60" s="369">
        <v>
15422</v>
      </c>
      <c r="AO60" s="370">
        <v>
64.599999999999994</v>
      </c>
      <c r="AP60" s="371">
        <v>
22622</v>
      </c>
      <c r="AQ60" s="372">
        <v>
-0.2</v>
      </c>
      <c r="AR60" s="373">
        <v>
64.8</v>
      </c>
    </row>
    <row r="61" spans="1:44" ht="13.2" x14ac:dyDescent="0.2">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
557</v>
      </c>
      <c r="AL61" s="374"/>
      <c r="AM61" s="375">
        <v>
2293396</v>
      </c>
      <c r="AN61" s="376">
        <v>
19628</v>
      </c>
      <c r="AO61" s="377">
        <v>
8.5</v>
      </c>
      <c r="AP61" s="378">
        <v>
47682</v>
      </c>
      <c r="AQ61" s="379">
        <v>
-2.1</v>
      </c>
      <c r="AR61" s="365">
        <v>
10.6</v>
      </c>
    </row>
    <row r="62" spans="1:44" ht="13.2" x14ac:dyDescent="0.2">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
552</v>
      </c>
      <c r="AM62" s="368">
        <v>
1285530</v>
      </c>
      <c r="AN62" s="369">
        <v>
11002</v>
      </c>
      <c r="AO62" s="370">
        <v>
9.6999999999999993</v>
      </c>
      <c r="AP62" s="371">
        <v>
25974</v>
      </c>
      <c r="AQ62" s="372">
        <v>
-1.2</v>
      </c>
      <c r="AR62" s="373">
        <v>
10.9</v>
      </c>
    </row>
    <row r="63" spans="1:44" ht="13.2" x14ac:dyDescent="0.2">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ht="13.2" x14ac:dyDescent="0.2">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ht="13.2" x14ac:dyDescent="0.2">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ht="13.2" x14ac:dyDescent="0.2">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2">
      <c r="AK67" s="290"/>
      <c r="AL67" s="290"/>
      <c r="AM67" s="290"/>
      <c r="AN67" s="290"/>
      <c r="AO67" s="290"/>
      <c r="AP67" s="290"/>
      <c r="AQ67" s="290"/>
      <c r="AR67" s="290"/>
      <c r="AS67" s="290"/>
      <c r="AT67" s="290"/>
    </row>
    <row r="68" spans="1:46" ht="13.5" hidden="1" customHeight="1" x14ac:dyDescent="0.2">
      <c r="AK68" s="290"/>
      <c r="AL68" s="290"/>
      <c r="AM68" s="290"/>
      <c r="AN68" s="290"/>
      <c r="AO68" s="290"/>
      <c r="AP68" s="290"/>
      <c r="AQ68" s="290"/>
      <c r="AR68" s="290"/>
    </row>
    <row r="69" spans="1:46" ht="13.5" hidden="1" customHeight="1" x14ac:dyDescent="0.2">
      <c r="AK69" s="290"/>
      <c r="AL69" s="290"/>
      <c r="AM69" s="290"/>
      <c r="AN69" s="290"/>
      <c r="AO69" s="290"/>
      <c r="AP69" s="290"/>
      <c r="AQ69" s="290"/>
      <c r="AR69" s="290"/>
    </row>
    <row r="70" spans="1:46" ht="13.2" hidden="1" x14ac:dyDescent="0.2">
      <c r="AK70" s="290"/>
      <c r="AL70" s="290"/>
      <c r="AM70" s="290"/>
      <c r="AN70" s="290"/>
      <c r="AO70" s="290"/>
      <c r="AP70" s="290"/>
      <c r="AQ70" s="290"/>
      <c r="AR70" s="290"/>
    </row>
    <row r="71" spans="1:46" ht="13.2" hidden="1" x14ac:dyDescent="0.2">
      <c r="AK71" s="290"/>
      <c r="AL71" s="290"/>
      <c r="AM71" s="290"/>
      <c r="AN71" s="290"/>
      <c r="AO71" s="290"/>
      <c r="AP71" s="290"/>
      <c r="AQ71" s="290"/>
      <c r="AR71" s="290"/>
    </row>
    <row r="72" spans="1:46" ht="13.2" hidden="1" x14ac:dyDescent="0.2">
      <c r="AK72" s="290"/>
      <c r="AL72" s="290"/>
      <c r="AM72" s="290"/>
      <c r="AN72" s="290"/>
      <c r="AO72" s="290"/>
      <c r="AP72" s="290"/>
      <c r="AQ72" s="290"/>
      <c r="AR72" s="290"/>
    </row>
    <row r="73" spans="1:46" ht="13.2" hidden="1" x14ac:dyDescent="0.2">
      <c r="AK73" s="290"/>
      <c r="AL73" s="290"/>
      <c r="AM73" s="290"/>
      <c r="AN73" s="290"/>
      <c r="AO73" s="290"/>
      <c r="AP73" s="290"/>
      <c r="AQ73" s="290"/>
      <c r="AR73" s="290"/>
    </row>
    <row r="74" spans="1:46" ht="13.2" hidden="1" x14ac:dyDescent="0.2"/>
  </sheetData>
  <sheetProtection algorithmName="SHA-512" hashValue="qXFI0kzT/4nc0sTp0bSGpS+TiFKWCnRA1Z8m1rRZb/cLlVHwcUuWsp3qDemAZ/AilN03FJneZcGLiHIys6Y0Ug==" saltValue="jUqIcUZOu7u/8EbiR2FX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88" customWidth="1"/>
    <col min="126" max="16384" width="9" style="287" hidden="1"/>
  </cols>
  <sheetData>
    <row r="1" spans="2:125"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ht="13.2" x14ac:dyDescent="0.2">
      <c r="B2" s="287"/>
      <c r="DG2" s="287"/>
    </row>
    <row r="3" spans="2:125" ht="13.2" x14ac:dyDescent="0.2">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ht="13.2" x14ac:dyDescent="0.2"/>
    <row r="5" spans="2:125" ht="13.2" x14ac:dyDescent="0.2"/>
    <row r="6" spans="2:125" ht="13.2" x14ac:dyDescent="0.2"/>
    <row r="7" spans="2:125" ht="13.2" x14ac:dyDescent="0.2"/>
    <row r="8" spans="2:125" ht="13.2" x14ac:dyDescent="0.2"/>
    <row r="9" spans="2:125" ht="13.2" x14ac:dyDescent="0.2">
      <c r="DU9" s="28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7"/>
    </row>
    <row r="18" spans="125:125" ht="13.2" x14ac:dyDescent="0.2"/>
    <row r="19" spans="125:125" ht="13.2" x14ac:dyDescent="0.2"/>
    <row r="20" spans="125:125" ht="13.2" x14ac:dyDescent="0.2">
      <c r="DU20" s="287"/>
    </row>
    <row r="21" spans="125:125" ht="13.2" x14ac:dyDescent="0.2">
      <c r="DU21" s="28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7"/>
    </row>
    <row r="29" spans="125:125" ht="13.2" x14ac:dyDescent="0.2"/>
    <row r="30" spans="125:125" ht="13.2" x14ac:dyDescent="0.2"/>
    <row r="31" spans="125:125" ht="13.2" x14ac:dyDescent="0.2"/>
    <row r="32" spans="125:125" ht="13.2" x14ac:dyDescent="0.2"/>
    <row r="33" spans="2:125" ht="13.2" x14ac:dyDescent="0.2">
      <c r="B33" s="287"/>
      <c r="G33" s="287"/>
      <c r="I33" s="287"/>
    </row>
    <row r="34" spans="2:125" ht="13.2" x14ac:dyDescent="0.2">
      <c r="C34" s="287"/>
      <c r="P34" s="287"/>
      <c r="DE34" s="287"/>
      <c r="DH34" s="287"/>
    </row>
    <row r="35" spans="2:125" ht="13.2" x14ac:dyDescent="0.2">
      <c r="D35" s="287"/>
      <c r="E35" s="287"/>
      <c r="DG35" s="287"/>
      <c r="DJ35" s="287"/>
      <c r="DP35" s="287"/>
      <c r="DQ35" s="287"/>
      <c r="DR35" s="287"/>
      <c r="DS35" s="287"/>
      <c r="DT35" s="287"/>
      <c r="DU35" s="287"/>
    </row>
    <row r="36" spans="2:125" ht="13.2" x14ac:dyDescent="0.2">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ht="13.2" x14ac:dyDescent="0.2">
      <c r="DU37" s="287"/>
    </row>
    <row r="38" spans="2:125" ht="13.2" x14ac:dyDescent="0.2">
      <c r="DT38" s="287"/>
      <c r="DU38" s="287"/>
    </row>
    <row r="39" spans="2:125" ht="13.2" x14ac:dyDescent="0.2"/>
    <row r="40" spans="2:125" ht="13.2" x14ac:dyDescent="0.2">
      <c r="DH40" s="287"/>
    </row>
    <row r="41" spans="2:125" ht="13.2" x14ac:dyDescent="0.2">
      <c r="DE41" s="287"/>
    </row>
    <row r="42" spans="2:125" ht="13.2" x14ac:dyDescent="0.2">
      <c r="DG42" s="287"/>
      <c r="DJ42" s="287"/>
    </row>
    <row r="43" spans="2:125" ht="13.2" x14ac:dyDescent="0.2">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ht="13.2" x14ac:dyDescent="0.2">
      <c r="DU44" s="287"/>
    </row>
    <row r="45" spans="2:125" ht="13.2" x14ac:dyDescent="0.2"/>
    <row r="46" spans="2:125" ht="13.2" x14ac:dyDescent="0.2"/>
    <row r="47" spans="2:125" ht="13.2" x14ac:dyDescent="0.2"/>
    <row r="48" spans="2:125" ht="13.2" x14ac:dyDescent="0.2">
      <c r="DT48" s="287"/>
      <c r="DU48" s="287"/>
    </row>
    <row r="49" spans="120:125" ht="13.2" x14ac:dyDescent="0.2">
      <c r="DU49" s="287"/>
    </row>
    <row r="50" spans="120:125" ht="13.2" x14ac:dyDescent="0.2">
      <c r="DU50" s="287"/>
    </row>
    <row r="51" spans="120:125" ht="13.2" x14ac:dyDescent="0.2">
      <c r="DP51" s="287"/>
      <c r="DQ51" s="287"/>
      <c r="DR51" s="287"/>
      <c r="DS51" s="287"/>
      <c r="DT51" s="287"/>
      <c r="DU51" s="287"/>
    </row>
    <row r="52" spans="120:125" ht="13.2" x14ac:dyDescent="0.2"/>
    <row r="53" spans="120:125" ht="13.2" x14ac:dyDescent="0.2"/>
    <row r="54" spans="120:125" ht="13.2" x14ac:dyDescent="0.2">
      <c r="DU54" s="287"/>
    </row>
    <row r="55" spans="120:125" ht="13.2" x14ac:dyDescent="0.2"/>
    <row r="56" spans="120:125" ht="13.2" x14ac:dyDescent="0.2"/>
    <row r="57" spans="120:125" ht="13.2" x14ac:dyDescent="0.2"/>
    <row r="58" spans="120:125" ht="13.2" x14ac:dyDescent="0.2">
      <c r="DU58" s="287"/>
    </row>
    <row r="59" spans="120:125" ht="13.2" x14ac:dyDescent="0.2"/>
    <row r="60" spans="120:125" ht="13.2" x14ac:dyDescent="0.2"/>
    <row r="61" spans="120:125" ht="13.2" x14ac:dyDescent="0.2"/>
    <row r="62" spans="120:125" ht="13.2" x14ac:dyDescent="0.2"/>
    <row r="63" spans="120:125" ht="13.2" x14ac:dyDescent="0.2">
      <c r="DU63" s="287"/>
    </row>
    <row r="64" spans="120:125" ht="13.2" x14ac:dyDescent="0.2">
      <c r="DT64" s="287"/>
      <c r="DU64" s="287"/>
    </row>
    <row r="65" spans="123:125" ht="13.2" x14ac:dyDescent="0.2"/>
    <row r="66" spans="123:125" ht="13.2" x14ac:dyDescent="0.2"/>
    <row r="67" spans="123:125" ht="13.2" x14ac:dyDescent="0.2"/>
    <row r="68" spans="123:125" ht="13.2" x14ac:dyDescent="0.2"/>
    <row r="69" spans="123:125" ht="13.2" x14ac:dyDescent="0.2">
      <c r="DS69" s="287"/>
      <c r="DT69" s="287"/>
      <c r="DU69" s="28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7"/>
    </row>
    <row r="83" spans="116:125" ht="13.2" x14ac:dyDescent="0.2">
      <c r="DM83" s="287"/>
      <c r="DN83" s="287"/>
      <c r="DO83" s="287"/>
      <c r="DP83" s="287"/>
      <c r="DQ83" s="287"/>
      <c r="DR83" s="287"/>
      <c r="DS83" s="287"/>
      <c r="DT83" s="287"/>
      <c r="DU83" s="287"/>
    </row>
    <row r="84" spans="116:125" ht="13.2" x14ac:dyDescent="0.2"/>
    <row r="85" spans="116:125" ht="13.2" x14ac:dyDescent="0.2"/>
    <row r="86" spans="116:125" ht="13.2" x14ac:dyDescent="0.2"/>
    <row r="87" spans="116:125" ht="13.2" x14ac:dyDescent="0.2"/>
    <row r="88" spans="116:125" ht="13.2" x14ac:dyDescent="0.2">
      <c r="DU88" s="28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7"/>
      <c r="DT94" s="287"/>
      <c r="DU94" s="287"/>
    </row>
    <row r="95" spans="116:125" ht="13.5" customHeight="1" x14ac:dyDescent="0.2">
      <c r="DU95" s="28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7"/>
    </row>
    <row r="102" spans="124:125" ht="13.5" customHeight="1" x14ac:dyDescent="0.2"/>
    <row r="103" spans="124:125" ht="13.5" customHeight="1" x14ac:dyDescent="0.2"/>
    <row r="104" spans="124:125" ht="13.5" customHeight="1" x14ac:dyDescent="0.2">
      <c r="DT104" s="287"/>
      <c r="DU104" s="28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7" t="s">
        <v>
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mBLlRBDttJAfC43nuUgYoKYR2ylRvtaq8Ro29BDMxB2KTM4hHimknOAtVp0O8aT8l81DH7Rv1u8DvgUtgtIXA==" saltValue="NxMIFIO7taPhKw5l/RK++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160" zoomScaleNormal="160" zoomScaleSheetLayoutView="55" workbookViewId="0"/>
  </sheetViews>
  <sheetFormatPr defaultColWidth="0" defaultRowHeight="13.5" customHeight="1" zeroHeight="1" x14ac:dyDescent="0.2"/>
  <cols>
    <col min="1" max="125" width="2.44140625" style="288" customWidth="1"/>
    <col min="126" max="142" width="0" style="287" hidden="1" customWidth="1"/>
    <col min="143" max="16384" width="9" style="287" hidden="1"/>
  </cols>
  <sheetData>
    <row r="1" spans="1:125"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ht="13.2" x14ac:dyDescent="0.2">
      <c r="B2" s="287"/>
      <c r="T2" s="287"/>
    </row>
    <row r="3" spans="1:125"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7"/>
      <c r="G33" s="287"/>
      <c r="I33" s="287"/>
    </row>
    <row r="34" spans="2:125" ht="13.2" x14ac:dyDescent="0.2">
      <c r="C34" s="287"/>
      <c r="P34" s="287"/>
      <c r="R34" s="287"/>
      <c r="U34" s="287"/>
    </row>
    <row r="35" spans="2:125" ht="13.2" x14ac:dyDescent="0.2">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ht="13.2" x14ac:dyDescent="0.2">
      <c r="F36" s="287"/>
      <c r="H36" s="287"/>
      <c r="J36" s="287"/>
      <c r="K36" s="287"/>
      <c r="L36" s="287"/>
      <c r="M36" s="287"/>
      <c r="N36" s="287"/>
      <c r="O36" s="287"/>
      <c r="Q36" s="287"/>
      <c r="S36" s="287"/>
      <c r="V36" s="287"/>
    </row>
    <row r="37" spans="2:125" ht="13.2" x14ac:dyDescent="0.2"/>
    <row r="38" spans="2:125" ht="13.2" x14ac:dyDescent="0.2"/>
    <row r="39" spans="2:125" ht="13.2" x14ac:dyDescent="0.2"/>
    <row r="40" spans="2:125" ht="13.2" x14ac:dyDescent="0.2">
      <c r="U40" s="287"/>
    </row>
    <row r="41" spans="2:125" ht="13.2" x14ac:dyDescent="0.2">
      <c r="R41" s="287"/>
    </row>
    <row r="42" spans="2:125" ht="13.2" x14ac:dyDescent="0.2">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ht="13.2" x14ac:dyDescent="0.2">
      <c r="Q43" s="287"/>
      <c r="S43" s="287"/>
      <c r="V43" s="28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
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W3pc+94OVN8q2uePJsJLW+vgQGW2yJNT4FTTV2d/5KnqMMkMVzGjqQTXX1+vqSHok0ynyhH3Gwt3U9iD3d7hg==" saltValue="aNRzpiUmJ3AofSDUFZCQu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5" zoomScaleNormal="11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561</v>
      </c>
      <c r="G46" s="8" t="s">
        <v>
562</v>
      </c>
      <c r="H46" s="8" t="s">
        <v>
563</v>
      </c>
      <c r="I46" s="8" t="s">
        <v>
564</v>
      </c>
      <c r="J46" s="9" t="s">
        <v>
565</v>
      </c>
    </row>
    <row r="47" spans="2:10" ht="57.75" customHeight="1" x14ac:dyDescent="0.2">
      <c r="B47" s="10"/>
      <c r="C47" s="1230" t="s">
        <v>
3</v>
      </c>
      <c r="D47" s="1230"/>
      <c r="E47" s="1231"/>
      <c r="F47" s="11">
        <v>
14.43</v>
      </c>
      <c r="G47" s="12">
        <v>
16.75</v>
      </c>
      <c r="H47" s="12">
        <v>
19.41</v>
      </c>
      <c r="I47" s="12">
        <v>
20.5</v>
      </c>
      <c r="J47" s="13">
        <v>
15.4</v>
      </c>
    </row>
    <row r="48" spans="2:10" ht="57.75" customHeight="1" x14ac:dyDescent="0.2">
      <c r="B48" s="14"/>
      <c r="C48" s="1232" t="s">
        <v>
4</v>
      </c>
      <c r="D48" s="1232"/>
      <c r="E48" s="1233"/>
      <c r="F48" s="15">
        <v>
5.01</v>
      </c>
      <c r="G48" s="16">
        <v>
5.34</v>
      </c>
      <c r="H48" s="16">
        <v>
2.5099999999999998</v>
      </c>
      <c r="I48" s="16">
        <v>
3.04</v>
      </c>
      <c r="J48" s="17">
        <v>
8.09</v>
      </c>
    </row>
    <row r="49" spans="2:10" ht="57.75" customHeight="1" thickBot="1" x14ac:dyDescent="0.25">
      <c r="B49" s="18"/>
      <c r="C49" s="1234" t="s">
        <v>
5</v>
      </c>
      <c r="D49" s="1234"/>
      <c r="E49" s="1235"/>
      <c r="F49" s="19">
        <v>
2.13</v>
      </c>
      <c r="G49" s="20">
        <v>
3</v>
      </c>
      <c r="H49" s="20" t="s">
        <v>
566</v>
      </c>
      <c r="I49" s="20">
        <v>
1.8</v>
      </c>
      <c r="J49" s="21">
        <v>
0.13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4h3Pn6GRLXNq8f5yuKUCOeMpT2Fspyf5xBWrnkY7TXmDk9bw3HYpxvsWIeSe2JZNs3lMUy2sOIZAKxPF0euzg==" saltValue="Wi/Hw0FEvYIpXneIMhbM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2020-09-07T04:27:34Z</cp:lastPrinted>
  <dcterms:created xsi:type="dcterms:W3CDTF">2020-02-10T03:24:59Z</dcterms:created>
  <dcterms:modified xsi:type="dcterms:W3CDTF">2020-09-28T06:17:40Z</dcterms:modified>
  <cp:category/>
</cp:coreProperties>
</file>