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26.61.9\zaisei\☆03-　決算統計担当\01-決算統計\30年度\39_財政状況資料集の作成\08_作成依頼（2回目）\04_完成版\"/>
    </mc:Choice>
  </mc:AlternateContent>
  <bookViews>
    <workbookView xWindow="0" yWindow="0" windowWidth="23040" windowHeight="9240" tabRatio="874"/>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BW34" i="10"/>
  <c r="BW35" i="10" s="1"/>
  <c r="BW36" i="10" s="1"/>
  <c r="BW37" i="10" s="1"/>
  <c r="BW38" i="10" s="1"/>
  <c r="BW39" i="10" s="1"/>
  <c r="BW40" i="10" s="1"/>
  <c r="BE34" i="10"/>
  <c r="AM34" i="10"/>
  <c r="U34" i="10"/>
  <c r="C34" i="10"/>
  <c r="CO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<sst xmlns="http://schemas.openxmlformats.org/spreadsheetml/2006/main" count="1197" uniqueCount="593">
  <si>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</si>
  <si>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</si>
  <si>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</si>
  <si>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</si>
  <si>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</si>
  <si>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</si>
  <si>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</si>
  <si>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</si>
  <si>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</si>
  <si>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</si>
  <si>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</si>
  <si>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</si>
  <si>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</si>
  <si>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</si>
  <si>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</si>
  <si>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</si>
  <si>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</si>
  <si>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</si>
  <si>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</si>
  <si>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</si>
  <si>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</si>
  <si>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</si>
  <si>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</si>
  <si>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</si>
  <si>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</si>
  <si>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</si>
  <si>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</si>
  <si>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</si>
  <si>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</si>
  <si>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</si>
  <si>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</si>
  <si>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</si>
  <si>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</si>
  <si>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</si>
  <si>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</si>
  <si>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</si>
  <si>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</si>
  <si>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</si>
  <si>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</si>
  <si>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</si>
  <si>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</si>
  <si>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</si>
  <si>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</si>
  <si>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</si>
  <si>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</si>
  <si>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</si>
  <si>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</si>
  <si>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</si>
  <si>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</si>
  <si>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</si>
  <si>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</si>
  <si>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</si>
  <si>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</si>
  <si>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</si>
  <si>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</si>
  <si>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</si>
  <si>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</si>
  <si>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</si>
  <si>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</si>
  <si>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</si>
  <si>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</si>
  <si>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</si>
  <si>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</si>
  <si>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</si>
  <si>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</si>
  <si>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</si>
  <si>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</si>
  <si>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</si>
  <si>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</si>
  <si>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</si>
  <si>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</si>
  <si>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</si>
  <si>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</si>
  <si>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</si>
  <si>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</si>
  <si>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</si>
  <si>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</si>
  <si>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</si>
  <si>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</si>
  <si>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</si>
  <si>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</si>
  <si>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</si>
  <si>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</si>
  <si>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</si>
  <si>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Ⅰ－２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</si>
  <si>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</si>
  <si>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</si>
  <si>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</si>
  <si>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</si>
  <si>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</si>
  <si>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</si>
  <si>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</si>
  <si>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</si>
  <si>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</si>
  <si>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</si>
  <si>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</si>
  <si>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</si>
  <si>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小笠原村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</si>
  <si>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</si>
  <si>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</si>
  <si>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</si>
  <si>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</si>
  <si>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</si>
  <si>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</si>
  <si>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</si>
  <si>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</si>
  <si>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</si>
  <si>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</si>
  <si>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</si>
  <si>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</si>
  <si>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</si>
  <si>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</si>
  <si>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</si>
  <si>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</si>
  <si>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</si>
  <si>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</si>
  <si>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</si>
  <si>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</si>
  <si>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</si>
  <si>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</si>
  <si>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</si>
  <si>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</si>
  <si>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</si>
  <si>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8.5</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</si>
  <si>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</si>
  <si>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</si>
  <si>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</si>
  <si>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</si>
  <si>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</si>
  <si>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</si>
  <si>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</si>
  <si>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</si>
  <si>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</si>
  <si>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</si>
  <si>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</si>
  <si>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</si>
  <si>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</si>
  <si>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</si>
  <si>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</si>
  <si>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</si>
  <si>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</si>
  <si>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</si>
  <si>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</si>
  <si>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</si>
  <si>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</si>
  <si>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</si>
  <si>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</si>
  <si>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</si>
  <si>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</si>
  <si>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</si>
  <si>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24"/>
  </si>
  <si>
    <t>うち日本人(％)</t>
    <phoneticPr fontId="5"/>
  </si>
  <si>
    <t>-0.7</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</si>
  <si>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</si>
  <si>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</si>
  <si>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</si>
  <si>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</si>
  <si>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</si>
  <si>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</si>
  <si>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</si>
  <si>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</si>
  <si>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</si>
  <si>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</si>
  <si>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</si>
  <si>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</si>
  <si>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</si>
  <si>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</si>
  <si>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</si>
  <si>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</si>
  <si>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</si>
  <si>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</si>
  <si>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</si>
  <si>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</si>
  <si>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</si>
  <si>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</si>
  <si>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</si>
  <si>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</si>
  <si>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</si>
  <si>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</si>
  <si>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</si>
  <si>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</si>
  <si>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</si>
  <si>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</si>
  <si>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</si>
  <si>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</si>
  <si>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</si>
  <si>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</si>
  <si>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</si>
  <si>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</si>
  <si>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</si>
  <si>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</si>
  <si>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</si>
  <si>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</si>
  <si>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</si>
  <si>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</si>
  <si>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</si>
  <si>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</si>
  <si>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</si>
  <si>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</si>
  <si>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</si>
  <si>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</si>
  <si>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</si>
  <si>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</si>
  <si>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</si>
  <si>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</si>
  <si>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</si>
  <si>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</si>
  <si>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</si>
  <si>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</si>
  <si>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</si>
  <si>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</si>
  <si>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</si>
  <si>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東京都小笠原村</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</si>
  <si>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</si>
  <si>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</si>
  <si>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</si>
  <si>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</si>
  <si>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</si>
  <si>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</si>
  <si>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</si>
  <si>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</si>
  <si>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</si>
  <si>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</si>
  <si>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</si>
  <si>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</si>
  <si>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</si>
  <si>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</si>
  <si>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</si>
  <si>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</si>
  <si>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</si>
  <si>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</si>
  <si>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</si>
  <si>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</si>
  <si>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</si>
  <si>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</si>
  <si>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</si>
  <si>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</si>
  <si>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</si>
  <si>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</si>
  <si>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</si>
  <si>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</si>
  <si>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</si>
  <si>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</si>
  <si>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</si>
  <si>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</si>
  <si>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</si>
  <si>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</si>
  <si>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</si>
  <si>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</si>
  <si>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</si>
  <si>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</si>
  <si>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</si>
  <si>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</si>
  <si>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</si>
  <si>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</si>
  <si>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</si>
  <si>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</si>
  <si>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</si>
  <si>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</si>
  <si>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</si>
  <si>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</si>
  <si>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</si>
  <si>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</si>
  <si>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</si>
  <si>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</si>
  <si>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</si>
  <si>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</si>
  <si>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</si>
  <si>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</si>
  <si>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</si>
  <si>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</si>
  <si>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</si>
  <si>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</si>
  <si>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</si>
  <si>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</si>
  <si>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</si>
  <si>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</si>
  <si>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</si>
  <si>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</si>
  <si>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</si>
  <si>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</si>
  <si>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</si>
  <si>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</si>
  <si>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</si>
  <si>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</si>
  <si>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</si>
  <si>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</si>
  <si>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</si>
  <si>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</si>
  <si>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</si>
  <si>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</si>
  <si>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</si>
  <si>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</si>
  <si>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</si>
  <si>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</si>
  <si>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</si>
  <si>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</si>
  <si>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</si>
  <si>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</si>
  <si>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</si>
  <si>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</si>
  <si>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</si>
  <si>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</si>
  <si>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</si>
  <si>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</si>
  <si>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</si>
  <si>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</si>
  <si>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</si>
  <si>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</si>
  <si>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</si>
  <si>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</si>
  <si>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</si>
  <si>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</si>
  <si>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</si>
  <si>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</si>
  <si>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</si>
  <si>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</si>
  <si>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</si>
  <si>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</si>
  <si>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</si>
  <si>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</si>
  <si>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</si>
  <si>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</si>
  <si>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</si>
  <si>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</si>
  <si>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</si>
  <si>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</si>
  <si>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</si>
  <si>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簡易水道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</si>
  <si>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</si>
  <si>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</si>
  <si>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</si>
  <si>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</si>
  <si>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</si>
  <si>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</si>
  <si>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</si>
  <si>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</si>
  <si>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</si>
  <si>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</si>
  <si>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</si>
  <si>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</si>
  <si>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</si>
  <si>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</si>
  <si>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</si>
  <si>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</si>
  <si>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</si>
  <si>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</si>
  <si>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</si>
  <si>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</si>
  <si>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</si>
  <si>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</si>
  <si>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</si>
  <si>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</si>
  <si>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</si>
  <si>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</si>
  <si>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</si>
  <si>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</si>
  <si>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</si>
  <si>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</si>
  <si>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</si>
  <si>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</si>
  <si>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</si>
  <si>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東京都小笠原村</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</si>
  <si>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</si>
  <si>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</si>
  <si>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</si>
  <si>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</si>
  <si>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</si>
  <si>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</si>
  <si>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</si>
  <si>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</si>
  <si>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</si>
  <si>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</si>
  <si>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</si>
  <si>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</si>
  <si>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</si>
  <si>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</si>
  <si>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</si>
  <si>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</si>
  <si>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</si>
  <si>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</si>
  <si>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</si>
  <si>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</si>
  <si>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宅地造成事業特別会計</t>
    <phoneticPr fontId="5"/>
  </si>
  <si>
    <t>下水道事業特別会計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</si>
  <si>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</si>
  <si>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</si>
  <si>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</si>
  <si>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</si>
  <si>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</si>
  <si>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</si>
  <si>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</si>
  <si>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</si>
  <si>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</si>
  <si>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</si>
  <si>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</si>
  <si>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</si>
  <si>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</si>
  <si>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</si>
  <si>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介護保険（保険事業勘定）特別会計</t>
    <phoneticPr fontId="5"/>
  </si>
  <si>
    <t>介護保険（介護サービス事業勘定）特別会計</t>
    <phoneticPr fontId="5"/>
  </si>
  <si>
    <t>後期高齢者医療特別会計</t>
    <phoneticPr fontId="5"/>
  </si>
  <si>
    <t>簡易水道事業特別会計</t>
    <phoneticPr fontId="5"/>
  </si>
  <si>
    <t>法非適用企業</t>
    <phoneticPr fontId="5"/>
  </si>
  <si>
    <t>浄化槽事業特別会計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</si>
  <si>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</si>
  <si>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</si>
  <si>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</si>
  <si>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</si>
  <si>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純損益
（形式収支）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</si>
  <si>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</si>
  <si>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</si>
  <si>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</si>
  <si>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</si>
  <si>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</si>
  <si>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</si>
  <si>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</si>
  <si>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</si>
  <si>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</si>
  <si>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</si>
  <si>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</si>
  <si>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</si>
  <si>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</si>
  <si>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</si>
  <si>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</si>
  <si>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</si>
  <si>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</si>
  <si>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</si>
  <si>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</si>
  <si>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</si>
  <si>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</si>
  <si>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</si>
  <si>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</si>
  <si>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</si>
  <si>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</si>
  <si>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</si>
  <si>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</si>
  <si>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</si>
  <si>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</si>
  <si>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</si>
  <si>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</si>
  <si>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</si>
  <si>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</si>
  <si>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</si>
  <si>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</si>
  <si>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</si>
  <si>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</si>
  <si>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</si>
  <si>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</si>
  <si>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</si>
  <si>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</si>
  <si>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</si>
  <si>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</si>
  <si>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</si>
  <si>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</si>
  <si>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</si>
  <si>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</si>
  <si>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簡易水道事業特別会計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</si>
  <si>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</si>
  <si>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</si>
  <si>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浄化槽事業特別会計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</si>
  <si>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</si>
  <si>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</si>
  <si>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</si>
  <si>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</si>
  <si>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</si>
  <si>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</si>
  <si>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</si>
  <si>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</si>
  <si>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</si>
  <si>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</si>
  <si>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</si>
  <si>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</si>
  <si>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</si>
  <si>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</si>
  <si>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</si>
  <si>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</si>
  <si>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</si>
  <si>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</si>
  <si>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t>
    <phoneticPr fontId="5"/>
  </si>
  <si>
    <t>-</t>
    <phoneticPr fontId="5"/>
  </si>
  <si>
    <t>-</t>
    <phoneticPr fontId="5"/>
  </si>
  <si>
    <t>(Ｃ)</t>
    <phoneticPr fontId="5"/>
  </si>
  <si>
    <t>連結実質赤字比率</t>
    <rPh sb="0" eb="2">
      <t>レンケツ</t>
    </rPh>
    <rPh sb="2" eb="4">
      <t>ジッシツ</t>
    </rPh>
    <rPh sb="4" eb="6">
      <t>アカジ</t>
    </rPh>
    <rPh sb="6" eb="8">
      <t>ヒリツ</t>
    </rPh>
    <phoneticPr fontId="19"/>
  </si>
  <si>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</si>
  <si>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</si>
  <si>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</si>
  <si>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</si>
  <si>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</si>
  <si>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</si>
  <si>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</si>
  <si>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</si>
  <si>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</si>
  <si>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</si>
  <si>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</si>
  <si>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</si>
  <si>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</si>
  <si>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</si>
  <si>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</si>
  <si>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</si>
  <si>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</si>
  <si>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</si>
  <si>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</si>
  <si>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</si>
  <si>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</si>
  <si>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</si>
  <si>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</si>
  <si>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</si>
  <si>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</si>
  <si>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</si>
  <si>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</si>
  <si>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</si>
  <si>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</si>
  <si>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</si>
  <si>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</si>
  <si>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</si>
  <si>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</si>
  <si>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</si>
  <si>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</si>
  <si>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</si>
  <si>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</si>
  <si>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</si>
  <si>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</si>
  <si>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</si>
  <si>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</si>
  <si>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</si>
  <si>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</si>
  <si>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</si>
  <si>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</si>
  <si>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</si>
  <si>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</si>
  <si>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</si>
  <si>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</si>
  <si>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</si>
  <si>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</si>
  <si>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</si>
  <si>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</si>
  <si>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</si>
  <si>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</si>
  <si>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</si>
  <si>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</si>
  <si>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</si>
  <si>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</si>
  <si>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</si>
  <si>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</si>
  <si>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</si>
  <si>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</si>
  <si>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</si>
  <si>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</si>
  <si>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</si>
  <si>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</si>
  <si>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</si>
  <si>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一般会計</t>
  </si>
  <si>
    <t>介護保険（保険事業勘定）特別会計</t>
  </si>
  <si>
    <t>簡易水道事業特別会計</t>
  </si>
  <si>
    <t>下水道事業特別会計</t>
  </si>
  <si>
    <t>介護保険（介護サービス事業勘定）特別会計</t>
  </si>
  <si>
    <t>浄化槽事業特別会計</t>
  </si>
  <si>
    <t>宅地造成事業特別会計</t>
  </si>
  <si>
    <t>国民健康保険特別会計</t>
  </si>
  <si>
    <t>その他会計（赤字）</t>
  </si>
  <si>
    <t>その他会計（黒字）</t>
  </si>
  <si>
    <t>H25末</t>
    <phoneticPr fontId="5"/>
  </si>
  <si>
    <t>H26末</t>
    <phoneticPr fontId="5"/>
  </si>
  <si>
    <t>H27末</t>
    <phoneticPr fontId="5"/>
  </si>
  <si>
    <t>H28末</t>
    <phoneticPr fontId="5"/>
  </si>
  <si>
    <t>H29末</t>
    <phoneticPr fontId="5"/>
  </si>
  <si>
    <t>小笠原ラム・リキュール株式会社</t>
    <rPh sb="0" eb="3">
      <t>オガサワラ</t>
    </rPh>
    <rPh sb="11" eb="15">
      <t>カブシキガイシャ</t>
    </rPh>
    <phoneticPr fontId="5"/>
  </si>
  <si>
    <t>東京都島嶼町村一部事務組合</t>
    <rPh sb="0" eb="3">
      <t>トウキョウト</t>
    </rPh>
    <rPh sb="3" eb="5">
      <t>トウショ</t>
    </rPh>
    <rPh sb="5" eb="7">
      <t>チョウソン</t>
    </rPh>
    <rPh sb="7" eb="9">
      <t>イチブ</t>
    </rPh>
    <rPh sb="9" eb="11">
      <t>ジム</t>
    </rPh>
    <rPh sb="11" eb="13">
      <t>クミアイ</t>
    </rPh>
    <phoneticPr fontId="5"/>
  </si>
  <si>
    <t>-</t>
    <phoneticPr fontId="18"/>
  </si>
  <si>
    <t>東京都市町村職員退職手当組合</t>
    <rPh sb="0" eb="3">
      <t>トウキョウト</t>
    </rPh>
    <rPh sb="3" eb="6">
      <t>シチョウソン</t>
    </rPh>
    <rPh sb="6" eb="8">
      <t>ショクイン</t>
    </rPh>
    <rPh sb="8" eb="10">
      <t>タイショク</t>
    </rPh>
    <rPh sb="10" eb="12">
      <t>テアテ</t>
    </rPh>
    <rPh sb="12" eb="14">
      <t>クミアイ</t>
    </rPh>
    <phoneticPr fontId="5"/>
  </si>
  <si>
    <t>東京都市町村議会議員公務災害補償等組合</t>
    <rPh sb="0" eb="3">
      <t>トウキョウト</t>
    </rPh>
    <rPh sb="3" eb="6">
      <t>シチョウソン</t>
    </rPh>
    <rPh sb="6" eb="8">
      <t>ギカイ</t>
    </rPh>
    <rPh sb="8" eb="10">
      <t>ギイン</t>
    </rPh>
    <rPh sb="10" eb="12">
      <t>コウム</t>
    </rPh>
    <rPh sb="12" eb="14">
      <t>サイガイ</t>
    </rPh>
    <rPh sb="14" eb="17">
      <t>ホショウトウ</t>
    </rPh>
    <rPh sb="17" eb="19">
      <t>クミアイ</t>
    </rPh>
    <phoneticPr fontId="5"/>
  </si>
  <si>
    <t>東京市町村総合事務組合（一般会計）</t>
    <rPh sb="0" eb="2">
      <t>トウキョウ</t>
    </rPh>
    <rPh sb="2" eb="5">
      <t>シチョウソン</t>
    </rPh>
    <rPh sb="5" eb="7">
      <t>ソウゴウ</t>
    </rPh>
    <rPh sb="7" eb="9">
      <t>ジム</t>
    </rPh>
    <rPh sb="9" eb="11">
      <t>クミアイ</t>
    </rPh>
    <rPh sb="12" eb="14">
      <t>イッパン</t>
    </rPh>
    <rPh sb="14" eb="16">
      <t>カイケイ</t>
    </rPh>
    <phoneticPr fontId="5"/>
  </si>
  <si>
    <t>東京市町村総合事務組合（交通災害共済）</t>
    <rPh sb="0" eb="2">
      <t>トウキョウ</t>
    </rPh>
    <rPh sb="2" eb="5">
      <t>シチョウソン</t>
    </rPh>
    <rPh sb="5" eb="7">
      <t>ソウゴウ</t>
    </rPh>
    <rPh sb="7" eb="9">
      <t>ジム</t>
    </rPh>
    <rPh sb="9" eb="11">
      <t>クミアイ</t>
    </rPh>
    <rPh sb="12" eb="14">
      <t>コウツウ</t>
    </rPh>
    <rPh sb="14" eb="16">
      <t>サイガイ</t>
    </rPh>
    <rPh sb="16" eb="18">
      <t>キョウサイ</t>
    </rPh>
    <phoneticPr fontId="5"/>
  </si>
  <si>
    <t>東京都後期高齢者医療広域連合（一般会計）</t>
    <rPh sb="0" eb="3">
      <t>トウキョウト</t>
    </rPh>
    <rPh sb="3" eb="5">
      <t>コウキ</t>
    </rPh>
    <rPh sb="5" eb="8">
      <t>コウレイシャ</t>
    </rPh>
    <rPh sb="8" eb="10">
      <t>イリョウ</t>
    </rPh>
    <rPh sb="10" eb="12">
      <t>コウイキ</t>
    </rPh>
    <rPh sb="12" eb="14">
      <t>レンゴウ</t>
    </rPh>
    <rPh sb="15" eb="17">
      <t>イッパン</t>
    </rPh>
    <rPh sb="17" eb="19">
      <t>カイケイ</t>
    </rPh>
    <phoneticPr fontId="5"/>
  </si>
  <si>
    <t>東京都後期高齢者医療広域連合
（後期高齢者医療特別会計）</t>
    <rPh sb="0" eb="3">
      <t>トウキョウト</t>
    </rPh>
    <rPh sb="3" eb="5">
      <t>コウキ</t>
    </rPh>
    <rPh sb="5" eb="8">
      <t>コウレイシャ</t>
    </rPh>
    <rPh sb="8" eb="10">
      <t>イリョウ</t>
    </rPh>
    <rPh sb="10" eb="12">
      <t>コウイキ</t>
    </rPh>
    <rPh sb="12" eb="14">
      <t>レンゴウ</t>
    </rPh>
    <rPh sb="16" eb="18">
      <t>コウキ</t>
    </rPh>
    <rPh sb="18" eb="21">
      <t>コウレイシャ</t>
    </rPh>
    <rPh sb="21" eb="23">
      <t>イリョウ</t>
    </rPh>
    <rPh sb="23" eb="25">
      <t>トクベツ</t>
    </rPh>
    <rPh sb="25" eb="27">
      <t>カイケイ</t>
    </rPh>
    <phoneticPr fontId="5"/>
  </si>
  <si>
    <t>-</t>
    <phoneticPr fontId="18"/>
  </si>
  <si>
    <t>公共施設等整備基金</t>
    <rPh sb="0" eb="2">
      <t>コウキョウ</t>
    </rPh>
    <rPh sb="2" eb="4">
      <t>シセツ</t>
    </rPh>
    <rPh sb="4" eb="5">
      <t>トウ</t>
    </rPh>
    <rPh sb="5" eb="7">
      <t>セイビ</t>
    </rPh>
    <rPh sb="7" eb="9">
      <t>キキン</t>
    </rPh>
    <phoneticPr fontId="18"/>
  </si>
  <si>
    <t>土地開発基金</t>
    <rPh sb="0" eb="2">
      <t>トチ</t>
    </rPh>
    <rPh sb="2" eb="4">
      <t>カイハツ</t>
    </rPh>
    <rPh sb="4" eb="6">
      <t>キキン</t>
    </rPh>
    <phoneticPr fontId="2"/>
  </si>
  <si>
    <t>災害対策基金</t>
    <rPh sb="0" eb="2">
      <t>サイガイ</t>
    </rPh>
    <rPh sb="2" eb="4">
      <t>タイサク</t>
    </rPh>
    <rPh sb="4" eb="6">
      <t>キキン</t>
    </rPh>
    <phoneticPr fontId="18"/>
  </si>
  <si>
    <t>役場庁舎建設基金</t>
    <rPh sb="0" eb="2">
      <t>ヤクバ</t>
    </rPh>
    <rPh sb="2" eb="4">
      <t>チョウシャ</t>
    </rPh>
    <rPh sb="4" eb="6">
      <t>ケンセツ</t>
    </rPh>
    <rPh sb="6" eb="8">
      <t>キキン</t>
    </rPh>
    <phoneticPr fontId="18"/>
  </si>
  <si>
    <t>社会福祉推進基金</t>
    <rPh sb="0" eb="2">
      <t>シャカイ</t>
    </rPh>
    <rPh sb="2" eb="4">
      <t>フクシ</t>
    </rPh>
    <rPh sb="4" eb="6">
      <t>スイシン</t>
    </rPh>
    <rPh sb="6" eb="8">
      <t>キキン</t>
    </rPh>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</si>
  <si>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</si>
  <si>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</si>
  <si>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</si>
  <si>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</si>
  <si>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</si>
  <si>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　実質公債費比率は、類似団体内平均値に近いものの高くなっている。これは、２島１村という状況によるところが大きく影響している。今後も施設の更新が見込まれ、多額の起債が想定されているところではあり、計画的に繰り上げ償還を行うことにより、実質公債費比率の上昇を抑えていく。
　将来負担比率は、マイナスで推移しており、今後も当面はマイナスで推移していく見込みである。</t>
    <phoneticPr fontId="2"/>
  </si>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</sst>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 fillId="0" borderId="0">
      <alignment vertical="center"/>
    </xf>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8" fillId="0" borderId="0" xfId="2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5" fillId="0" borderId="0" xfId="19" applyNumberFormat="1" applyAlignment="1">
      <alignment horizontal="right" vertical="center"/>
    </xf>
    <xf numFmtId="177" fontId="15" fillId="0" borderId="0" xfId="19" applyNumberFormat="1" applyAlignment="1">
      <alignment horizontal="right" vertical="center"/>
    </xf>
    <xf numFmtId="178" fontId="15" fillId="0" borderId="0" xfId="18" applyNumberFormat="1" applyAlignment="1">
      <alignment horizontal="center" vertical="center"/>
    </xf>
    <xf numFmtId="178" fontId="15" fillId="0" borderId="0" xfId="18" applyNumberFormat="1" applyAlignment="1">
      <alignment vertical="center"/>
    </xf>
    <xf numFmtId="178" fontId="1" fillId="0" borderId="0" xfId="16" applyNumberFormat="1" applyFont="1">
      <alignment vertical="center"/>
    </xf>
    <xf numFmtId="178" fontId="37"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3"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3" fillId="0" borderId="41" xfId="16" applyFont="1" applyBorder="1">
      <alignment vertical="center"/>
    </xf>
    <xf numFmtId="0" fontId="33"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5" fillId="6" borderId="0" xfId="6" applyFill="1" applyAlignment="1">
      <alignment vertical="center"/>
    </xf>
    <xf numFmtId="0" fontId="15" fillId="6" borderId="0" xfId="6" applyFill="1" applyAlignment="1" applyProtection="1">
      <alignment vertical="center"/>
      <protection hidden="1"/>
    </xf>
    <xf numFmtId="0" fontId="0" fillId="6" borderId="0" xfId="6" applyFont="1" applyFill="1" applyAlignme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8" fontId="19" fillId="0" borderId="98" xfId="20" applyNumberFormat="1" applyFont="1" applyBorder="1" applyAlignment="1" applyProtection="1">
      <alignment horizontal="right" vertical="center"/>
      <protection locked="0"/>
    </xf>
    <xf numFmtId="178" fontId="19" fillId="0" borderId="99" xfId="20" applyNumberFormat="1" applyFont="1" applyBorder="1" applyAlignment="1" applyProtection="1">
      <alignment horizontal="right" vertical="center"/>
      <protection locked="0"/>
    </xf>
    <xf numFmtId="178" fontId="19" fillId="0" borderId="100" xfId="20" applyNumberFormat="1" applyFont="1" applyBorder="1" applyAlignment="1" applyProtection="1">
      <alignment horizontal="right" vertical="center"/>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xf>
    <xf numFmtId="0" fontId="1" fillId="0" borderId="0" xfId="16" applyFont="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cellXfs>
  <cellStyles count="22">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 xfId="20"/>
    <cellStyle name="標準 6_APAHO402200_O-JJ1016-001-3_財政状況資料集(決算状況カード(各会計・関係団体))(Rev2)2" xfId="12"/>
    <cellStyle name="標準 7" xfId="21"/>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8" Type="http://schemas.openxmlformats.org/officeDocument/2006/relationships/worksheet" Target="worksheets/sheet8.xml"/>
<Relationship Id="rId13" Type="http://schemas.openxmlformats.org/officeDocument/2006/relationships/worksheet" Target="worksheets/sheet13.xml"/>
<Relationship Id="rId18" Type="http://schemas.openxmlformats.org/officeDocument/2006/relationships/theme" Target="theme/theme1.xml"/>
<Relationship Id="rId3" Type="http://schemas.openxmlformats.org/officeDocument/2006/relationships/worksheet" Target="worksheets/sheet3.xml"/>
<Relationship Id="rId21" Type="http://schemas.openxmlformats.org/officeDocument/2006/relationships/calcChain" Target="calcChain.xml"/>
<Relationship Id="rId7" Type="http://schemas.openxmlformats.org/officeDocument/2006/relationships/worksheet" Target="worksheets/sheet7.xml"/>
<Relationship Id="rId12" Type="http://schemas.openxmlformats.org/officeDocument/2006/relationships/worksheet" Target="worksheets/sheet12.xml"/>
<Relationship Id="rId17" Type="http://schemas.openxmlformats.org/officeDocument/2006/relationships/worksheet" Target="worksheets/sheet17.xml"/>
<Relationship Id="rId2" Type="http://schemas.openxmlformats.org/officeDocument/2006/relationships/worksheet" Target="worksheets/sheet2.xml"/>
<Relationship Id="rId16" Type="http://schemas.openxmlformats.org/officeDocument/2006/relationships/worksheet" Target="worksheets/sheet16.xml"/>
<Relationship Id="rId20" Type="http://schemas.openxmlformats.org/officeDocument/2006/relationships/sharedStrings" Target="sharedStrings.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worksheet" Target="worksheets/sheet11.xml"/>
<Relationship Id="rId5" Type="http://schemas.openxmlformats.org/officeDocument/2006/relationships/worksheet" Target="worksheets/sheet5.xml"/>
<Relationship Id="rId15" Type="http://schemas.openxmlformats.org/officeDocument/2006/relationships/worksheet" Target="worksheets/sheet15.xml"/>
<Relationship Id="rId10" Type="http://schemas.openxmlformats.org/officeDocument/2006/relationships/worksheet" Target="worksheets/sheet10.xml"/>
<Relationship Id="rId19" Type="http://schemas.openxmlformats.org/officeDocument/2006/relationships/styles" Target="styles.xml"/>
<Relationship Id="rId4" Type="http://schemas.openxmlformats.org/officeDocument/2006/relationships/worksheet" Target="worksheets/sheet4.xml"/>
<Relationship Id="rId9" Type="http://schemas.openxmlformats.org/officeDocument/2006/relationships/worksheet" Target="worksheets/sheet9.xml"/>
<Relationship Id="rId14" Type="http://schemas.openxmlformats.org/officeDocument/2006/relationships/worksheet" Target="worksheets/sheet14.xml"/>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288550</c:v>
                </c:pt>
                <c:pt idx="1">
                  <c:v>287914</c:v>
                </c:pt>
                <c:pt idx="2">
                  <c:v>310300</c:v>
                </c:pt>
                <c:pt idx="3">
                  <c:v>317319</c:v>
                </c:pt>
                <c:pt idx="4">
                  <c:v>289738</c:v>
                </c:pt>
              </c:numCache>
            </c:numRef>
          </c:val>
          <c:smooth val="0"/>
          <c:extLst>
            <c:ext xmlns:c16="http://schemas.microsoft.com/office/drawing/2014/chart" uri="{C3380CC4-5D6E-409C-BE32-E72D297353CC}">
              <c16:uniqueId val="{00000000-4618-4282-991B-8950CADA7C0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148187</c:v>
                </c:pt>
                <c:pt idx="1">
                  <c:v>214268</c:v>
                </c:pt>
                <c:pt idx="2">
                  <c:v>191458</c:v>
                </c:pt>
                <c:pt idx="3">
                  <c:v>310365</c:v>
                </c:pt>
                <c:pt idx="4">
                  <c:v>284706</c:v>
                </c:pt>
              </c:numCache>
            </c:numRef>
          </c:val>
          <c:smooth val="0"/>
          <c:extLst>
            <c:ext xmlns:c16="http://schemas.microsoft.com/office/drawing/2014/chart" uri="{C3380CC4-5D6E-409C-BE32-E72D297353CC}">
              <c16:uniqueId val="{00000001-4618-4282-991B-8950CADA7C0C}"/>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3.8</c:v>
                </c:pt>
                <c:pt idx="1">
                  <c:v>10.38</c:v>
                </c:pt>
                <c:pt idx="2">
                  <c:v>9.1199999999999992</c:v>
                </c:pt>
                <c:pt idx="3">
                  <c:v>8.5299999999999994</c:v>
                </c:pt>
                <c:pt idx="4">
                  <c:v>11.53</c:v>
                </c:pt>
              </c:numCache>
            </c:numRef>
          </c:val>
          <c:extLst>
            <c:ext xmlns:c16="http://schemas.microsoft.com/office/drawing/2014/chart" uri="{C3380CC4-5D6E-409C-BE32-E72D297353CC}">
              <c16:uniqueId val="{00000000-FFDE-42C9-8C06-7095A43899D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49.37</c:v>
                </c:pt>
                <c:pt idx="1">
                  <c:v>43.14</c:v>
                </c:pt>
                <c:pt idx="2">
                  <c:v>44.76</c:v>
                </c:pt>
                <c:pt idx="3">
                  <c:v>46.26</c:v>
                </c:pt>
                <c:pt idx="4">
                  <c:v>47.69</c:v>
                </c:pt>
              </c:numCache>
            </c:numRef>
          </c:val>
          <c:extLst>
            <c:ext xmlns:c16="http://schemas.microsoft.com/office/drawing/2014/chart" uri="{C3380CC4-5D6E-409C-BE32-E72D297353CC}">
              <c16:uniqueId val="{00000001-FFDE-42C9-8C06-7095A43899D3}"/>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0.62</c:v>
                </c:pt>
                <c:pt idx="1">
                  <c:v>2.35</c:v>
                </c:pt>
                <c:pt idx="2">
                  <c:v>1.86</c:v>
                </c:pt>
                <c:pt idx="3">
                  <c:v>16.68</c:v>
                </c:pt>
                <c:pt idx="4">
                  <c:v>2.77</c:v>
                </c:pt>
              </c:numCache>
            </c:numRef>
          </c:val>
          <c:smooth val="0"/>
          <c:extLst>
            <c:ext xmlns:c16="http://schemas.microsoft.com/office/drawing/2014/chart" uri="{C3380CC4-5D6E-409C-BE32-E72D297353CC}">
              <c16:uniqueId val="{00000002-FFDE-42C9-8C06-7095A43899D3}"/>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4C81-43A0-9197-7CA9EC09B68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C81-43A0-9197-7CA9EC09B689}"/>
            </c:ext>
          </c:extLst>
        </c:ser>
        <c:ser>
          <c:idx val="2"/>
          <c:order val="2"/>
          <c:tx>
            <c:strRef>
              <c:f>データシート!$A$29</c:f>
              <c:strCache>
                <c:ptCount val="1"/>
                <c:pt idx="0">
                  <c:v>国民健康保険特別会計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0.16</c:v>
                </c:pt>
                <c:pt idx="2">
                  <c:v>#N/A</c:v>
                </c:pt>
                <c:pt idx="3">
                  <c:v>0</c:v>
                </c:pt>
                <c:pt idx="4">
                  <c:v>#N/A</c:v>
                </c:pt>
                <c:pt idx="5">
                  <c:v>1.94</c:v>
                </c:pt>
                <c:pt idx="6">
                  <c:v>#N/A</c:v>
                </c:pt>
                <c:pt idx="7">
                  <c:v>0.05</c:v>
                </c:pt>
                <c:pt idx="8">
                  <c:v>#N/A</c:v>
                </c:pt>
                <c:pt idx="9">
                  <c:v>0</c:v>
                </c:pt>
              </c:numCache>
            </c:numRef>
          </c:val>
          <c:extLst>
            <c:ext xmlns:c16="http://schemas.microsoft.com/office/drawing/2014/chart" uri="{C3380CC4-5D6E-409C-BE32-E72D297353CC}">
              <c16:uniqueId val="{00000002-4C81-43A0-9197-7CA9EC09B689}"/>
            </c:ext>
          </c:extLst>
        </c:ser>
        <c:ser>
          <c:idx val="3"/>
          <c:order val="3"/>
          <c:tx>
            <c:strRef>
              <c:f>データシート!$A$30</c:f>
              <c:strCache>
                <c:ptCount val="1"/>
                <c:pt idx="0">
                  <c:v>宅地造成事業特別会計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0.03</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4C81-43A0-9197-7CA9EC09B689}"/>
            </c:ext>
          </c:extLst>
        </c:ser>
        <c:ser>
          <c:idx val="4"/>
          <c:order val="4"/>
          <c:tx>
            <c:strRef>
              <c:f>データシート!$A$31</c:f>
              <c:strCache>
                <c:ptCount val="1"/>
                <c:pt idx="0">
                  <c:v>浄化槽事業特別会計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c:v>
                </c:pt>
                <c:pt idx="2">
                  <c:v>#N/A</c:v>
                </c:pt>
                <c:pt idx="3">
                  <c:v>0.06</c:v>
                </c:pt>
                <c:pt idx="4">
                  <c:v>#N/A</c:v>
                </c:pt>
                <c:pt idx="5">
                  <c:v>0.09</c:v>
                </c:pt>
                <c:pt idx="6">
                  <c:v>#N/A</c:v>
                </c:pt>
                <c:pt idx="7">
                  <c:v>0</c:v>
                </c:pt>
                <c:pt idx="8">
                  <c:v>#N/A</c:v>
                </c:pt>
                <c:pt idx="9">
                  <c:v>0</c:v>
                </c:pt>
              </c:numCache>
            </c:numRef>
          </c:val>
          <c:extLst>
            <c:ext xmlns:c16="http://schemas.microsoft.com/office/drawing/2014/chart" uri="{C3380CC4-5D6E-409C-BE32-E72D297353CC}">
              <c16:uniqueId val="{00000004-4C81-43A0-9197-7CA9EC09B689}"/>
            </c:ext>
          </c:extLst>
        </c:ser>
        <c:ser>
          <c:idx val="5"/>
          <c:order val="5"/>
          <c:tx>
            <c:strRef>
              <c:f>データシート!$A$32</c:f>
              <c:strCache>
                <c:ptCount val="1"/>
                <c:pt idx="0">
                  <c:v>介護保険（介護サービス事業勘定）特別会計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0.08</c:v>
                </c:pt>
                <c:pt idx="2">
                  <c:v>#N/A</c:v>
                </c:pt>
                <c:pt idx="3">
                  <c:v>0.02</c:v>
                </c:pt>
                <c:pt idx="4">
                  <c:v>#N/A</c:v>
                </c:pt>
                <c:pt idx="5">
                  <c:v>0.44</c:v>
                </c:pt>
                <c:pt idx="6">
                  <c:v>#N/A</c:v>
                </c:pt>
                <c:pt idx="7">
                  <c:v>0</c:v>
                </c:pt>
                <c:pt idx="8">
                  <c:v>#N/A</c:v>
                </c:pt>
                <c:pt idx="9">
                  <c:v>0</c:v>
                </c:pt>
              </c:numCache>
            </c:numRef>
          </c:val>
          <c:extLst>
            <c:ext xmlns:c16="http://schemas.microsoft.com/office/drawing/2014/chart" uri="{C3380CC4-5D6E-409C-BE32-E72D297353CC}">
              <c16:uniqueId val="{00000005-4C81-43A0-9197-7CA9EC09B689}"/>
            </c:ext>
          </c:extLst>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0.01</c:v>
                </c:pt>
                <c:pt idx="2">
                  <c:v>#N/A</c:v>
                </c:pt>
                <c:pt idx="3">
                  <c:v>0.1</c:v>
                </c:pt>
                <c:pt idx="4">
                  <c:v>#N/A</c:v>
                </c:pt>
                <c:pt idx="5">
                  <c:v>0.08</c:v>
                </c:pt>
                <c:pt idx="6">
                  <c:v>#N/A</c:v>
                </c:pt>
                <c:pt idx="7">
                  <c:v>0</c:v>
                </c:pt>
                <c:pt idx="8">
                  <c:v>#N/A</c:v>
                </c:pt>
                <c:pt idx="9">
                  <c:v>0</c:v>
                </c:pt>
              </c:numCache>
            </c:numRef>
          </c:val>
          <c:extLst>
            <c:ext xmlns:c16="http://schemas.microsoft.com/office/drawing/2014/chart" uri="{C3380CC4-5D6E-409C-BE32-E72D297353CC}">
              <c16:uniqueId val="{00000006-4C81-43A0-9197-7CA9EC09B689}"/>
            </c:ext>
          </c:extLst>
        </c:ser>
        <c:ser>
          <c:idx val="7"/>
          <c:order val="7"/>
          <c:tx>
            <c:strRef>
              <c:f>データシート!$A$34</c:f>
              <c:strCache>
                <c:ptCount val="1"/>
                <c:pt idx="0">
                  <c:v>簡易水道事業特別会計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0.02</c:v>
                </c:pt>
                <c:pt idx="2">
                  <c:v>#N/A</c:v>
                </c:pt>
                <c:pt idx="3">
                  <c:v>0.2</c:v>
                </c:pt>
                <c:pt idx="4">
                  <c:v>#N/A</c:v>
                </c:pt>
                <c:pt idx="5">
                  <c:v>0.48</c:v>
                </c:pt>
                <c:pt idx="6">
                  <c:v>#N/A</c:v>
                </c:pt>
                <c:pt idx="7">
                  <c:v>0.18</c:v>
                </c:pt>
                <c:pt idx="8">
                  <c:v>#N/A</c:v>
                </c:pt>
                <c:pt idx="9">
                  <c:v>0.03</c:v>
                </c:pt>
              </c:numCache>
            </c:numRef>
          </c:val>
          <c:extLst>
            <c:ext xmlns:c16="http://schemas.microsoft.com/office/drawing/2014/chart" uri="{C3380CC4-5D6E-409C-BE32-E72D297353CC}">
              <c16:uniqueId val="{00000007-4C81-43A0-9197-7CA9EC09B689}"/>
            </c:ext>
          </c:extLst>
        </c:ser>
        <c:ser>
          <c:idx val="8"/>
          <c:order val="8"/>
          <c:tx>
            <c:strRef>
              <c:f>データシート!$A$35</c:f>
              <c:strCache>
                <c:ptCount val="1"/>
                <c:pt idx="0">
                  <c:v>介護保険（保険事業勘定）特別会計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0.55000000000000004</c:v>
                </c:pt>
                <c:pt idx="2">
                  <c:v>#N/A</c:v>
                </c:pt>
                <c:pt idx="3">
                  <c:v>0.91</c:v>
                </c:pt>
                <c:pt idx="4">
                  <c:v>#N/A</c:v>
                </c:pt>
                <c:pt idx="5">
                  <c:v>1</c:v>
                </c:pt>
                <c:pt idx="6">
                  <c:v>#N/A</c:v>
                </c:pt>
                <c:pt idx="7">
                  <c:v>0.46</c:v>
                </c:pt>
                <c:pt idx="8">
                  <c:v>#N/A</c:v>
                </c:pt>
                <c:pt idx="9">
                  <c:v>0.24</c:v>
                </c:pt>
              </c:numCache>
            </c:numRef>
          </c:val>
          <c:extLst>
            <c:ext xmlns:c16="http://schemas.microsoft.com/office/drawing/2014/chart" uri="{C3380CC4-5D6E-409C-BE32-E72D297353CC}">
              <c16:uniqueId val="{00000008-4C81-43A0-9197-7CA9EC09B689}"/>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3.75</c:v>
                </c:pt>
                <c:pt idx="2">
                  <c:v>#N/A</c:v>
                </c:pt>
                <c:pt idx="3">
                  <c:v>10.26</c:v>
                </c:pt>
                <c:pt idx="4">
                  <c:v>#N/A</c:v>
                </c:pt>
                <c:pt idx="5">
                  <c:v>9.0299999999999994</c:v>
                </c:pt>
                <c:pt idx="6">
                  <c:v>#N/A</c:v>
                </c:pt>
                <c:pt idx="7">
                  <c:v>8.52</c:v>
                </c:pt>
                <c:pt idx="8">
                  <c:v>#N/A</c:v>
                </c:pt>
                <c:pt idx="9">
                  <c:v>11.52</c:v>
                </c:pt>
              </c:numCache>
            </c:numRef>
          </c:val>
          <c:extLst>
            <c:ext xmlns:c16="http://schemas.microsoft.com/office/drawing/2014/chart" uri="{C3380CC4-5D6E-409C-BE32-E72D297353CC}">
              <c16:uniqueId val="{00000009-4C81-43A0-9197-7CA9EC09B689}"/>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420</c:v>
                </c:pt>
                <c:pt idx="5">
                  <c:v>417</c:v>
                </c:pt>
                <c:pt idx="8">
                  <c:v>397</c:v>
                </c:pt>
                <c:pt idx="11">
                  <c:v>379</c:v>
                </c:pt>
                <c:pt idx="14">
                  <c:v>297</c:v>
                </c:pt>
              </c:numCache>
            </c:numRef>
          </c:val>
          <c:extLst>
            <c:ext xmlns:c16="http://schemas.microsoft.com/office/drawing/2014/chart" uri="{C3380CC4-5D6E-409C-BE32-E72D297353CC}">
              <c16:uniqueId val="{00000000-4D43-4730-8C16-D923222249D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D43-4730-8C16-D923222249D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4D43-4730-8C16-D923222249D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D43-4730-8C16-D923222249D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24</c:v>
                </c:pt>
                <c:pt idx="3">
                  <c:v>25</c:v>
                </c:pt>
                <c:pt idx="6">
                  <c:v>25</c:v>
                </c:pt>
                <c:pt idx="9">
                  <c:v>50</c:v>
                </c:pt>
                <c:pt idx="12">
                  <c:v>56</c:v>
                </c:pt>
              </c:numCache>
            </c:numRef>
          </c:val>
          <c:extLst>
            <c:ext xmlns:c16="http://schemas.microsoft.com/office/drawing/2014/chart" uri="{C3380CC4-5D6E-409C-BE32-E72D297353CC}">
              <c16:uniqueId val="{00000004-4D43-4730-8C16-D923222249D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D43-4730-8C16-D923222249D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D43-4730-8C16-D923222249D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552</c:v>
                </c:pt>
                <c:pt idx="3">
                  <c:v>553</c:v>
                </c:pt>
                <c:pt idx="6">
                  <c:v>525</c:v>
                </c:pt>
                <c:pt idx="9">
                  <c:v>473</c:v>
                </c:pt>
                <c:pt idx="12">
                  <c:v>349</c:v>
                </c:pt>
              </c:numCache>
            </c:numRef>
          </c:val>
          <c:extLst>
            <c:ext xmlns:c16="http://schemas.microsoft.com/office/drawing/2014/chart" uri="{C3380CC4-5D6E-409C-BE32-E72D297353CC}">
              <c16:uniqueId val="{00000007-4D43-4730-8C16-D923222249DF}"/>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156</c:v>
                </c:pt>
                <c:pt idx="2">
                  <c:v>#N/A</c:v>
                </c:pt>
                <c:pt idx="3">
                  <c:v>#N/A</c:v>
                </c:pt>
                <c:pt idx="4">
                  <c:v>161</c:v>
                </c:pt>
                <c:pt idx="5">
                  <c:v>#N/A</c:v>
                </c:pt>
                <c:pt idx="6">
                  <c:v>#N/A</c:v>
                </c:pt>
                <c:pt idx="7">
                  <c:v>153</c:v>
                </c:pt>
                <c:pt idx="8">
                  <c:v>#N/A</c:v>
                </c:pt>
                <c:pt idx="9">
                  <c:v>#N/A</c:v>
                </c:pt>
                <c:pt idx="10">
                  <c:v>144</c:v>
                </c:pt>
                <c:pt idx="11">
                  <c:v>#N/A</c:v>
                </c:pt>
                <c:pt idx="12">
                  <c:v>#N/A</c:v>
                </c:pt>
                <c:pt idx="13">
                  <c:v>108</c:v>
                </c:pt>
                <c:pt idx="14">
                  <c:v>#N/A</c:v>
                </c:pt>
              </c:numCache>
            </c:numRef>
          </c:val>
          <c:smooth val="0"/>
          <c:extLst>
            <c:ext xmlns:c16="http://schemas.microsoft.com/office/drawing/2014/chart" uri="{C3380CC4-5D6E-409C-BE32-E72D297353CC}">
              <c16:uniqueId val="{00000008-4D43-4730-8C16-D923222249DF}"/>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2949</c:v>
                </c:pt>
                <c:pt idx="5">
                  <c:v>2681</c:v>
                </c:pt>
                <c:pt idx="8">
                  <c:v>2572</c:v>
                </c:pt>
                <c:pt idx="11">
                  <c:v>2373</c:v>
                </c:pt>
                <c:pt idx="14">
                  <c:v>2468</c:v>
                </c:pt>
              </c:numCache>
            </c:numRef>
          </c:val>
          <c:extLst>
            <c:ext xmlns:c16="http://schemas.microsoft.com/office/drawing/2014/chart" uri="{C3380CC4-5D6E-409C-BE32-E72D297353CC}">
              <c16:uniqueId val="{00000000-E896-4D20-B8A3-3397550C97E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E896-4D20-B8A3-3397550C97E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2293</c:v>
                </c:pt>
                <c:pt idx="5">
                  <c:v>2241</c:v>
                </c:pt>
                <c:pt idx="8">
                  <c:v>2389</c:v>
                </c:pt>
                <c:pt idx="11">
                  <c:v>2285</c:v>
                </c:pt>
                <c:pt idx="14">
                  <c:v>2439</c:v>
                </c:pt>
              </c:numCache>
            </c:numRef>
          </c:val>
          <c:extLst>
            <c:ext xmlns:c16="http://schemas.microsoft.com/office/drawing/2014/chart" uri="{C3380CC4-5D6E-409C-BE32-E72D297353CC}">
              <c16:uniqueId val="{00000002-E896-4D20-B8A3-3397550C97E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896-4D20-B8A3-3397550C97E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896-4D20-B8A3-3397550C97E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896-4D20-B8A3-3397550C97E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896-4D20-B8A3-3397550C97E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E896-4D20-B8A3-3397550C97E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775</c:v>
                </c:pt>
                <c:pt idx="3">
                  <c:v>718</c:v>
                </c:pt>
                <c:pt idx="6">
                  <c:v>782</c:v>
                </c:pt>
                <c:pt idx="9">
                  <c:v>900</c:v>
                </c:pt>
                <c:pt idx="12">
                  <c:v>995</c:v>
                </c:pt>
              </c:numCache>
            </c:numRef>
          </c:val>
          <c:extLst>
            <c:ext xmlns:c16="http://schemas.microsoft.com/office/drawing/2014/chart" uri="{C3380CC4-5D6E-409C-BE32-E72D297353CC}">
              <c16:uniqueId val="{00000008-E896-4D20-B8A3-3397550C97E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E896-4D20-B8A3-3397550C97E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3252</c:v>
                </c:pt>
                <c:pt idx="3">
                  <c:v>2874</c:v>
                </c:pt>
                <c:pt idx="6">
                  <c:v>2592</c:v>
                </c:pt>
                <c:pt idx="9">
                  <c:v>2128</c:v>
                </c:pt>
                <c:pt idx="12">
                  <c:v>2237</c:v>
                </c:pt>
              </c:numCache>
            </c:numRef>
          </c:val>
          <c:extLst>
            <c:ext xmlns:c16="http://schemas.microsoft.com/office/drawing/2014/chart" uri="{C3380CC4-5D6E-409C-BE32-E72D297353CC}">
              <c16:uniqueId val="{0000000A-E896-4D20-B8A3-3397550C97EC}"/>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E896-4D20-B8A3-3397550C97EC}"/>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878</c:v>
                </c:pt>
                <c:pt idx="1">
                  <c:v>918</c:v>
                </c:pt>
                <c:pt idx="2">
                  <c:v>918</c:v>
                </c:pt>
              </c:numCache>
            </c:numRef>
          </c:val>
          <c:extLst>
            <c:ext xmlns:c16="http://schemas.microsoft.com/office/drawing/2014/chart" uri="{C3380CC4-5D6E-409C-BE32-E72D297353CC}">
              <c16:uniqueId val="{00000000-5AEF-42C1-83A7-0D3EC388554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395</c:v>
                </c:pt>
                <c:pt idx="1">
                  <c:v>218</c:v>
                </c:pt>
                <c:pt idx="2">
                  <c:v>303</c:v>
                </c:pt>
              </c:numCache>
            </c:numRef>
          </c:val>
          <c:extLst>
            <c:ext xmlns:c16="http://schemas.microsoft.com/office/drawing/2014/chart" uri="{C3380CC4-5D6E-409C-BE32-E72D297353CC}">
              <c16:uniqueId val="{00000001-5AEF-42C1-83A7-0D3EC388554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1118</c:v>
                </c:pt>
                <c:pt idx="1">
                  <c:v>1138</c:v>
                </c:pt>
                <c:pt idx="2">
                  <c:v>1172</c:v>
                </c:pt>
              </c:numCache>
            </c:numRef>
          </c:val>
          <c:extLst>
            <c:ext xmlns:c16="http://schemas.microsoft.com/office/drawing/2014/chart" uri="{C3380CC4-5D6E-409C-BE32-E72D297353CC}">
              <c16:uniqueId val="{00000002-5AEF-42C1-83A7-0D3EC388554C}"/>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{2E7DA095-91A3-4B09-845D-A944F045F970}</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997A-425D-A3DF-48DD59BE81F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{702F676D-04C0-4569-AFA3-6DF1902180C9}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97A-425D-A3DF-48DD59BE81F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{FB78DFC3-C0B2-4385-89EE-320DF37038D1}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97A-425D-A3DF-48DD59BE81F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{9E8D4A32-2D7A-41A6-BCFB-EB4B01313A81}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97A-425D-A3DF-48DD59BE81F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{D00EAD27-2E1C-43F1-B709-8A0EA0274B55}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97A-425D-A3DF-48DD59BE81FD}"/>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{19E1B803-8E55-4C25-B3F0-E414B24BF70B}</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997A-425D-A3DF-48DD59BE81FD}"/>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{44534DBC-64E3-4317-B3EB-3E6D26004B24}</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997A-425D-A3DF-48DD59BE81FD}"/>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{5A21B05C-E213-49B7-9D40-E83B0A07FF07}</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997A-425D-A3DF-48DD59BE81FD}"/>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{72A58FD8-07A8-422C-9E13-75EE120C73EF}</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997A-425D-A3DF-48DD59BE81F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997A-425D-A3DF-48DD59BE81F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{00E4D290-6595-4A9E-BDF0-A152F50899D3}</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997A-425D-A3DF-48DD59BE81FD}"/>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{DCE27E18-71CC-48C2-97A7-DA6620682DE6}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97A-425D-A3DF-48DD59BE81F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{8143BBB6-F45C-49ED-8ED1-13EBEA36130B}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97A-425D-A3DF-48DD59BE81F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{70777236-AAC1-4F4B-AEC7-DB10A575D6CA}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97A-425D-A3DF-48DD59BE81F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{114F4770-22D6-4FBD-957D-712434128C79}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97A-425D-A3DF-48DD59BE81FD}"/>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{7FAA51F9-4C8C-46E2-9002-727EDB57DF45}</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997A-425D-A3DF-48DD59BE81FD}"/>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{C5851B6A-A273-4C97-97FB-4183730C4947}</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997A-425D-A3DF-48DD59BE81FD}"/>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{902B0401-7602-4870-AEBC-1A16B859C10F}</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997A-425D-A3DF-48DD59BE81FD}"/>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{5FD061C7-2A4F-4BB8-BAE3-550068965176}</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997A-425D-A3DF-48DD59BE81F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numCache>
            </c:numRef>
          </c:xVal>
          <c:yVal>
            <c:numRef>
              <c:f>公会計指標分析・財政指標組合せ分析表!$BP$55:$DC$55</c:f>
              <c:numCache>
                <c:formatCode>#,##0.0;"▲ "#,##0.0</c:formatCode>
                <c:ptCount val="40"/>
              </c:numCache>
            </c:numRef>
          </c:yVal>
          <c:smooth val="0"/>
          <c:extLst>
            <c:ext xmlns:c16="http://schemas.microsoft.com/office/drawing/2014/chart" uri="{C3380CC4-5D6E-409C-BE32-E72D297353CC}">
              <c16:uniqueId val="{00000013-997A-425D-A3DF-48DD59BE81FD}"/>
            </c:ext>
          </c:extLst>
        </c:ser>
        <c:dLbls>
          <c:showLegendKey val="0"/>
          <c:showVal val="1"/>
          <c:showCatName val="0"/>
          <c:showSerName val="0"/>
          <c:showPercent val="0"/>
          <c:showBubbleSize val="0"/>
        </c:dLbls>
        <c:axId val="46179840"/>
        <c:axId val="46181760"/>
      </c:scatterChart>
      <c:valAx>
        <c:axId val="46179840"/>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{A014C165-B6D8-4F6D-8927-DC7A0890EFF6}</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41C5-4D04-AD78-2F25CC8CDD1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{0B689E9A-2B17-4754-8DD2-F15839D1EA01}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1C5-4D04-AD78-2F25CC8CDD1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{0B4A7142-69E6-43EE-8FAC-A61E9C6430AC}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1C5-4D04-AD78-2F25CC8CDD1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{4FB4D025-164C-4BA8-9686-0312FAE965CE}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1C5-4D04-AD78-2F25CC8CDD1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{351400DF-29F4-49BD-BAB1-CB8F6D7A74CE}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1C5-4D04-AD78-2F25CC8CDD1F}"/>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{A50492EC-D5FD-4E92-93D1-234B697D75E1}</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41C5-4D04-AD78-2F25CC8CDD1F}"/>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{D52763E7-3172-45CF-8133-6813744B4F29}</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41C5-4D04-AD78-2F25CC8CDD1F}"/>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{D60991DA-7A8E-46F6-BE08-14A5B593A9D0}</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41C5-4D04-AD78-2F25CC8CDD1F}"/>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{B37C8A7E-87C0-4FD1-BD5B-84726940F505}</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41C5-4D04-AD78-2F25CC8CDD1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12.7</c:v>
                </c:pt>
                <c:pt idx="8">
                  <c:v>11.2</c:v>
                </c:pt>
                <c:pt idx="16">
                  <c:v>10.5</c:v>
                </c:pt>
                <c:pt idx="24">
                  <c:v>9.8000000000000007</c:v>
                </c:pt>
                <c:pt idx="32">
                  <c:v>8.4</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41C5-4D04-AD78-2F25CC8CDD1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{A619C7DD-99BE-4758-8C38-0B422D119525}</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41C5-4D04-AD78-2F25CC8CDD1F}"/>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{18904B60-6243-4CDF-8608-B20923FF7E73}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1C5-4D04-AD78-2F25CC8CDD1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{ACC76729-DB1B-4AFF-A498-A04F2DD7325C}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1C5-4D04-AD78-2F25CC8CDD1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{368041F9-5F55-4FAE-97F5-635B3925975B}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1C5-4D04-AD78-2F25CC8CDD1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{F96DE294-4B4F-4F81-9DEE-C59AA36BE759}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1C5-4D04-AD78-2F25CC8CDD1F}"/>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{EAEC53BC-2DEE-488B-A5E6-7E2EE280664B}</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41C5-4D04-AD78-2F25CC8CDD1F}"/>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{1D62D2C5-7A82-4465-AFF4-A783DB096B62}</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41C5-4D04-AD78-2F25CC8CDD1F}"/>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{D2791EF3-FDC4-446B-87F0-7AA1238ADDF7}</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41C5-4D04-AD78-2F25CC8CDD1F}"/>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{2FB51AE5-64BA-4BE7-AB23-8DDACE85403E}</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41C5-4D04-AD78-2F25CC8CDD1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7.7</c:v>
                </c:pt>
                <c:pt idx="8">
                  <c:v>6.4</c:v>
                </c:pt>
                <c:pt idx="16">
                  <c:v>6.9</c:v>
                </c:pt>
                <c:pt idx="24">
                  <c:v>7.1</c:v>
                </c:pt>
                <c:pt idx="32">
                  <c:v>7.4</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41C5-4D04-AD78-2F25CC8CDD1F}"/>
            </c:ext>
          </c:extLst>
        </c:ser>
        <c:dLbls>
          <c:showLegendKey val="0"/>
          <c:showVal val="1"/>
          <c:showCatName val="0"/>
          <c:showSerName val="0"/>
          <c:showPercent val="0"/>
          <c:showBubbleSize val="0"/>
        </c:dLbls>
        <c:axId val="84219776"/>
        <c:axId val="84234240"/>
      </c:scatterChart>
      <c:valAx>
        <c:axId val="84219776"/>
        <c:scaling>
          <c:orientation val="minMax"/>
          <c:max val="7.8999999999999995"/>
          <c:min val="6.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東京都小笠原村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　元利償還金は、平成</a:t>
          </a:r>
          <a:r>
            <a:rPr lang="en-US" altLang="ja-JP" sz="1100">
              <a:solidFill>
                <a:schemeClr val="dk1"/>
              </a:solidFill>
              <a:effectLst/>
              <a:latin typeface="+mn-lt"/>
              <a:ea typeface="+mn-ea"/>
              <a:cs typeface="+mn-cs"/>
            </a:rPr>
            <a:t>21</a:t>
          </a:r>
          <a:r>
            <a:rPr lang="ja-JP" altLang="ja-JP" sz="1100">
              <a:solidFill>
                <a:schemeClr val="dk1"/>
              </a:solidFill>
              <a:effectLst/>
              <a:latin typeface="+mn-lt"/>
              <a:ea typeface="+mn-ea"/>
              <a:cs typeface="+mn-cs"/>
            </a:rPr>
            <a:t>・</a:t>
          </a:r>
          <a:r>
            <a:rPr lang="en-US" altLang="ja-JP" sz="1100">
              <a:solidFill>
                <a:schemeClr val="dk1"/>
              </a:solidFill>
              <a:effectLst/>
              <a:latin typeface="+mn-lt"/>
              <a:ea typeface="+mn-ea"/>
              <a:cs typeface="+mn-cs"/>
            </a:rPr>
            <a:t>22</a:t>
          </a:r>
          <a:r>
            <a:rPr lang="ja-JP" altLang="ja-JP" sz="1100">
              <a:solidFill>
                <a:schemeClr val="dk1"/>
              </a:solidFill>
              <a:effectLst/>
              <a:latin typeface="+mn-lt"/>
              <a:ea typeface="+mn-ea"/>
              <a:cs typeface="+mn-cs"/>
            </a:rPr>
            <a:t>年度に複合施設整備で起債した元金の償還が始まってはいるが、</a:t>
          </a:r>
          <a:r>
            <a:rPr lang="ja-JP" altLang="en-US"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9</a:t>
          </a:r>
          <a:r>
            <a:rPr lang="ja-JP" altLang="en-US" sz="1100">
              <a:solidFill>
                <a:schemeClr val="dk1"/>
              </a:solidFill>
              <a:effectLst/>
              <a:latin typeface="+mn-lt"/>
              <a:ea typeface="+mn-ea"/>
              <a:cs typeface="+mn-cs"/>
            </a:rPr>
            <a:t>年度に社会福祉施設整備で起債した償還、及び</a:t>
          </a:r>
          <a:r>
            <a:rPr lang="ja-JP" altLang="ja-JP"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19</a:t>
          </a:r>
          <a:r>
            <a:rPr lang="ja-JP" altLang="ja-JP" sz="1100">
              <a:solidFill>
                <a:schemeClr val="dk1"/>
              </a:solidFill>
              <a:effectLst/>
              <a:latin typeface="+mn-lt"/>
              <a:ea typeface="+mn-ea"/>
              <a:cs typeface="+mn-cs"/>
            </a:rPr>
            <a:t>年度に情報基盤整備で起債した償還が終了したのと、平成</a:t>
          </a:r>
          <a:r>
            <a:rPr lang="en-US" altLang="ja-JP" sz="1100">
              <a:solidFill>
                <a:schemeClr val="dk1"/>
              </a:solidFill>
              <a:effectLst/>
              <a:latin typeface="+mn-lt"/>
              <a:ea typeface="+mn-ea"/>
              <a:cs typeface="+mn-cs"/>
            </a:rPr>
            <a:t>24</a:t>
          </a:r>
          <a:r>
            <a:rPr lang="ja-JP" altLang="ja-JP" sz="1100">
              <a:solidFill>
                <a:schemeClr val="dk1"/>
              </a:solidFill>
              <a:effectLst/>
              <a:latin typeface="+mn-lt"/>
              <a:ea typeface="+mn-ea"/>
              <a:cs typeface="+mn-cs"/>
            </a:rPr>
            <a:t>、</a:t>
          </a:r>
          <a:r>
            <a:rPr lang="en-US" altLang="ja-JP" sz="1100">
              <a:solidFill>
                <a:schemeClr val="dk1"/>
              </a:solidFill>
              <a:effectLst/>
              <a:latin typeface="+mn-lt"/>
              <a:ea typeface="+mn-ea"/>
              <a:cs typeface="+mn-cs"/>
            </a:rPr>
            <a:t>25</a:t>
          </a:r>
          <a:r>
            <a:rPr lang="ja-JP" altLang="en-US" sz="1100">
              <a:solidFill>
                <a:schemeClr val="dk1"/>
              </a:solidFill>
              <a:effectLst/>
              <a:latin typeface="+mn-lt"/>
              <a:ea typeface="+mn-ea"/>
              <a:cs typeface="+mn-cs"/>
            </a:rPr>
            <a:t>、</a:t>
          </a:r>
          <a:r>
            <a:rPr lang="en-US" altLang="ja-JP" sz="1100">
              <a:solidFill>
                <a:schemeClr val="dk1"/>
              </a:solidFill>
              <a:effectLst/>
              <a:latin typeface="+mn-lt"/>
              <a:ea typeface="+mn-ea"/>
              <a:cs typeface="+mn-cs"/>
            </a:rPr>
            <a:t>29</a:t>
          </a:r>
          <a:r>
            <a:rPr lang="ja-JP" altLang="ja-JP" sz="1100">
              <a:solidFill>
                <a:schemeClr val="dk1"/>
              </a:solidFill>
              <a:effectLst/>
              <a:latin typeface="+mn-lt"/>
              <a:ea typeface="+mn-ea"/>
              <a:cs typeface="+mn-cs"/>
            </a:rPr>
            <a:t>年度に繰上償還を行ったことも影響し、前年度との比較で約</a:t>
          </a:r>
          <a:r>
            <a:rPr lang="en-US" altLang="ja-JP" sz="1100">
              <a:solidFill>
                <a:schemeClr val="dk1"/>
              </a:solidFill>
              <a:effectLst/>
              <a:latin typeface="+mn-lt"/>
              <a:ea typeface="+mn-ea"/>
              <a:cs typeface="+mn-cs"/>
            </a:rPr>
            <a:t>124</a:t>
          </a:r>
          <a:r>
            <a:rPr lang="ja-JP" altLang="ja-JP" sz="1100">
              <a:solidFill>
                <a:schemeClr val="dk1"/>
              </a:solidFill>
              <a:effectLst/>
              <a:latin typeface="+mn-lt"/>
              <a:ea typeface="+mn-ea"/>
              <a:cs typeface="+mn-cs"/>
            </a:rPr>
            <a:t>百万の減額となった。</a:t>
          </a:r>
          <a:r>
            <a:rPr lang="ja-JP" altLang="en-US" sz="1100">
              <a:solidFill>
                <a:schemeClr val="dk1"/>
              </a:solidFill>
              <a:effectLst/>
              <a:latin typeface="+mn-lt"/>
              <a:ea typeface="+mn-ea"/>
              <a:cs typeface="+mn-cs"/>
            </a:rPr>
            <a:t>令和元</a:t>
          </a:r>
          <a:r>
            <a:rPr lang="ja-JP" altLang="ja-JP" sz="1100">
              <a:solidFill>
                <a:schemeClr val="dk1"/>
              </a:solidFill>
              <a:effectLst/>
              <a:latin typeface="+mn-lt"/>
              <a:ea typeface="+mn-ea"/>
              <a:cs typeface="+mn-cs"/>
            </a:rPr>
            <a:t>年度には約</a:t>
          </a:r>
          <a:r>
            <a:rPr lang="en-US" altLang="ja-JP" sz="1100">
              <a:solidFill>
                <a:schemeClr val="dk1"/>
              </a:solidFill>
              <a:effectLst/>
              <a:latin typeface="+mn-lt"/>
              <a:ea typeface="+mn-ea"/>
              <a:cs typeface="+mn-cs"/>
            </a:rPr>
            <a:t>291</a:t>
          </a:r>
          <a:r>
            <a:rPr lang="ja-JP" altLang="en-US" sz="1100">
              <a:solidFill>
                <a:schemeClr val="dk1"/>
              </a:solidFill>
              <a:effectLst/>
              <a:latin typeface="+mn-lt"/>
              <a:ea typeface="+mn-ea"/>
              <a:cs typeface="+mn-cs"/>
            </a:rPr>
            <a:t>百</a:t>
          </a:r>
          <a:r>
            <a:rPr lang="ja-JP" altLang="ja-JP" sz="1100">
              <a:solidFill>
                <a:schemeClr val="dk1"/>
              </a:solidFill>
              <a:effectLst/>
              <a:latin typeface="+mn-lt"/>
              <a:ea typeface="+mn-ea"/>
              <a:cs typeface="+mn-cs"/>
            </a:rPr>
            <a:t>万程度とさらに減額となる見込</a:t>
          </a:r>
          <a:r>
            <a:rPr lang="ja-JP" altLang="en-US" sz="1100">
              <a:solidFill>
                <a:schemeClr val="dk1"/>
              </a:solidFill>
              <a:effectLst/>
              <a:latin typeface="+mn-lt"/>
              <a:ea typeface="+mn-ea"/>
              <a:cs typeface="+mn-cs"/>
            </a:rPr>
            <a:t>であり</a:t>
          </a:r>
          <a:r>
            <a:rPr lang="ja-JP" altLang="ja-JP" sz="1100">
              <a:solidFill>
                <a:schemeClr val="dk1"/>
              </a:solidFill>
              <a:effectLst/>
              <a:latin typeface="+mn-lt"/>
              <a:ea typeface="+mn-ea"/>
              <a:cs typeface="+mn-cs"/>
            </a:rPr>
            <a:t>、その後さらに減少する見込みである。</a:t>
          </a:r>
          <a:endParaRPr lang="ja-JP" altLang="ja-JP" sz="1400">
            <a:effectLst/>
          </a:endParaRPr>
        </a:p>
        <a:p>
          <a:r>
            <a:rPr lang="ja-JP" altLang="ja-JP" sz="1100">
              <a:solidFill>
                <a:schemeClr val="dk1"/>
              </a:solidFill>
              <a:effectLst/>
              <a:latin typeface="+mn-lt"/>
              <a:ea typeface="+mn-ea"/>
              <a:cs typeface="+mn-cs"/>
            </a:rPr>
            <a:t>　公営企業債の元利償還金に対する繰入金について、父島の扇浦浄水場の移転は完了したが、引き続き第</a:t>
          </a:r>
          <a:r>
            <a:rPr lang="en-US" altLang="ja-JP" sz="1100">
              <a:solidFill>
                <a:schemeClr val="dk1"/>
              </a:solidFill>
              <a:effectLst/>
              <a:latin typeface="+mn-lt"/>
              <a:ea typeface="+mn-ea"/>
              <a:cs typeface="+mn-cs"/>
            </a:rPr>
            <a:t>2</a:t>
          </a:r>
          <a:r>
            <a:rPr lang="ja-JP" altLang="ja-JP" sz="1100">
              <a:solidFill>
                <a:schemeClr val="dk1"/>
              </a:solidFill>
              <a:effectLst/>
              <a:latin typeface="+mn-lt"/>
              <a:ea typeface="+mn-ea"/>
              <a:cs typeface="+mn-cs"/>
            </a:rPr>
            <a:t>原水調整池の整備や母島の沖村浄水場の建替えがあるのため増額していく見込みである。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減債基金は、平成</a:t>
          </a:r>
          <a:r>
            <a:rPr kumimoji="1" lang="en-US" altLang="ja-JP" sz="1000">
              <a:latin typeface="ＭＳ ゴシック" pitchFamily="49" charset="-128"/>
              <a:ea typeface="ＭＳ ゴシック" pitchFamily="49" charset="-128"/>
            </a:rPr>
            <a:t>29</a:t>
          </a:r>
          <a:r>
            <a:rPr kumimoji="1" lang="ja-JP" altLang="en-US" sz="1000">
              <a:latin typeface="ＭＳ ゴシック" pitchFamily="49" charset="-128"/>
              <a:ea typeface="ＭＳ ゴシック" pitchFamily="49" charset="-128"/>
            </a:rPr>
            <a:t>年度末で</a:t>
          </a:r>
          <a:r>
            <a:rPr kumimoji="1" lang="en-US" altLang="ja-JP" sz="1000">
              <a:latin typeface="ＭＳ ゴシック" pitchFamily="49" charset="-128"/>
              <a:ea typeface="ＭＳ ゴシック" pitchFamily="49" charset="-128"/>
            </a:rPr>
            <a:t>218</a:t>
          </a:r>
          <a:r>
            <a:rPr kumimoji="1" lang="ja-JP" altLang="en-US" sz="1000">
              <a:latin typeface="ＭＳ ゴシック" pitchFamily="49" charset="-128"/>
              <a:ea typeface="ＭＳ ゴシック" pitchFamily="49" charset="-128"/>
            </a:rPr>
            <a:t>百万円となっている。前年度との比較で</a:t>
          </a:r>
          <a:r>
            <a:rPr kumimoji="1" lang="en-US" altLang="ja-JP" sz="1000">
              <a:latin typeface="ＭＳ ゴシック" pitchFamily="49" charset="-128"/>
              <a:ea typeface="ＭＳ ゴシック" pitchFamily="49" charset="-128"/>
            </a:rPr>
            <a:t>177</a:t>
          </a:r>
          <a:r>
            <a:rPr kumimoji="1" lang="ja-JP" altLang="en-US" sz="1000">
              <a:latin typeface="ＭＳ ゴシック" pitchFamily="49" charset="-128"/>
              <a:ea typeface="ＭＳ ゴシック" pitchFamily="49" charset="-128"/>
            </a:rPr>
            <a:t>百万円の減となっているが、これは本基金を財源として繰上償還をおこなったためである。今後も可能な限り繰上償還を行うべく積立を行っていく。</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東京都小笠原村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　将来負担額について、</a:t>
          </a:r>
          <a:r>
            <a:rPr lang="ja-JP" altLang="en-US"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30</a:t>
          </a:r>
          <a:r>
            <a:rPr lang="ja-JP" altLang="en-US" sz="1100">
              <a:solidFill>
                <a:schemeClr val="dk1"/>
              </a:solidFill>
              <a:effectLst/>
              <a:latin typeface="+mn-lt"/>
              <a:ea typeface="+mn-ea"/>
              <a:cs typeface="+mn-cs"/>
            </a:rPr>
            <a:t>年度は前年比</a:t>
          </a:r>
          <a:r>
            <a:rPr lang="en-US" altLang="ja-JP" sz="1100">
              <a:solidFill>
                <a:schemeClr val="dk1"/>
              </a:solidFill>
              <a:effectLst/>
              <a:latin typeface="+mn-lt"/>
              <a:ea typeface="+mn-ea"/>
              <a:cs typeface="+mn-cs"/>
            </a:rPr>
            <a:t>109</a:t>
          </a:r>
          <a:r>
            <a:rPr lang="ja-JP" altLang="en-US" sz="1100">
              <a:solidFill>
                <a:schemeClr val="dk1"/>
              </a:solidFill>
              <a:effectLst/>
              <a:latin typeface="+mn-lt"/>
              <a:ea typeface="+mn-ea"/>
              <a:cs typeface="+mn-cs"/>
            </a:rPr>
            <a:t>百万円の増額となったが、これは繰上償還を行ったためである。基本的には、</a:t>
          </a:r>
          <a:r>
            <a:rPr lang="ja-JP" altLang="ja-JP" sz="1100">
              <a:solidFill>
                <a:schemeClr val="dk1"/>
              </a:solidFill>
              <a:effectLst/>
              <a:latin typeface="+mn-lt"/>
              <a:ea typeface="+mn-ea"/>
              <a:cs typeface="+mn-cs"/>
            </a:rPr>
            <a:t>一般会計等の地方債現在高は発行額よりも償還額が大きいため</a:t>
          </a:r>
          <a:r>
            <a:rPr lang="ja-JP" altLang="en-US" sz="1100">
              <a:solidFill>
                <a:schemeClr val="dk1"/>
              </a:solidFill>
              <a:effectLst/>
              <a:latin typeface="+mn-lt"/>
              <a:ea typeface="+mn-ea"/>
              <a:cs typeface="+mn-cs"/>
            </a:rPr>
            <a:t>令和元</a:t>
          </a:r>
          <a:r>
            <a:rPr lang="ja-JP" altLang="ja-JP" sz="1100">
              <a:solidFill>
                <a:schemeClr val="dk1"/>
              </a:solidFill>
              <a:effectLst/>
              <a:latin typeface="+mn-lt"/>
              <a:ea typeface="+mn-ea"/>
              <a:cs typeface="+mn-cs"/>
            </a:rPr>
            <a:t>年度以降も減額となる見込である。</a:t>
          </a:r>
          <a:endParaRPr lang="ja-JP" altLang="ja-JP" sz="1400">
            <a:effectLst/>
          </a:endParaRPr>
        </a:p>
        <a:p>
          <a:r>
            <a:rPr lang="ja-JP" altLang="ja-JP" sz="1100">
              <a:solidFill>
                <a:schemeClr val="dk1"/>
              </a:solidFill>
              <a:effectLst/>
              <a:latin typeface="+mn-lt"/>
              <a:ea typeface="+mn-ea"/>
              <a:cs typeface="+mn-cs"/>
            </a:rPr>
            <a:t>　公営企業債等繰入見込額については、</a:t>
          </a:r>
          <a:r>
            <a:rPr lang="ja-JP" altLang="en-US" sz="1100">
              <a:solidFill>
                <a:schemeClr val="dk1"/>
              </a:solidFill>
              <a:effectLst/>
              <a:latin typeface="+mn-lt"/>
              <a:ea typeface="+mn-ea"/>
              <a:cs typeface="+mn-cs"/>
            </a:rPr>
            <a:t>令和元</a:t>
          </a:r>
          <a:r>
            <a:rPr lang="ja-JP" altLang="ja-JP" sz="1100">
              <a:solidFill>
                <a:schemeClr val="dk1"/>
              </a:solidFill>
              <a:effectLst/>
              <a:latin typeface="+mn-lt"/>
              <a:ea typeface="+mn-ea"/>
              <a:cs typeface="+mn-cs"/>
            </a:rPr>
            <a:t>年度以降も、父島扇浦浄水場の移転完了後の第</a:t>
          </a:r>
          <a:r>
            <a:rPr lang="en-US" altLang="ja-JP" sz="1100">
              <a:solidFill>
                <a:schemeClr val="dk1"/>
              </a:solidFill>
              <a:effectLst/>
              <a:latin typeface="+mn-lt"/>
              <a:ea typeface="+mn-ea"/>
              <a:cs typeface="+mn-cs"/>
            </a:rPr>
            <a:t>2</a:t>
          </a:r>
          <a:r>
            <a:rPr lang="ja-JP" altLang="ja-JP" sz="1100">
              <a:solidFill>
                <a:schemeClr val="dk1"/>
              </a:solidFill>
              <a:effectLst/>
              <a:latin typeface="+mn-lt"/>
              <a:ea typeface="+mn-ea"/>
              <a:cs typeface="+mn-cs"/>
            </a:rPr>
            <a:t>原水調整池の整備、母島の沖村浄水場の建替えが</a:t>
          </a:r>
          <a:r>
            <a:rPr lang="ja-JP" altLang="en-US" sz="1100">
              <a:solidFill>
                <a:schemeClr val="dk1"/>
              </a:solidFill>
              <a:effectLst/>
              <a:latin typeface="+mn-lt"/>
              <a:ea typeface="+mn-ea"/>
              <a:cs typeface="+mn-cs"/>
            </a:rPr>
            <a:t>行わ</a:t>
          </a:r>
          <a:r>
            <a:rPr lang="ja-JP" altLang="ja-JP" sz="1100">
              <a:solidFill>
                <a:schemeClr val="dk1"/>
              </a:solidFill>
              <a:effectLst/>
              <a:latin typeface="+mn-lt"/>
              <a:ea typeface="+mn-ea"/>
              <a:cs typeface="+mn-cs"/>
            </a:rPr>
            <a:t>れていることから増額が見込まれている。</a:t>
          </a:r>
          <a:endParaRPr lang="ja-JP" altLang="ja-JP" sz="1400">
            <a:effectLst/>
          </a:endParaRPr>
        </a:p>
        <a:p>
          <a:r>
            <a:rPr lang="ja-JP" altLang="ja-JP" sz="1100">
              <a:solidFill>
                <a:schemeClr val="dk1"/>
              </a:solidFill>
              <a:effectLst/>
              <a:latin typeface="+mn-lt"/>
              <a:ea typeface="+mn-ea"/>
              <a:cs typeface="+mn-cs"/>
            </a:rPr>
            <a:t>　充当可能基金については、平成</a:t>
          </a:r>
          <a:r>
            <a:rPr lang="en-US" altLang="ja-JP" sz="1100">
              <a:solidFill>
                <a:schemeClr val="dk1"/>
              </a:solidFill>
              <a:effectLst/>
              <a:latin typeface="+mn-lt"/>
              <a:ea typeface="+mn-ea"/>
              <a:cs typeface="+mn-cs"/>
            </a:rPr>
            <a:t>30</a:t>
          </a:r>
          <a:r>
            <a:rPr lang="ja-JP" altLang="ja-JP" sz="1100">
              <a:solidFill>
                <a:schemeClr val="dk1"/>
              </a:solidFill>
              <a:effectLst/>
              <a:latin typeface="+mn-lt"/>
              <a:ea typeface="+mn-ea"/>
              <a:cs typeface="+mn-cs"/>
            </a:rPr>
            <a:t>年度には財政調整基金の取り崩しを行わず、積み立てのみを行ったことから、基金の総額は増額となった。今後も、財政事情によっては財政調整基金等を取崩せざるを得ない場合も考えられることから、過大にならないよう配慮しつつ積立を行うよう努めていく。</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東京都小笠原村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a:effectLst/>
          </a:endParaRPr>
        </a:p>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年度には、</a:t>
          </a:r>
          <a:r>
            <a:rPr kumimoji="1" lang="en-US" altLang="ja-JP" sz="1100">
              <a:solidFill>
                <a:schemeClr val="dk1"/>
              </a:solidFill>
              <a:effectLst/>
              <a:latin typeface="+mn-lt"/>
              <a:ea typeface="+mn-ea"/>
              <a:cs typeface="+mn-cs"/>
            </a:rPr>
            <a:t>83,491</a:t>
          </a:r>
          <a:r>
            <a:rPr kumimoji="1" lang="ja-JP" altLang="ja-JP" sz="1100">
              <a:solidFill>
                <a:schemeClr val="dk1"/>
              </a:solidFill>
              <a:effectLst/>
              <a:latin typeface="+mn-lt"/>
              <a:ea typeface="+mn-ea"/>
              <a:cs typeface="+mn-cs"/>
            </a:rPr>
            <a:t>千円を取崩しつつ、</a:t>
          </a:r>
          <a:r>
            <a:rPr kumimoji="1" lang="en-US" altLang="ja-JP" sz="1100">
              <a:solidFill>
                <a:schemeClr val="dk1"/>
              </a:solidFill>
              <a:effectLst/>
              <a:latin typeface="+mn-lt"/>
              <a:ea typeface="+mn-ea"/>
              <a:cs typeface="+mn-cs"/>
            </a:rPr>
            <a:t>203,150</a:t>
          </a:r>
          <a:r>
            <a:rPr kumimoji="1" lang="ja-JP" altLang="ja-JP" sz="1100">
              <a:solidFill>
                <a:schemeClr val="dk1"/>
              </a:solidFill>
              <a:effectLst/>
              <a:latin typeface="+mn-lt"/>
              <a:ea typeface="+mn-ea"/>
              <a:cs typeface="+mn-cs"/>
            </a:rPr>
            <a:t>千円を積み立てることができた。</a:t>
          </a:r>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（今後の方針）</a:t>
          </a:r>
          <a:endParaRPr lang="ja-JP" altLang="ja-JP">
            <a:effectLst/>
          </a:endParaRPr>
        </a:p>
        <a:p>
          <a:r>
            <a:rPr kumimoji="1" lang="ja-JP" altLang="ja-JP" sz="1100">
              <a:solidFill>
                <a:schemeClr val="dk1"/>
              </a:solidFill>
              <a:effectLst/>
              <a:latin typeface="+mn-lt"/>
              <a:ea typeface="+mn-ea"/>
              <a:cs typeface="+mn-cs"/>
            </a:rPr>
            <a:t>　税収等自主財源が</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％程度と限られている財政状況において、貴重な財源として各基金とも過大にならないよう配慮しつつ、積立を行うよう努めていく。</a:t>
          </a:r>
          <a:endParaRPr lang="ja-JP" altLang="ja-JP">
            <a:effectLst/>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（基金の使途）</a:t>
          </a:r>
          <a:endParaRPr lang="ja-JP" altLang="ja-JP" sz="1400">
            <a:effectLst/>
          </a:endParaRPr>
        </a:p>
        <a:p>
          <a:r>
            <a:rPr kumimoji="1" lang="ja-JP" altLang="ja-JP" sz="1100">
              <a:solidFill>
                <a:schemeClr val="dk1"/>
              </a:solidFill>
              <a:effectLst/>
              <a:latin typeface="+mn-lt"/>
              <a:ea typeface="+mn-ea"/>
              <a:cs typeface="+mn-cs"/>
            </a:rPr>
            <a:t>　・公共施設等整備基金：各種公共施設並びに職員住宅の整備を行う。</a:t>
          </a:r>
          <a:endParaRPr lang="ja-JP" altLang="ja-JP" sz="1400">
            <a:effectLst/>
          </a:endParaRPr>
        </a:p>
        <a:p>
          <a:r>
            <a:rPr kumimoji="1" lang="ja-JP" altLang="ja-JP" sz="1100">
              <a:solidFill>
                <a:schemeClr val="dk1"/>
              </a:solidFill>
              <a:effectLst/>
              <a:latin typeface="+mn-lt"/>
              <a:ea typeface="+mn-ea"/>
              <a:cs typeface="+mn-cs"/>
            </a:rPr>
            <a:t>　・災害対策基金：台風等災害に備え、被災後の対策を行う。</a:t>
          </a:r>
          <a:endParaRPr lang="ja-JP" altLang="ja-JP" sz="1400">
            <a:effectLst/>
          </a:endParaRPr>
        </a:p>
        <a:p>
          <a:r>
            <a:rPr kumimoji="1" lang="ja-JP" altLang="ja-JP" sz="1100">
              <a:solidFill>
                <a:schemeClr val="dk1"/>
              </a:solidFill>
              <a:effectLst/>
              <a:latin typeface="+mn-lt"/>
              <a:ea typeface="+mn-ea"/>
              <a:cs typeface="+mn-cs"/>
            </a:rPr>
            <a:t>　・役場庁舎建設基金：役場庁舎の建て替え。</a:t>
          </a:r>
          <a:endParaRPr lang="ja-JP" altLang="ja-JP" sz="1400">
            <a:effectLst/>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・土地開発基金：事業用地として確保するための資金として、</a:t>
          </a:r>
          <a:r>
            <a:rPr kumimoji="1" lang="en-US" altLang="ja-JP" sz="1100">
              <a:solidFill>
                <a:schemeClr val="dk1"/>
              </a:solidFill>
              <a:effectLst/>
              <a:latin typeface="+mn-lt"/>
              <a:ea typeface="+mn-ea"/>
              <a:cs typeface="+mn-cs"/>
            </a:rPr>
            <a:t>51,834</a:t>
          </a:r>
          <a:r>
            <a:rPr kumimoji="1" lang="ja-JP" altLang="ja-JP" sz="1100">
              <a:solidFill>
                <a:schemeClr val="dk1"/>
              </a:solidFill>
              <a:effectLst/>
              <a:latin typeface="+mn-lt"/>
              <a:ea typeface="+mn-ea"/>
              <a:cs typeface="+mn-cs"/>
            </a:rPr>
            <a:t>千円の積立を行った。</a:t>
          </a:r>
          <a:endParaRPr lang="ja-JP" altLang="ja-JP" sz="1400">
            <a:effectLst/>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（今後の方針）</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　・役場庁舎建設基金：庁舎の建て替えに備え、積立目標額を</a:t>
          </a:r>
          <a:r>
            <a:rPr kumimoji="1" lang="en-US" altLang="ja-JP" sz="1100">
              <a:solidFill>
                <a:schemeClr val="dk1"/>
              </a:solidFill>
              <a:effectLst/>
              <a:latin typeface="+mn-lt"/>
              <a:ea typeface="+mn-ea"/>
              <a:cs typeface="+mn-cs"/>
            </a:rPr>
            <a:t>500,000</a:t>
          </a:r>
          <a:r>
            <a:rPr kumimoji="1" lang="ja-JP" altLang="ja-JP" sz="1100">
              <a:solidFill>
                <a:schemeClr val="dk1"/>
              </a:solidFill>
              <a:effectLst/>
              <a:latin typeface="+mn-lt"/>
              <a:ea typeface="+mn-ea"/>
              <a:cs typeface="+mn-cs"/>
            </a:rPr>
            <a:t>千円と設定する。</a:t>
          </a:r>
          <a:endParaRPr lang="ja-JP" altLang="ja-JP" sz="1400">
            <a:effectLst/>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年度は、財源の不足を補う取崩を行わなかった一方、前年の繰越金等を財源に</a:t>
          </a:r>
          <a:r>
            <a:rPr kumimoji="1" lang="en-US" altLang="ja-JP" sz="1100">
              <a:solidFill>
                <a:schemeClr val="dk1"/>
              </a:solidFill>
              <a:effectLst/>
              <a:latin typeface="+mn-lt"/>
              <a:ea typeface="+mn-ea"/>
              <a:cs typeface="+mn-cs"/>
            </a:rPr>
            <a:t>578</a:t>
          </a:r>
          <a:r>
            <a:rPr kumimoji="1" lang="ja-JP" altLang="ja-JP" sz="1100">
              <a:solidFill>
                <a:schemeClr val="dk1"/>
              </a:solidFill>
              <a:effectLst/>
              <a:latin typeface="+mn-lt"/>
              <a:ea typeface="+mn-ea"/>
              <a:cs typeface="+mn-cs"/>
            </a:rPr>
            <a:t>千円の積立を行なった。</a:t>
          </a:r>
          <a:endParaRPr lang="ja-JP" altLang="ja-JP" sz="1400">
            <a:effectLst/>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健全な財政運営を行うための財源として柔軟に対応していく。目標額は</a:t>
          </a:r>
          <a:r>
            <a:rPr kumimoji="1" lang="en-US" altLang="ja-JP" sz="1100">
              <a:solidFill>
                <a:schemeClr val="dk1"/>
              </a:solidFill>
              <a:effectLst/>
              <a:latin typeface="+mn-lt"/>
              <a:ea typeface="+mn-ea"/>
              <a:cs typeface="+mn-cs"/>
            </a:rPr>
            <a:t>800,000</a:t>
          </a:r>
          <a:r>
            <a:rPr kumimoji="1" lang="ja-JP" altLang="ja-JP" sz="1100">
              <a:solidFill>
                <a:schemeClr val="dk1"/>
              </a:solidFill>
              <a:effectLst/>
              <a:latin typeface="+mn-lt"/>
              <a:ea typeface="+mn-ea"/>
              <a:cs typeface="+mn-cs"/>
            </a:rPr>
            <a:t>千円とする。</a:t>
          </a:r>
          <a:endParaRPr lang="ja-JP" altLang="ja-JP" sz="1400">
            <a:effectLst/>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決算余剰金を積み立てたことによ</a:t>
          </a:r>
          <a:r>
            <a:rPr kumimoji="1" lang="ja-JP" altLang="en-US" sz="1100">
              <a:solidFill>
                <a:schemeClr val="dk1"/>
              </a:solidFill>
              <a:effectLst/>
              <a:latin typeface="+mn-lt"/>
              <a:ea typeface="+mn-ea"/>
              <a:cs typeface="+mn-cs"/>
            </a:rPr>
            <a:t>り</a:t>
          </a:r>
          <a:r>
            <a:rPr kumimoji="1" lang="en-US" altLang="ja-JP" sz="1100">
              <a:solidFill>
                <a:schemeClr val="dk1"/>
              </a:solidFill>
              <a:effectLst/>
              <a:latin typeface="+mn-lt"/>
              <a:ea typeface="+mn-ea"/>
              <a:cs typeface="+mn-cs"/>
            </a:rPr>
            <a:t>85,213</a:t>
          </a:r>
          <a:r>
            <a:rPr kumimoji="1" lang="ja-JP" altLang="ja-JP" sz="1100">
              <a:solidFill>
                <a:schemeClr val="dk1"/>
              </a:solidFill>
              <a:effectLst/>
              <a:latin typeface="+mn-lt"/>
              <a:ea typeface="+mn-ea"/>
              <a:cs typeface="+mn-cs"/>
            </a:rPr>
            <a:t>千円増加となった。</a:t>
          </a:r>
          <a:endParaRPr lang="ja-JP" altLang="ja-JP" sz="1400">
            <a:effectLst/>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地方債の償還計画を踏まえ、目標額を</a:t>
          </a:r>
          <a:r>
            <a:rPr kumimoji="1" lang="en-US" altLang="ja-JP" sz="1100">
              <a:solidFill>
                <a:schemeClr val="dk1"/>
              </a:solidFill>
              <a:effectLst/>
              <a:latin typeface="+mn-lt"/>
              <a:ea typeface="+mn-ea"/>
              <a:cs typeface="+mn-cs"/>
            </a:rPr>
            <a:t>300,000</a:t>
          </a:r>
          <a:r>
            <a:rPr kumimoji="1" lang="ja-JP" altLang="ja-JP" sz="1100">
              <a:solidFill>
                <a:schemeClr val="dk1"/>
              </a:solidFill>
              <a:effectLst/>
              <a:latin typeface="+mn-lt"/>
              <a:ea typeface="+mn-ea"/>
              <a:cs typeface="+mn-cs"/>
            </a:rPr>
            <a:t>千円に設定し、過大にならないよう配慮しつつ積立を行う。</a:t>
          </a:r>
          <a:endParaRPr lang="ja-JP" altLang="ja-JP" sz="1400">
            <a:effectLst/>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72</xdr:row>
      <xdr:rowOff>0</xdr:rowOff>
    </xdr:from>
    <xdr:to>
      <xdr:col>75</xdr:col>
      <xdr:colOff>0</xdr:colOff>
      <xdr:row>74</xdr:row>
      <xdr:rowOff>0</xdr:rowOff>
    </xdr:to>
    <xdr:sp macro="" textlink="">
      <xdr:nvSpPr>
        <xdr:cNvPr id="4" name="正方形/長方形 3"/>
        <xdr:cNvSpPr/>
      </xdr:nvSpPr>
      <xdr:spPr>
        <a:xfrm>
          <a:off x="13058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5" name="正方形/長方形 4"/>
        <xdr:cNvSpPr/>
      </xdr:nvSpPr>
      <xdr:spPr>
        <a:xfrm>
          <a:off x="14582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6" name="正方形/長方形 5"/>
        <xdr:cNvSpPr/>
      </xdr:nvSpPr>
      <xdr:spPr>
        <a:xfrm>
          <a:off x="16106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7" name="正方形/長方形 6"/>
        <xdr:cNvSpPr/>
      </xdr:nvSpPr>
      <xdr:spPr>
        <a:xfrm>
          <a:off x="17630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8" name="正方形/長方形 7"/>
        <xdr:cNvSpPr/>
      </xdr:nvSpPr>
      <xdr:spPr>
        <a:xfrm>
          <a:off x="19154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9" name="正方形/長方形 8"/>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0" name="正方形/長方形 9"/>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1" name="正方形/長方形 10"/>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2" name="正方形/長方形 11"/>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東京都小笠原村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3" name="正方形/長方形 12"/>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4" name="正方形/長方形 13"/>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5" name="正方形/長方形 14"/>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6" name="正方形/長方形 15"/>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7" name="正方形/長方形 16"/>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8" name="正方形/長方形 17"/>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2,625
2,598
106.78
4,700,453
4,478,422
222,031
1,925,571
2,236,698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9" name="正方形/長方形 18"/>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0" name="正方形/長方形 19"/>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1" name="正方形/長方形 20"/>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2" name="正方形/長方形 21"/>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3" name="正方形/長方形 22"/>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4" name="正方形/長方形 23"/>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5" name="角丸四角形 24"/>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6" name="正方形/長方形 25"/>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7" name="正方形/長方形 26"/>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8" name="正方形/長方形 27"/>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9" name="直線コネクタ 28"/>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0" name="楕円 29"/>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1" name="フローチャート: 判断 30"/>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2" name="直線コネクタ 31"/>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3" name="直線コネクタ 32"/>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4" name="直線コネクタ 33"/>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5" name="直線コネクタ 34"/>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6" name="テキスト ボックス 35"/>
        <xdr:cNvSpPr txBox="1"/>
      </xdr:nvSpPr>
      <xdr:spPr>
        <a:xfrm>
          <a:off x="419100" y="21050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7" name="テキスト ボックス 36"/>
        <xdr:cNvSpPr txBox="1"/>
      </xdr:nvSpPr>
      <xdr:spPr>
        <a:xfrm>
          <a:off x="419100" y="23971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8" name="テキスト ボックス 37"/>
        <xdr:cNvSpPr txBox="1"/>
      </xdr:nvSpPr>
      <xdr:spPr>
        <a:xfrm>
          <a:off x="419100" y="26892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9" name="テキスト ボックス 38"/>
        <xdr:cNvSpPr txBox="1"/>
      </xdr:nvSpPr>
      <xdr:spPr>
        <a:xfrm>
          <a:off x="419100" y="2981325"/>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0" name="正方形/長方形 39"/>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1" name="正方形/長方形 40"/>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2" name="正方形/長方形 41"/>
        <xdr:cNvSpPr/>
      </xdr:nvSpPr>
      <xdr:spPr>
        <a:xfrm>
          <a:off x="4012062" y="3836446"/>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3" name="正方形/長方形 42"/>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4" name="正方形/長方形 43"/>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5" name="正方形/長方形 44"/>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6" name="正方形/長方形 45"/>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7" name="正方形/長方形 46"/>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8" name="正方形/長方形 47"/>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9" name="正方形/長方形 48"/>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0" name="正方形/長方形 49"/>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1" name="正方形/長方形 50"/>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2" name="テキスト ボックス 51"/>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85725</xdr:colOff>
      <xdr:row>36</xdr:row>
      <xdr:rowOff>168275</xdr:rowOff>
    </xdr:to>
    <xdr:sp macro="" textlink="">
      <xdr:nvSpPr>
        <xdr:cNvPr id="53" name="正方形/長方形 52"/>
        <xdr:cNvSpPr/>
      </xdr:nvSpPr>
      <xdr:spPr>
        <a:xfrm>
          <a:off x="1270000" y="4181475"/>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57</xdr:col>
      <xdr:colOff>149225</xdr:colOff>
      <xdr:row>20</xdr:row>
      <xdr:rowOff>149225</xdr:rowOff>
    </xdr:from>
    <xdr:to>
      <xdr:col>80</xdr:col>
      <xdr:colOff>9525</xdr:colOff>
      <xdr:row>22</xdr:row>
      <xdr:rowOff>28575</xdr:rowOff>
    </xdr:to>
    <xdr:sp macro="" textlink="">
      <xdr:nvSpPr>
        <xdr:cNvPr id="54" name="正方形/長方形 53"/>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55" name="正方形/長方形 54"/>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56" name="正方形/長方形 55"/>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[ 114.3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57" name="正方形/長方形 56"/>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58" name="正方形/長方形 57"/>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59" name="正方形/長方形 58"/>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60" name="正方形/長方形 59"/>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61" name="正方形/長方形 60"/>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62" name="正方形/長方形 61"/>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63" name="正方形/長方形 62"/>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64" name="正方形/長方形 63"/>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65" name="正方形/長方形 64"/>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66" name="テキスト ボックス 65"/>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債務償還比率は、</a:t>
          </a:r>
          <a:r>
            <a:rPr kumimoji="1" lang="en-US" altLang="ja-JP" sz="1100">
              <a:latin typeface="ＭＳ Ｐゴシック" panose="020B0600070205080204" pitchFamily="50" charset="-128"/>
              <a:ea typeface="ＭＳ Ｐゴシック" panose="020B0600070205080204" pitchFamily="50" charset="-128"/>
            </a:rPr>
            <a:t>114.3</a:t>
          </a:r>
          <a:r>
            <a:rPr kumimoji="1" lang="ja-JP" altLang="en-US" sz="1100">
              <a:latin typeface="ＭＳ Ｐゴシック" panose="020B0600070205080204" pitchFamily="50" charset="-128"/>
              <a:ea typeface="ＭＳ Ｐゴシック" panose="020B0600070205080204" pitchFamily="50" charset="-128"/>
            </a:rPr>
            <a:t>％となった。類似団体との比較では低い水準となっているが、前年比で増（</a:t>
          </a:r>
          <a:r>
            <a:rPr kumimoji="1" lang="en-US" altLang="ja-JP" sz="1100">
              <a:latin typeface="ＭＳ Ｐゴシック" panose="020B0600070205080204" pitchFamily="50" charset="-128"/>
              <a:ea typeface="ＭＳ Ｐゴシック" panose="020B0600070205080204" pitchFamily="50" charset="-128"/>
            </a:rPr>
            <a:t>25.1</a:t>
          </a:r>
          <a:r>
            <a:rPr kumimoji="1" lang="ja-JP" altLang="en-US" sz="1100">
              <a:latin typeface="ＭＳ Ｐゴシック" panose="020B0600070205080204" pitchFamily="50" charset="-128"/>
              <a:ea typeface="ＭＳ Ｐゴシック" panose="020B0600070205080204" pitchFamily="50" charset="-128"/>
            </a:rPr>
            <a:t>）となっている。これは、ごみ処理施設や複合施設等大規模事業による起債の償還が平成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年度で完了したことが主な要因である。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今後、大規模事業による起債が予定されていることから、繰上償還を計画的に行うことで数値の上昇を抑えていく。</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a:t>
          </a:r>
        </a:p>
      </xdr:txBody>
    </xdr:sp>
    <xdr:clientData/>
  </xdr:twoCellAnchor>
  <xdr:oneCellAnchor>
    <xdr:from>
      <xdr:col>57</xdr:col>
      <xdr:colOff>111125</xdr:colOff>
      <xdr:row>23</xdr:row>
      <xdr:rowOff>47625</xdr:rowOff>
    </xdr:from>
    <xdr:ext cx="349839" cy="225703"/>
    <xdr:sp macro="" textlink="">
      <xdr:nvSpPr>
        <xdr:cNvPr id="67" name="テキスト ボックス 66"/>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68" name="直線コネクタ 67"/>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69" name="直線コネクタ 68"/>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70" name="テキスト ボックス 69"/>
        <xdr:cNvSpPr txBox="1"/>
      </xdr:nvSpPr>
      <xdr:spPr>
        <a:xfrm>
          <a:off x="10931403" y="588684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71" name="直線コネクタ 70"/>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72" name="テキスト ボックス 71"/>
        <xdr:cNvSpPr txBox="1"/>
      </xdr:nvSpPr>
      <xdr:spPr>
        <a:xfrm>
          <a:off x="10828811" y="55270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73" name="直線コネクタ 72"/>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74" name="テキスト ボックス 73"/>
        <xdr:cNvSpPr txBox="1"/>
      </xdr:nvSpPr>
      <xdr:spPr>
        <a:xfrm>
          <a:off x="10828811" y="51671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75" name="直線コネクタ 74"/>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76" name="テキスト ボックス 75"/>
        <xdr:cNvSpPr txBox="1"/>
      </xdr:nvSpPr>
      <xdr:spPr>
        <a:xfrm>
          <a:off x="10828811" y="48073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77" name="直線コネクタ 76"/>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78" name="テキスト ボックス 77"/>
        <xdr:cNvSpPr txBox="1"/>
      </xdr:nvSpPr>
      <xdr:spPr>
        <a:xfrm>
          <a:off x="10756676" y="444750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79" name="直線コネクタ 78"/>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80" name="テキスト ボックス 79"/>
        <xdr:cNvSpPr txBox="1"/>
      </xdr:nvSpPr>
      <xdr:spPr>
        <a:xfrm>
          <a:off x="10756676" y="4087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81"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120671</xdr:rowOff>
    </xdr:from>
    <xdr:to>
      <xdr:col>76</xdr:col>
      <xdr:colOff>21589</xdr:colOff>
      <xdr:row>34</xdr:row>
      <xdr:rowOff>151342</xdr:rowOff>
    </xdr:to>
    <xdr:cxnSp macro="">
      <xdr:nvCxnSpPr>
        <xdr:cNvPr id="82" name="直線コネクタ 81"/>
        <xdr:cNvCxnSpPr/>
      </xdr:nvCxnSpPr>
      <xdr:spPr>
        <a:xfrm flipV="1">
          <a:off x="14793595" y="4578371"/>
          <a:ext cx="1269" cy="1402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83" name="債務償還比率最小値テキスト"/>
        <xdr:cNvSpPr txBox="1"/>
      </xdr:nvSpPr>
      <xdr:spPr>
        <a:xfrm>
          <a:off x="14846300" y="598446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84" name="直線コネクタ 83"/>
        <xdr:cNvCxnSpPr/>
      </xdr:nvCxnSpPr>
      <xdr:spPr>
        <a:xfrm>
          <a:off x="14706600" y="5980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67348</xdr:rowOff>
    </xdr:from>
    <xdr:ext cx="560923" cy="259045"/>
    <xdr:sp macro="" textlink="">
      <xdr:nvSpPr>
        <xdr:cNvPr id="85" name="債務償還比率最大値テキスト"/>
        <xdr:cNvSpPr txBox="1"/>
      </xdr:nvSpPr>
      <xdr:spPr>
        <a:xfrm>
          <a:off x="14846300" y="435359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120671</xdr:rowOff>
    </xdr:from>
    <xdr:to>
      <xdr:col>76</xdr:col>
      <xdr:colOff>111125</xdr:colOff>
      <xdr:row>26</xdr:row>
      <xdr:rowOff>120671</xdr:rowOff>
    </xdr:to>
    <xdr:cxnSp macro="">
      <xdr:nvCxnSpPr>
        <xdr:cNvPr id="86" name="直線コネクタ 85"/>
        <xdr:cNvCxnSpPr/>
      </xdr:nvCxnSpPr>
      <xdr:spPr>
        <a:xfrm>
          <a:off x="14706600" y="4578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149595</xdr:rowOff>
    </xdr:from>
    <xdr:ext cx="469744" cy="259045"/>
    <xdr:sp macro="" textlink="">
      <xdr:nvSpPr>
        <xdr:cNvPr id="87" name="債務償還比率平均値テキスト"/>
        <xdr:cNvSpPr txBox="1"/>
      </xdr:nvSpPr>
      <xdr:spPr>
        <a:xfrm>
          <a:off x="14846300" y="52930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126718</xdr:rowOff>
    </xdr:from>
    <xdr:to>
      <xdr:col>76</xdr:col>
      <xdr:colOff>73025</xdr:colOff>
      <xdr:row>32</xdr:row>
      <xdr:rowOff>56868</xdr:rowOff>
    </xdr:to>
    <xdr:sp macro="" textlink="">
      <xdr:nvSpPr>
        <xdr:cNvPr id="88" name="フローチャート: 判断 87"/>
        <xdr:cNvSpPr/>
      </xdr:nvSpPr>
      <xdr:spPr>
        <a:xfrm>
          <a:off x="14744700" y="544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118082</xdr:rowOff>
    </xdr:from>
    <xdr:to>
      <xdr:col>72</xdr:col>
      <xdr:colOff>123825</xdr:colOff>
      <xdr:row>32</xdr:row>
      <xdr:rowOff>48232</xdr:rowOff>
    </xdr:to>
    <xdr:sp macro="" textlink="">
      <xdr:nvSpPr>
        <xdr:cNvPr id="89" name="フローチャート: 判断 88"/>
        <xdr:cNvSpPr/>
      </xdr:nvSpPr>
      <xdr:spPr>
        <a:xfrm>
          <a:off x="14033500" y="5433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90" name="テキスト ボックス 89"/>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91" name="テキスト ボックス 90"/>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92" name="テキスト ボックス 91"/>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93" name="テキスト ボックス 92"/>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94" name="テキスト ボックス 93"/>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33</xdr:row>
      <xdr:rowOff>134895</xdr:rowOff>
    </xdr:from>
    <xdr:to>
      <xdr:col>76</xdr:col>
      <xdr:colOff>73025</xdr:colOff>
      <xdr:row>34</xdr:row>
      <xdr:rowOff>65045</xdr:rowOff>
    </xdr:to>
    <xdr:sp macro="" textlink="">
      <xdr:nvSpPr>
        <xdr:cNvPr id="95" name="楕円 94"/>
        <xdr:cNvSpPr/>
      </xdr:nvSpPr>
      <xdr:spPr>
        <a:xfrm>
          <a:off x="14744700" y="579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33</xdr:row>
      <xdr:rowOff>113322</xdr:rowOff>
    </xdr:from>
    <xdr:ext cx="469744" cy="259045"/>
    <xdr:sp macro="" textlink="">
      <xdr:nvSpPr>
        <xdr:cNvPr id="96" name="債務償還比率該当値テキスト"/>
        <xdr:cNvSpPr txBox="1"/>
      </xdr:nvSpPr>
      <xdr:spPr>
        <a:xfrm>
          <a:off x="14846300" y="5771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33</xdr:row>
      <xdr:rowOff>165002</xdr:rowOff>
    </xdr:from>
    <xdr:to>
      <xdr:col>72</xdr:col>
      <xdr:colOff>123825</xdr:colOff>
      <xdr:row>34</xdr:row>
      <xdr:rowOff>95152</xdr:rowOff>
    </xdr:to>
    <xdr:sp macro="" textlink="">
      <xdr:nvSpPr>
        <xdr:cNvPr id="97" name="楕円 96"/>
        <xdr:cNvSpPr/>
      </xdr:nvSpPr>
      <xdr:spPr>
        <a:xfrm>
          <a:off x="14033500" y="5822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34</xdr:row>
      <xdr:rowOff>14245</xdr:rowOff>
    </xdr:from>
    <xdr:to>
      <xdr:col>76</xdr:col>
      <xdr:colOff>22225</xdr:colOff>
      <xdr:row>34</xdr:row>
      <xdr:rowOff>44352</xdr:rowOff>
    </xdr:to>
    <xdr:cxnSp macro="">
      <xdr:nvCxnSpPr>
        <xdr:cNvPr id="98" name="直線コネクタ 97"/>
        <xdr:cNvCxnSpPr/>
      </xdr:nvCxnSpPr>
      <xdr:spPr>
        <a:xfrm flipV="1">
          <a:off x="14084300" y="5843545"/>
          <a:ext cx="711200" cy="30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64759</xdr:rowOff>
    </xdr:from>
    <xdr:ext cx="469744" cy="259045"/>
    <xdr:sp macro="" textlink="">
      <xdr:nvSpPr>
        <xdr:cNvPr id="99" name="n_1aveValue債務償還比率"/>
        <xdr:cNvSpPr txBox="1"/>
      </xdr:nvSpPr>
      <xdr:spPr>
        <a:xfrm>
          <a:off x="13836727" y="5208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48269</xdr:colOff>
      <xdr:row>34</xdr:row>
      <xdr:rowOff>86279</xdr:rowOff>
    </xdr:from>
    <xdr:ext cx="405111" cy="259045"/>
    <xdr:sp macro="" textlink="">
      <xdr:nvSpPr>
        <xdr:cNvPr id="100" name="n_1mainValue債務償還比率"/>
        <xdr:cNvSpPr txBox="1"/>
      </xdr:nvSpPr>
      <xdr:spPr>
        <a:xfrm>
          <a:off x="13869044" y="5915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01" name="正方形/長方形 100"/>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02" name="正方形/長方形 101"/>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twoCellAnchor>
    <xdr:from>
      <xdr:col>1</xdr:col>
      <xdr:colOff>85725</xdr:colOff>
      <xdr:row>44</xdr:row>
      <xdr:rowOff>19050</xdr:rowOff>
    </xdr:from>
    <xdr:to>
      <xdr:col>36</xdr:col>
      <xdr:colOff>149225</xdr:colOff>
      <xdr:row>60</xdr:row>
      <xdr:rowOff>133350</xdr:rowOff>
    </xdr:to>
    <xdr:sp macro="" textlink="">
      <xdr:nvSpPr>
        <xdr:cNvPr id="103" name="正方形/長方形 102"/>
        <xdr:cNvSpPr/>
      </xdr:nvSpPr>
      <xdr:spPr>
        <a:xfrm>
          <a:off x="571500" y="756285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5</xdr:col>
      <xdr:colOff>22225</xdr:colOff>
      <xdr:row>44</xdr:row>
      <xdr:rowOff>146050</xdr:rowOff>
    </xdr:from>
    <xdr:to>
      <xdr:col>36</xdr:col>
      <xdr:colOff>22225</xdr:colOff>
      <xdr:row>58</xdr:row>
      <xdr:rowOff>31750</xdr:rowOff>
    </xdr:to>
    <xdr:sp macro="" textlink="">
      <xdr:nvSpPr>
        <xdr:cNvPr id="104" name="正方形/長方形 103"/>
        <xdr:cNvSpPr/>
      </xdr:nvSpPr>
      <xdr:spPr>
        <a:xfrm>
          <a:off x="1270000" y="768985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oneCellAnchor>
    <xdr:from>
      <xdr:col>3</xdr:col>
      <xdr:colOff>47625</xdr:colOff>
      <xdr:row>65</xdr:row>
      <xdr:rowOff>28575</xdr:rowOff>
    </xdr:from>
    <xdr:ext cx="370358" cy="242374"/>
    <xdr:sp macro="" textlink="">
      <xdr:nvSpPr>
        <xdr:cNvPr id="105" name="テキスト ボックス 104"/>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06" name="テキスト ボックス 105"/>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東京都小笠原村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2,625
2,598
106.78
4,700,453
4,478,422
222,031
1,925,571
2,236,698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oneCellAnchor>
    <xdr:from>
      <xdr:col>3</xdr:col>
      <xdr:colOff>127000</xdr:colOff>
      <xdr:row>16</xdr:row>
      <xdr:rowOff>50800</xdr:rowOff>
    </xdr:from>
    <xdr:ext cx="8896666" cy="259045"/>
    <xdr:sp macro="" textlink="">
      <xdr:nvSpPr>
        <xdr:cNvPr id="18" name="テキスト ボックス 17"/>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19" name="テキスト ボックス 18"/>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20" name="テキスト ボックス 19"/>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120</xdr:col>
      <xdr:colOff>152400</xdr:colOff>
      <xdr:row>109</xdr:row>
      <xdr:rowOff>107950</xdr:rowOff>
    </xdr:to>
    <xdr:sp macro="" textlink="">
      <xdr:nvSpPr>
        <xdr:cNvPr id="21" name="正方形/長方形 20"/>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22" name="正方形/長方形 2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23" name="正方形/長方形 2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24" name="テキスト ボックス 2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東京都小笠原村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2,625
2,598
106.78
4,700,453
4,478,422
222,031
1,925,571
2,236,698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oneCellAnchor>
    <xdr:from>
      <xdr:col>3</xdr:col>
      <xdr:colOff>127000</xdr:colOff>
      <xdr:row>16</xdr:row>
      <xdr:rowOff>50800</xdr:rowOff>
    </xdr:from>
    <xdr:ext cx="8896666" cy="259045"/>
    <xdr:sp macro="" textlink="">
      <xdr:nvSpPr>
        <xdr:cNvPr id="18" name="テキスト ボックス 17"/>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19" name="テキスト ボックス 18"/>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20" name="テキスト ボックス 19"/>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120</xdr:col>
      <xdr:colOff>152400</xdr:colOff>
      <xdr:row>109</xdr:row>
      <xdr:rowOff>107950</xdr:rowOff>
    </xdr:to>
    <xdr:sp macro="" textlink="">
      <xdr:nvSpPr>
        <xdr:cNvPr id="21" name="正方形/長方形 20"/>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22" name="正方形/長方形 2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23" name="正方形/長方形 2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24" name="テキスト ボックス 2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東京都小笠原村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2,625
2,598
106.78
4,700,453
4,478,422
222,031
1,925,571
2,236,698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基準財政収入額については、税収</a:t>
          </a:r>
          <a:r>
            <a:rPr lang="ja-JP" altLang="en-US" sz="1100">
              <a:solidFill>
                <a:schemeClr val="dk1"/>
              </a:solidFill>
              <a:effectLst/>
              <a:latin typeface="+mn-lt"/>
              <a:ea typeface="+mn-ea"/>
              <a:cs typeface="+mn-cs"/>
            </a:rPr>
            <a:t>は前年度と変わらない</a:t>
          </a:r>
          <a:r>
            <a:rPr lang="ja-JP" altLang="ja-JP" sz="1100">
              <a:solidFill>
                <a:schemeClr val="dk1"/>
              </a:solidFill>
              <a:effectLst/>
              <a:latin typeface="+mn-lt"/>
              <a:ea typeface="+mn-ea"/>
              <a:cs typeface="+mn-cs"/>
            </a:rPr>
            <a:t>ものの、税連動交付金は経済状況に左右される</a:t>
          </a:r>
          <a:r>
            <a:rPr lang="ja-JP" altLang="en-US" sz="1100">
              <a:solidFill>
                <a:schemeClr val="dk1"/>
              </a:solidFill>
              <a:effectLst/>
              <a:latin typeface="+mn-lt"/>
              <a:ea typeface="+mn-ea"/>
              <a:cs typeface="+mn-cs"/>
            </a:rPr>
            <a:t>ことから</a:t>
          </a:r>
          <a:r>
            <a:rPr lang="ja-JP" altLang="ja-JP" sz="1100">
              <a:solidFill>
                <a:schemeClr val="dk1"/>
              </a:solidFill>
              <a:effectLst/>
              <a:latin typeface="+mn-lt"/>
              <a:ea typeface="+mn-ea"/>
              <a:cs typeface="+mn-cs"/>
            </a:rPr>
            <a:t>収入全体では</a:t>
          </a:r>
          <a:r>
            <a:rPr lang="ja-JP" altLang="en-US" sz="1100">
              <a:solidFill>
                <a:schemeClr val="dk1"/>
              </a:solidFill>
              <a:effectLst/>
              <a:latin typeface="+mn-lt"/>
              <a:ea typeface="+mn-ea"/>
              <a:cs typeface="+mn-cs"/>
            </a:rPr>
            <a:t>微増</a:t>
          </a:r>
          <a:r>
            <a:rPr lang="ja-JP" altLang="ja-JP" sz="1100">
              <a:solidFill>
                <a:schemeClr val="dk1"/>
              </a:solidFill>
              <a:effectLst/>
              <a:latin typeface="+mn-lt"/>
              <a:ea typeface="+mn-ea"/>
              <a:cs typeface="+mn-cs"/>
            </a:rPr>
            <a:t>となっている。</a:t>
          </a:r>
          <a:endParaRPr lang="ja-JP" altLang="ja-JP" sz="1400">
            <a:effectLst/>
          </a:endParaRPr>
        </a:p>
        <a:p>
          <a:r>
            <a:rPr lang="ja-JP" altLang="ja-JP" sz="1100">
              <a:solidFill>
                <a:schemeClr val="dk1"/>
              </a:solidFill>
              <a:effectLst/>
              <a:latin typeface="+mn-lt"/>
              <a:ea typeface="+mn-ea"/>
              <a:cs typeface="+mn-cs"/>
            </a:rPr>
            <a:t>　基準財政需要額では、辺地対策事業債償還費、臨時財政対策債償還費の</a:t>
          </a:r>
          <a:r>
            <a:rPr lang="ja-JP" altLang="en-US" sz="1100">
              <a:solidFill>
                <a:schemeClr val="dk1"/>
              </a:solidFill>
              <a:effectLst/>
              <a:latin typeface="+mn-lt"/>
              <a:ea typeface="+mn-ea"/>
              <a:cs typeface="+mn-cs"/>
            </a:rPr>
            <a:t>減となるも</a:t>
          </a:r>
          <a:r>
            <a:rPr lang="ja-JP" altLang="ja-JP" sz="1100">
              <a:solidFill>
                <a:schemeClr val="dk1"/>
              </a:solidFill>
              <a:effectLst/>
              <a:latin typeface="+mn-lt"/>
              <a:ea typeface="+mn-ea"/>
              <a:cs typeface="+mn-cs"/>
            </a:rPr>
            <a:t>、財政力指数は前年度と同ポイントとなっている。</a:t>
          </a:r>
          <a:endParaRPr lang="ja-JP" altLang="ja-JP" sz="1400">
            <a:effectLst/>
          </a:endParaRPr>
        </a:p>
        <a:p>
          <a:pPr eaLnBrk="1" fontAlgn="auto" latinLnBrk="0" hangingPunct="1"/>
          <a:r>
            <a:rPr lang="ja-JP" altLang="ja-JP" sz="1100">
              <a:solidFill>
                <a:schemeClr val="dk1"/>
              </a:solidFill>
              <a:effectLst/>
              <a:latin typeface="+mn-lt"/>
              <a:ea typeface="+mn-ea"/>
              <a:cs typeface="+mn-cs"/>
            </a:rPr>
            <a:t>　数値は、他の類似団体平均とほぼ同じになっているが、今後、児童福祉施設の整備や小中学校の建替え等が予定されており、多額の地方債を発行する見込みのため、国、東京都等の補助金、基金を最大限活用し地方債の抑制に努め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165100</xdr:rowOff>
    </xdr:from>
    <xdr:to>
      <xdr:col>27</xdr:col>
      <xdr:colOff>184150</xdr:colOff>
      <xdr:row>44</xdr:row>
      <xdr:rowOff>165100</xdr:rowOff>
    </xdr:to>
    <xdr:cxnSp macro="">
      <xdr:nvCxnSpPr>
        <xdr:cNvPr id="50" name="直線コネクタ 49"/>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2" name="直線コネクタ 51"/>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4" name="直線コネクタ 53"/>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6" name="直線コネクタ 55"/>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115570</xdr:rowOff>
    </xdr:from>
    <xdr:to>
      <xdr:col>23</xdr:col>
      <xdr:colOff>133350</xdr:colOff>
      <xdr:row>44</xdr:row>
      <xdr:rowOff>107188</xdr:rowOff>
    </xdr:to>
    <xdr:cxnSp macro="">
      <xdr:nvCxnSpPr>
        <xdr:cNvPr id="61" name="直線コネクタ 60"/>
        <xdr:cNvCxnSpPr/>
      </xdr:nvCxnSpPr>
      <xdr:spPr>
        <a:xfrm flipV="1">
          <a:off x="4953000" y="6116320"/>
          <a:ext cx="0" cy="15346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79265</xdr:rowOff>
    </xdr:from>
    <xdr:ext cx="762000" cy="259045"/>
    <xdr:sp macro="" textlink="">
      <xdr:nvSpPr>
        <xdr:cNvPr id="62" name="財政力最小値テキスト"/>
        <xdr:cNvSpPr txBox="1"/>
      </xdr:nvSpPr>
      <xdr:spPr>
        <a:xfrm>
          <a:off x="5041900" y="762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107188</xdr:rowOff>
    </xdr:from>
    <xdr:to>
      <xdr:col>24</xdr:col>
      <xdr:colOff>12700</xdr:colOff>
      <xdr:row>44</xdr:row>
      <xdr:rowOff>107188</xdr:rowOff>
    </xdr:to>
    <xdr:cxnSp macro="">
      <xdr:nvCxnSpPr>
        <xdr:cNvPr id="63" name="直線コネクタ 62"/>
        <xdr:cNvCxnSpPr/>
      </xdr:nvCxnSpPr>
      <xdr:spPr>
        <a:xfrm>
          <a:off x="4864100" y="765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30497</xdr:rowOff>
    </xdr:from>
    <xdr:ext cx="762000" cy="259045"/>
    <xdr:sp macro="" textlink="">
      <xdr:nvSpPr>
        <xdr:cNvPr id="64" name="財政力最大値テキスト"/>
        <xdr:cNvSpPr txBox="1"/>
      </xdr:nvSpPr>
      <xdr:spPr>
        <a:xfrm>
          <a:off x="5041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115570</xdr:rowOff>
    </xdr:from>
    <xdr:to>
      <xdr:col>24</xdr:col>
      <xdr:colOff>12700</xdr:colOff>
      <xdr:row>35</xdr:row>
      <xdr:rowOff>115570</xdr:rowOff>
    </xdr:to>
    <xdr:cxnSp macro="">
      <xdr:nvCxnSpPr>
        <xdr:cNvPr id="65" name="直線コネクタ 64"/>
        <xdr:cNvCxnSpPr/>
      </xdr:nvCxnSpPr>
      <xdr:spPr>
        <a:xfrm>
          <a:off x="4864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95250</xdr:rowOff>
    </xdr:from>
    <xdr:to>
      <xdr:col>23</xdr:col>
      <xdr:colOff>133350</xdr:colOff>
      <xdr:row>43</xdr:row>
      <xdr:rowOff>95250</xdr:rowOff>
    </xdr:to>
    <xdr:cxnSp macro="">
      <xdr:nvCxnSpPr>
        <xdr:cNvPr id="66" name="直線コネクタ 65"/>
        <xdr:cNvCxnSpPr/>
      </xdr:nvCxnSpPr>
      <xdr:spPr>
        <a:xfrm>
          <a:off x="4114800" y="7467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55135</xdr:rowOff>
    </xdr:from>
    <xdr:ext cx="762000" cy="259045"/>
    <xdr:sp macro="" textlink="">
      <xdr:nvSpPr>
        <xdr:cNvPr id="67" name="財政力平均値テキスト"/>
        <xdr:cNvSpPr txBox="1"/>
      </xdr:nvSpPr>
      <xdr:spPr>
        <a:xfrm>
          <a:off x="5041900" y="7427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83058</xdr:rowOff>
    </xdr:from>
    <xdr:to>
      <xdr:col>23</xdr:col>
      <xdr:colOff>184150</xdr:colOff>
      <xdr:row>44</xdr:row>
      <xdr:rowOff>13208</xdr:rowOff>
    </xdr:to>
    <xdr:sp macro="" textlink="">
      <xdr:nvSpPr>
        <xdr:cNvPr id="68" name="フローチャート: 判断 67"/>
        <xdr:cNvSpPr/>
      </xdr:nvSpPr>
      <xdr:spPr>
        <a:xfrm>
          <a:off x="4902200" y="74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95250</xdr:rowOff>
    </xdr:from>
    <xdr:to>
      <xdr:col>19</xdr:col>
      <xdr:colOff>133350</xdr:colOff>
      <xdr:row>43</xdr:row>
      <xdr:rowOff>95250</xdr:rowOff>
    </xdr:to>
    <xdr:cxnSp macro="">
      <xdr:nvCxnSpPr>
        <xdr:cNvPr id="69" name="直線コネクタ 68"/>
        <xdr:cNvCxnSpPr/>
      </xdr:nvCxnSpPr>
      <xdr:spPr>
        <a:xfrm>
          <a:off x="3225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83058</xdr:rowOff>
    </xdr:from>
    <xdr:to>
      <xdr:col>19</xdr:col>
      <xdr:colOff>184150</xdr:colOff>
      <xdr:row>44</xdr:row>
      <xdr:rowOff>13208</xdr:rowOff>
    </xdr:to>
    <xdr:sp macro="" textlink="">
      <xdr:nvSpPr>
        <xdr:cNvPr id="70" name="フローチャート: 判断 69"/>
        <xdr:cNvSpPr/>
      </xdr:nvSpPr>
      <xdr:spPr>
        <a:xfrm>
          <a:off x="4064000" y="74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169435</xdr:rowOff>
    </xdr:from>
    <xdr:ext cx="736600" cy="259045"/>
    <xdr:sp macro="" textlink="">
      <xdr:nvSpPr>
        <xdr:cNvPr id="71" name="テキスト ボックス 70"/>
        <xdr:cNvSpPr txBox="1"/>
      </xdr:nvSpPr>
      <xdr:spPr>
        <a:xfrm>
          <a:off x="3733800" y="7541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95250</xdr:rowOff>
    </xdr:from>
    <xdr:to>
      <xdr:col>15</xdr:col>
      <xdr:colOff>82550</xdr:colOff>
      <xdr:row>43</xdr:row>
      <xdr:rowOff>95250</xdr:rowOff>
    </xdr:to>
    <xdr:cxnSp macro="">
      <xdr:nvCxnSpPr>
        <xdr:cNvPr id="72" name="直線コネクタ 71"/>
        <xdr:cNvCxnSpPr/>
      </xdr:nvCxnSpPr>
      <xdr:spPr>
        <a:xfrm>
          <a:off x="2336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73406</xdr:rowOff>
    </xdr:from>
    <xdr:to>
      <xdr:col>15</xdr:col>
      <xdr:colOff>133350</xdr:colOff>
      <xdr:row>44</xdr:row>
      <xdr:rowOff>3556</xdr:rowOff>
    </xdr:to>
    <xdr:sp macro="" textlink="">
      <xdr:nvSpPr>
        <xdr:cNvPr id="73" name="フローチャート: 判断 72"/>
        <xdr:cNvSpPr/>
      </xdr:nvSpPr>
      <xdr:spPr>
        <a:xfrm>
          <a:off x="3175000" y="744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159783</xdr:rowOff>
    </xdr:from>
    <xdr:ext cx="762000" cy="259045"/>
    <xdr:sp macro="" textlink="">
      <xdr:nvSpPr>
        <xdr:cNvPr id="74" name="テキスト ボックス 73"/>
        <xdr:cNvSpPr txBox="1"/>
      </xdr:nvSpPr>
      <xdr:spPr>
        <a:xfrm>
          <a:off x="2844800" y="7532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95250</xdr:rowOff>
    </xdr:from>
    <xdr:to>
      <xdr:col>11</xdr:col>
      <xdr:colOff>31750</xdr:colOff>
      <xdr:row>43</xdr:row>
      <xdr:rowOff>95250</xdr:rowOff>
    </xdr:to>
    <xdr:cxnSp macro="">
      <xdr:nvCxnSpPr>
        <xdr:cNvPr id="75" name="直線コネクタ 74"/>
        <xdr:cNvCxnSpPr/>
      </xdr:nvCxnSpPr>
      <xdr:spPr>
        <a:xfrm>
          <a:off x="1447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15494</xdr:rowOff>
    </xdr:from>
    <xdr:to>
      <xdr:col>11</xdr:col>
      <xdr:colOff>82550</xdr:colOff>
      <xdr:row>43</xdr:row>
      <xdr:rowOff>117094</xdr:rowOff>
    </xdr:to>
    <xdr:sp macro="" textlink="">
      <xdr:nvSpPr>
        <xdr:cNvPr id="76" name="フローチャート: 判断 75"/>
        <xdr:cNvSpPr/>
      </xdr:nvSpPr>
      <xdr:spPr>
        <a:xfrm>
          <a:off x="2286000" y="7387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127271</xdr:rowOff>
    </xdr:from>
    <xdr:ext cx="762000" cy="259045"/>
    <xdr:sp macro="" textlink="">
      <xdr:nvSpPr>
        <xdr:cNvPr id="77" name="テキスト ボックス 76"/>
        <xdr:cNvSpPr txBox="1"/>
      </xdr:nvSpPr>
      <xdr:spPr>
        <a:xfrm>
          <a:off x="1955800" y="7156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54102</xdr:rowOff>
    </xdr:from>
    <xdr:to>
      <xdr:col>7</xdr:col>
      <xdr:colOff>31750</xdr:colOff>
      <xdr:row>43</xdr:row>
      <xdr:rowOff>155702</xdr:rowOff>
    </xdr:to>
    <xdr:sp macro="" textlink="">
      <xdr:nvSpPr>
        <xdr:cNvPr id="78" name="フローチャート: 判断 77"/>
        <xdr:cNvSpPr/>
      </xdr:nvSpPr>
      <xdr:spPr>
        <a:xfrm>
          <a:off x="1397000" y="742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140479</xdr:rowOff>
    </xdr:from>
    <xdr:ext cx="762000" cy="259045"/>
    <xdr:sp macro="" textlink="">
      <xdr:nvSpPr>
        <xdr:cNvPr id="79" name="テキスト ボックス 78"/>
        <xdr:cNvSpPr txBox="1"/>
      </xdr:nvSpPr>
      <xdr:spPr>
        <a:xfrm>
          <a:off x="1066800" y="7512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44450</xdr:rowOff>
    </xdr:from>
    <xdr:to>
      <xdr:col>23</xdr:col>
      <xdr:colOff>184150</xdr:colOff>
      <xdr:row>43</xdr:row>
      <xdr:rowOff>146050</xdr:rowOff>
    </xdr:to>
    <xdr:sp macro="" textlink="">
      <xdr:nvSpPr>
        <xdr:cNvPr id="85" name="楕円 84"/>
        <xdr:cNvSpPr/>
      </xdr:nvSpPr>
      <xdr:spPr>
        <a:xfrm>
          <a:off x="49022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60977</xdr:rowOff>
    </xdr:from>
    <xdr:ext cx="762000" cy="259045"/>
    <xdr:sp macro="" textlink="">
      <xdr:nvSpPr>
        <xdr:cNvPr id="86" name="財政力該当値テキスト"/>
        <xdr:cNvSpPr txBox="1"/>
      </xdr:nvSpPr>
      <xdr:spPr>
        <a:xfrm>
          <a:off x="50419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44450</xdr:rowOff>
    </xdr:from>
    <xdr:to>
      <xdr:col>19</xdr:col>
      <xdr:colOff>184150</xdr:colOff>
      <xdr:row>43</xdr:row>
      <xdr:rowOff>146050</xdr:rowOff>
    </xdr:to>
    <xdr:sp macro="" textlink="">
      <xdr:nvSpPr>
        <xdr:cNvPr id="87" name="楕円 86"/>
        <xdr:cNvSpPr/>
      </xdr:nvSpPr>
      <xdr:spPr>
        <a:xfrm>
          <a:off x="4064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156227</xdr:rowOff>
    </xdr:from>
    <xdr:ext cx="736600" cy="259045"/>
    <xdr:sp macro="" textlink="">
      <xdr:nvSpPr>
        <xdr:cNvPr id="88" name="テキスト ボックス 87"/>
        <xdr:cNvSpPr txBox="1"/>
      </xdr:nvSpPr>
      <xdr:spPr>
        <a:xfrm>
          <a:off x="3733800" y="718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44450</xdr:rowOff>
    </xdr:from>
    <xdr:to>
      <xdr:col>15</xdr:col>
      <xdr:colOff>133350</xdr:colOff>
      <xdr:row>43</xdr:row>
      <xdr:rowOff>146050</xdr:rowOff>
    </xdr:to>
    <xdr:sp macro="" textlink="">
      <xdr:nvSpPr>
        <xdr:cNvPr id="89" name="楕円 88"/>
        <xdr:cNvSpPr/>
      </xdr:nvSpPr>
      <xdr:spPr>
        <a:xfrm>
          <a:off x="3175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156227</xdr:rowOff>
    </xdr:from>
    <xdr:ext cx="762000" cy="259045"/>
    <xdr:sp macro="" textlink="">
      <xdr:nvSpPr>
        <xdr:cNvPr id="90" name="テキスト ボックス 89"/>
        <xdr:cNvSpPr txBox="1"/>
      </xdr:nvSpPr>
      <xdr:spPr>
        <a:xfrm>
          <a:off x="28448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44450</xdr:rowOff>
    </xdr:from>
    <xdr:to>
      <xdr:col>11</xdr:col>
      <xdr:colOff>82550</xdr:colOff>
      <xdr:row>43</xdr:row>
      <xdr:rowOff>146050</xdr:rowOff>
    </xdr:to>
    <xdr:sp macro="" textlink="">
      <xdr:nvSpPr>
        <xdr:cNvPr id="91" name="楕円 90"/>
        <xdr:cNvSpPr/>
      </xdr:nvSpPr>
      <xdr:spPr>
        <a:xfrm>
          <a:off x="2286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130827</xdr:rowOff>
    </xdr:from>
    <xdr:ext cx="762000" cy="259045"/>
    <xdr:sp macro="" textlink="">
      <xdr:nvSpPr>
        <xdr:cNvPr id="92" name="テキスト ボックス 91"/>
        <xdr:cNvSpPr txBox="1"/>
      </xdr:nvSpPr>
      <xdr:spPr>
        <a:xfrm>
          <a:off x="1955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44450</xdr:rowOff>
    </xdr:from>
    <xdr:to>
      <xdr:col>7</xdr:col>
      <xdr:colOff>31750</xdr:colOff>
      <xdr:row>43</xdr:row>
      <xdr:rowOff>146050</xdr:rowOff>
    </xdr:to>
    <xdr:sp macro="" textlink="">
      <xdr:nvSpPr>
        <xdr:cNvPr id="93" name="楕円 92"/>
        <xdr:cNvSpPr/>
      </xdr:nvSpPr>
      <xdr:spPr>
        <a:xfrm>
          <a:off x="1397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156227</xdr:rowOff>
    </xdr:from>
    <xdr:ext cx="762000" cy="259045"/>
    <xdr:sp macro="" textlink="">
      <xdr:nvSpPr>
        <xdr:cNvPr id="94" name="テキスト ボックス 93"/>
        <xdr:cNvSpPr txBox="1"/>
      </xdr:nvSpPr>
      <xdr:spPr>
        <a:xfrm>
          <a:off x="10668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6" name="テキスト ボックス 95"/>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7" name="テキスト ボックス 96"/>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900">
              <a:solidFill>
                <a:schemeClr val="dk1"/>
              </a:solidFill>
              <a:effectLst/>
              <a:latin typeface="+mn-lt"/>
              <a:ea typeface="+mn-ea"/>
              <a:cs typeface="+mn-cs"/>
            </a:rPr>
            <a:t>　経常一般財源（分母）は、地方税は前年度比</a:t>
          </a:r>
          <a:r>
            <a:rPr lang="ja-JP" altLang="en-US" sz="900">
              <a:solidFill>
                <a:schemeClr val="dk1"/>
              </a:solidFill>
              <a:effectLst/>
              <a:latin typeface="+mn-lt"/>
              <a:ea typeface="+mn-ea"/>
              <a:cs typeface="+mn-cs"/>
            </a:rPr>
            <a:t>△</a:t>
          </a:r>
          <a:r>
            <a:rPr lang="en-US" altLang="ja-JP" sz="900">
              <a:solidFill>
                <a:schemeClr val="dk1"/>
              </a:solidFill>
              <a:effectLst/>
              <a:latin typeface="+mn-lt"/>
              <a:ea typeface="+mn-ea"/>
              <a:cs typeface="+mn-cs"/>
            </a:rPr>
            <a:t>2,759</a:t>
          </a:r>
          <a:r>
            <a:rPr lang="ja-JP" altLang="ja-JP" sz="900">
              <a:solidFill>
                <a:schemeClr val="dk1"/>
              </a:solidFill>
              <a:effectLst/>
              <a:latin typeface="+mn-lt"/>
              <a:ea typeface="+mn-ea"/>
              <a:cs typeface="+mn-cs"/>
            </a:rPr>
            <a:t>千円（</a:t>
          </a:r>
          <a:r>
            <a:rPr lang="ja-JP" altLang="en-US" sz="900">
              <a:solidFill>
                <a:schemeClr val="dk1"/>
              </a:solidFill>
              <a:effectLst/>
              <a:latin typeface="+mn-lt"/>
              <a:ea typeface="+mn-ea"/>
              <a:cs typeface="+mn-cs"/>
            </a:rPr>
            <a:t>△</a:t>
          </a:r>
          <a:r>
            <a:rPr lang="en-US" altLang="ja-JP" sz="900">
              <a:solidFill>
                <a:schemeClr val="dk1"/>
              </a:solidFill>
              <a:effectLst/>
              <a:latin typeface="+mn-lt"/>
              <a:ea typeface="+mn-ea"/>
              <a:cs typeface="+mn-cs"/>
            </a:rPr>
            <a:t>0.6</a:t>
          </a:r>
          <a:r>
            <a:rPr lang="ja-JP" altLang="ja-JP" sz="900">
              <a:solidFill>
                <a:schemeClr val="dk1"/>
              </a:solidFill>
              <a:effectLst/>
              <a:latin typeface="+mn-lt"/>
              <a:ea typeface="+mn-ea"/>
              <a:cs typeface="+mn-cs"/>
            </a:rPr>
            <a:t>％）、普通交付税は前年比</a:t>
          </a:r>
          <a:r>
            <a:rPr lang="ja-JP" altLang="en-US" sz="900">
              <a:solidFill>
                <a:schemeClr val="dk1"/>
              </a:solidFill>
              <a:effectLst/>
              <a:latin typeface="+mn-lt"/>
              <a:ea typeface="+mn-ea"/>
              <a:cs typeface="+mn-cs"/>
            </a:rPr>
            <a:t>△</a:t>
          </a:r>
          <a:r>
            <a:rPr lang="en-US" altLang="ja-JP" sz="900">
              <a:solidFill>
                <a:schemeClr val="dk1"/>
              </a:solidFill>
              <a:effectLst/>
              <a:latin typeface="+mn-lt"/>
              <a:ea typeface="+mn-ea"/>
              <a:cs typeface="+mn-cs"/>
            </a:rPr>
            <a:t>144,582</a:t>
          </a:r>
          <a:r>
            <a:rPr lang="ja-JP" altLang="en-US" sz="900">
              <a:solidFill>
                <a:schemeClr val="dk1"/>
              </a:solidFill>
              <a:effectLst/>
              <a:latin typeface="+mn-lt"/>
              <a:ea typeface="+mn-ea"/>
              <a:cs typeface="+mn-cs"/>
            </a:rPr>
            <a:t>千</a:t>
          </a:r>
          <a:r>
            <a:rPr lang="ja-JP" altLang="ja-JP" sz="900">
              <a:solidFill>
                <a:schemeClr val="dk1"/>
              </a:solidFill>
              <a:effectLst/>
              <a:latin typeface="+mn-lt"/>
              <a:ea typeface="+mn-ea"/>
              <a:cs typeface="+mn-cs"/>
            </a:rPr>
            <a:t>円（</a:t>
          </a:r>
          <a:r>
            <a:rPr lang="ja-JP" altLang="en-US" sz="900">
              <a:solidFill>
                <a:schemeClr val="dk1"/>
              </a:solidFill>
              <a:effectLst/>
              <a:latin typeface="+mn-lt"/>
              <a:ea typeface="+mn-ea"/>
              <a:cs typeface="+mn-cs"/>
            </a:rPr>
            <a:t>△</a:t>
          </a:r>
          <a:r>
            <a:rPr lang="en-US" altLang="ja-JP" sz="900">
              <a:solidFill>
                <a:schemeClr val="dk1"/>
              </a:solidFill>
              <a:effectLst/>
              <a:latin typeface="+mn-lt"/>
              <a:ea typeface="+mn-ea"/>
              <a:cs typeface="+mn-cs"/>
            </a:rPr>
            <a:t>9.0</a:t>
          </a:r>
          <a:r>
            <a:rPr lang="ja-JP" altLang="ja-JP" sz="900">
              <a:solidFill>
                <a:schemeClr val="dk1"/>
              </a:solidFill>
              <a:effectLst/>
              <a:latin typeface="+mn-lt"/>
              <a:ea typeface="+mn-ea"/>
              <a:cs typeface="+mn-cs"/>
            </a:rPr>
            <a:t>％）の</a:t>
          </a:r>
          <a:r>
            <a:rPr lang="ja-JP" altLang="en-US" sz="900">
              <a:solidFill>
                <a:schemeClr val="dk1"/>
              </a:solidFill>
              <a:effectLst/>
              <a:latin typeface="+mn-lt"/>
              <a:ea typeface="+mn-ea"/>
              <a:cs typeface="+mn-cs"/>
            </a:rPr>
            <a:t>減</a:t>
          </a:r>
          <a:r>
            <a:rPr lang="ja-JP" altLang="ja-JP" sz="900">
              <a:solidFill>
                <a:schemeClr val="dk1"/>
              </a:solidFill>
              <a:effectLst/>
              <a:latin typeface="+mn-lt"/>
              <a:ea typeface="+mn-ea"/>
              <a:cs typeface="+mn-cs"/>
            </a:rPr>
            <a:t>額となる等、</a:t>
          </a:r>
          <a:r>
            <a:rPr lang="ja-JP" altLang="en-US" sz="900">
              <a:solidFill>
                <a:schemeClr val="dk1"/>
              </a:solidFill>
              <a:effectLst/>
              <a:latin typeface="+mn-lt"/>
              <a:ea typeface="+mn-ea"/>
              <a:cs typeface="+mn-cs"/>
            </a:rPr>
            <a:t>減</a:t>
          </a:r>
          <a:r>
            <a:rPr lang="ja-JP" altLang="ja-JP" sz="900">
              <a:solidFill>
                <a:schemeClr val="dk1"/>
              </a:solidFill>
              <a:effectLst/>
              <a:latin typeface="+mn-lt"/>
              <a:ea typeface="+mn-ea"/>
              <a:cs typeface="+mn-cs"/>
            </a:rPr>
            <a:t>額となった。経常的経費充当一般財源（分子）は、物件費が増額となった一方、公債費の減額などにより、経常収支比率は前年度</a:t>
          </a:r>
          <a:r>
            <a:rPr lang="ja-JP" altLang="en-US" sz="900">
              <a:solidFill>
                <a:schemeClr val="dk1"/>
              </a:solidFill>
              <a:effectLst/>
              <a:latin typeface="+mn-lt"/>
              <a:ea typeface="+mn-ea"/>
              <a:cs typeface="+mn-cs"/>
            </a:rPr>
            <a:t>より若干の増となり</a:t>
          </a:r>
          <a:r>
            <a:rPr lang="en-US" altLang="ja-JP" sz="900">
              <a:solidFill>
                <a:schemeClr val="dk1"/>
              </a:solidFill>
              <a:effectLst/>
              <a:latin typeface="+mn-lt"/>
              <a:ea typeface="+mn-ea"/>
              <a:cs typeface="+mn-cs"/>
            </a:rPr>
            <a:t>1.0</a:t>
          </a:r>
          <a:r>
            <a:rPr lang="ja-JP" altLang="ja-JP" sz="900">
              <a:solidFill>
                <a:schemeClr val="dk1"/>
              </a:solidFill>
              <a:effectLst/>
              <a:latin typeface="+mn-lt"/>
              <a:ea typeface="+mn-ea"/>
              <a:cs typeface="+mn-cs"/>
            </a:rPr>
            <a:t>ポイントの</a:t>
          </a:r>
          <a:r>
            <a:rPr lang="ja-JP" altLang="en-US" sz="900">
              <a:solidFill>
                <a:schemeClr val="dk1"/>
              </a:solidFill>
              <a:effectLst/>
              <a:latin typeface="+mn-lt"/>
              <a:ea typeface="+mn-ea"/>
              <a:cs typeface="+mn-cs"/>
            </a:rPr>
            <a:t>増</a:t>
          </a:r>
          <a:r>
            <a:rPr lang="ja-JP" altLang="ja-JP" sz="900">
              <a:solidFill>
                <a:schemeClr val="dk1"/>
              </a:solidFill>
              <a:effectLst/>
              <a:latin typeface="+mn-lt"/>
              <a:ea typeface="+mn-ea"/>
              <a:cs typeface="+mn-cs"/>
            </a:rPr>
            <a:t>となった。他の類似団体平均との比較では</a:t>
          </a:r>
          <a:r>
            <a:rPr lang="ja-JP" altLang="en-US" sz="900">
              <a:solidFill>
                <a:schemeClr val="dk1"/>
              </a:solidFill>
              <a:effectLst/>
              <a:latin typeface="+mn-lt"/>
              <a:ea typeface="+mn-ea"/>
              <a:cs typeface="+mn-cs"/>
            </a:rPr>
            <a:t>その差は</a:t>
          </a:r>
          <a:r>
            <a:rPr lang="en-US" altLang="ja-JP" sz="900">
              <a:solidFill>
                <a:schemeClr val="dk1"/>
              </a:solidFill>
              <a:effectLst/>
              <a:latin typeface="+mn-lt"/>
              <a:ea typeface="+mn-ea"/>
              <a:cs typeface="+mn-cs"/>
            </a:rPr>
            <a:t>3.6%</a:t>
          </a:r>
          <a:r>
            <a:rPr lang="ja-JP" altLang="ja-JP" sz="900">
              <a:solidFill>
                <a:schemeClr val="dk1"/>
              </a:solidFill>
              <a:effectLst/>
              <a:latin typeface="+mn-lt"/>
              <a:ea typeface="+mn-ea"/>
              <a:cs typeface="+mn-cs"/>
            </a:rPr>
            <a:t>となり、ほぼ同様の数値となっている。</a:t>
          </a:r>
          <a:endParaRPr lang="ja-JP" altLang="ja-JP" sz="1050">
            <a:effectLst/>
          </a:endParaRPr>
        </a:p>
        <a:p>
          <a:r>
            <a:rPr lang="ja-JP" altLang="ja-JP" sz="900">
              <a:solidFill>
                <a:schemeClr val="dk1"/>
              </a:solidFill>
              <a:effectLst/>
              <a:latin typeface="+mn-lt"/>
              <a:ea typeface="+mn-ea"/>
              <a:cs typeface="+mn-cs"/>
            </a:rPr>
            <a:t>　複合施設の開設による職員定数の増に伴う人件費の増、総合行政システムの経常経費も増額傾向にあり、複合施設整備に起債の償還及びし尿処理施設改修の起債の償還開始による公債費の増も見込まれるため、経常収支比率は悪化することが予想される。税等の徴収率の高水準の維持、国・都、民間資金等による財源の確実な確保、経常経費の削減に努め、現在の水準を維持する。</a:t>
          </a:r>
          <a:endParaRPr lang="ja-JP" altLang="ja-JP" sz="1050">
            <a:effectLst/>
          </a:endParaRPr>
        </a:p>
      </xdr:txBody>
    </xdr:sp>
    <xdr:clientData/>
  </xdr:twoCellAnchor>
  <xdr:oneCellAnchor>
    <xdr:from>
      <xdr:col>3</xdr:col>
      <xdr:colOff>95250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1" name="直線コネクタ 110"/>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2" name="テキスト ボックス 111"/>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3" name="直線コネクタ 112"/>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4" name="テキスト ボックス 113"/>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5" name="直線コネクタ 114"/>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7" name="直線コネクタ 116"/>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8" name="テキスト ボックス 117"/>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19" name="直線コネクタ 118"/>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0" name="テキスト ボックス 119"/>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80751</xdr:rowOff>
    </xdr:from>
    <xdr:to>
      <xdr:col>23</xdr:col>
      <xdr:colOff>133350</xdr:colOff>
      <xdr:row>66</xdr:row>
      <xdr:rowOff>106</xdr:rowOff>
    </xdr:to>
    <xdr:cxnSp macro="">
      <xdr:nvCxnSpPr>
        <xdr:cNvPr id="124" name="直線コネクタ 123"/>
        <xdr:cNvCxnSpPr/>
      </xdr:nvCxnSpPr>
      <xdr:spPr>
        <a:xfrm flipV="1">
          <a:off x="4953000" y="10024851"/>
          <a:ext cx="0" cy="12909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143633</xdr:rowOff>
    </xdr:from>
    <xdr:ext cx="762000" cy="259045"/>
    <xdr:sp macro="" textlink="">
      <xdr:nvSpPr>
        <xdr:cNvPr id="125" name="財政構造の弾力性最小値テキスト"/>
        <xdr:cNvSpPr txBox="1"/>
      </xdr:nvSpPr>
      <xdr:spPr>
        <a:xfrm>
          <a:off x="5041900" y="11287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106</xdr:rowOff>
    </xdr:from>
    <xdr:to>
      <xdr:col>24</xdr:col>
      <xdr:colOff>12700</xdr:colOff>
      <xdr:row>66</xdr:row>
      <xdr:rowOff>106</xdr:rowOff>
    </xdr:to>
    <xdr:cxnSp macro="">
      <xdr:nvCxnSpPr>
        <xdr:cNvPr id="126" name="直線コネクタ 125"/>
        <xdr:cNvCxnSpPr/>
      </xdr:nvCxnSpPr>
      <xdr:spPr>
        <a:xfrm>
          <a:off x="4864100" y="11315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167128</xdr:rowOff>
    </xdr:from>
    <xdr:ext cx="762000" cy="259045"/>
    <xdr:sp macro="" textlink="">
      <xdr:nvSpPr>
        <xdr:cNvPr id="127" name="財政構造の弾力性最大値テキスト"/>
        <xdr:cNvSpPr txBox="1"/>
      </xdr:nvSpPr>
      <xdr:spPr>
        <a:xfrm>
          <a:off x="5041900" y="9768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80751</xdr:rowOff>
    </xdr:from>
    <xdr:to>
      <xdr:col>24</xdr:col>
      <xdr:colOff>12700</xdr:colOff>
      <xdr:row>58</xdr:row>
      <xdr:rowOff>80751</xdr:rowOff>
    </xdr:to>
    <xdr:cxnSp macro="">
      <xdr:nvCxnSpPr>
        <xdr:cNvPr id="128" name="直線コネクタ 127"/>
        <xdr:cNvCxnSpPr/>
      </xdr:nvCxnSpPr>
      <xdr:spPr>
        <a:xfrm>
          <a:off x="4864100" y="1002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66040</xdr:rowOff>
    </xdr:from>
    <xdr:to>
      <xdr:col>23</xdr:col>
      <xdr:colOff>133350</xdr:colOff>
      <xdr:row>63</xdr:row>
      <xdr:rowOff>86148</xdr:rowOff>
    </xdr:to>
    <xdr:cxnSp macro="">
      <xdr:nvCxnSpPr>
        <xdr:cNvPr id="129" name="直線コネクタ 128"/>
        <xdr:cNvCxnSpPr/>
      </xdr:nvCxnSpPr>
      <xdr:spPr>
        <a:xfrm>
          <a:off x="4114800" y="10867390"/>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79815</xdr:rowOff>
    </xdr:from>
    <xdr:ext cx="762000" cy="259045"/>
    <xdr:sp macro="" textlink="">
      <xdr:nvSpPr>
        <xdr:cNvPr id="130" name="財政構造の弾力性平均値テキスト"/>
        <xdr:cNvSpPr txBox="1"/>
      </xdr:nvSpPr>
      <xdr:spPr>
        <a:xfrm>
          <a:off x="5041900" y="108811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107738</xdr:rowOff>
    </xdr:from>
    <xdr:to>
      <xdr:col>23</xdr:col>
      <xdr:colOff>184150</xdr:colOff>
      <xdr:row>64</xdr:row>
      <xdr:rowOff>37888</xdr:rowOff>
    </xdr:to>
    <xdr:sp macro="" textlink="">
      <xdr:nvSpPr>
        <xdr:cNvPr id="131" name="フローチャート: 判断 130"/>
        <xdr:cNvSpPr/>
      </xdr:nvSpPr>
      <xdr:spPr>
        <a:xfrm>
          <a:off x="4902200" y="109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64029</xdr:rowOff>
    </xdr:from>
    <xdr:to>
      <xdr:col>19</xdr:col>
      <xdr:colOff>133350</xdr:colOff>
      <xdr:row>63</xdr:row>
      <xdr:rowOff>66040</xdr:rowOff>
    </xdr:to>
    <xdr:cxnSp macro="">
      <xdr:nvCxnSpPr>
        <xdr:cNvPr id="132" name="直線コネクタ 131"/>
        <xdr:cNvCxnSpPr/>
      </xdr:nvCxnSpPr>
      <xdr:spPr>
        <a:xfrm>
          <a:off x="3225800" y="10865379"/>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101706</xdr:rowOff>
    </xdr:from>
    <xdr:to>
      <xdr:col>19</xdr:col>
      <xdr:colOff>184150</xdr:colOff>
      <xdr:row>64</xdr:row>
      <xdr:rowOff>31856</xdr:rowOff>
    </xdr:to>
    <xdr:sp macro="" textlink="">
      <xdr:nvSpPr>
        <xdr:cNvPr id="133" name="フローチャート: 判断 132"/>
        <xdr:cNvSpPr/>
      </xdr:nvSpPr>
      <xdr:spPr>
        <a:xfrm>
          <a:off x="4064000" y="1090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16633</xdr:rowOff>
    </xdr:from>
    <xdr:ext cx="736600" cy="259045"/>
    <xdr:sp macro="" textlink="">
      <xdr:nvSpPr>
        <xdr:cNvPr id="134" name="テキスト ボックス 133"/>
        <xdr:cNvSpPr txBox="1"/>
      </xdr:nvSpPr>
      <xdr:spPr>
        <a:xfrm>
          <a:off x="3733800" y="10989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64029</xdr:rowOff>
    </xdr:from>
    <xdr:to>
      <xdr:col>15</xdr:col>
      <xdr:colOff>82550</xdr:colOff>
      <xdr:row>63</xdr:row>
      <xdr:rowOff>138430</xdr:rowOff>
    </xdr:to>
    <xdr:cxnSp macro="">
      <xdr:nvCxnSpPr>
        <xdr:cNvPr id="135" name="直線コネクタ 134"/>
        <xdr:cNvCxnSpPr/>
      </xdr:nvCxnSpPr>
      <xdr:spPr>
        <a:xfrm flipV="1">
          <a:off x="2336800" y="10865379"/>
          <a:ext cx="889000" cy="74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45403</xdr:rowOff>
    </xdr:from>
    <xdr:to>
      <xdr:col>15</xdr:col>
      <xdr:colOff>133350</xdr:colOff>
      <xdr:row>63</xdr:row>
      <xdr:rowOff>147003</xdr:rowOff>
    </xdr:to>
    <xdr:sp macro="" textlink="">
      <xdr:nvSpPr>
        <xdr:cNvPr id="136" name="フローチャート: 判断 135"/>
        <xdr:cNvSpPr/>
      </xdr:nvSpPr>
      <xdr:spPr>
        <a:xfrm>
          <a:off x="3175000" y="1084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131780</xdr:rowOff>
    </xdr:from>
    <xdr:ext cx="762000" cy="259045"/>
    <xdr:sp macro="" textlink="">
      <xdr:nvSpPr>
        <xdr:cNvPr id="137" name="テキスト ボックス 136"/>
        <xdr:cNvSpPr txBox="1"/>
      </xdr:nvSpPr>
      <xdr:spPr>
        <a:xfrm>
          <a:off x="2844800" y="10933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138430</xdr:rowOff>
    </xdr:from>
    <xdr:to>
      <xdr:col>11</xdr:col>
      <xdr:colOff>31750</xdr:colOff>
      <xdr:row>64</xdr:row>
      <xdr:rowOff>21272</xdr:rowOff>
    </xdr:to>
    <xdr:cxnSp macro="">
      <xdr:nvCxnSpPr>
        <xdr:cNvPr id="138" name="直線コネクタ 137"/>
        <xdr:cNvCxnSpPr/>
      </xdr:nvCxnSpPr>
      <xdr:spPr>
        <a:xfrm flipV="1">
          <a:off x="1447800" y="10939780"/>
          <a:ext cx="889000" cy="5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100224</xdr:rowOff>
    </xdr:from>
    <xdr:to>
      <xdr:col>11</xdr:col>
      <xdr:colOff>82550</xdr:colOff>
      <xdr:row>63</xdr:row>
      <xdr:rowOff>30374</xdr:rowOff>
    </xdr:to>
    <xdr:sp macro="" textlink="">
      <xdr:nvSpPr>
        <xdr:cNvPr id="139" name="フローチャート: 判断 138"/>
        <xdr:cNvSpPr/>
      </xdr:nvSpPr>
      <xdr:spPr>
        <a:xfrm>
          <a:off x="2286000" y="10730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40551</xdr:rowOff>
    </xdr:from>
    <xdr:ext cx="762000" cy="259045"/>
    <xdr:sp macro="" textlink="">
      <xdr:nvSpPr>
        <xdr:cNvPr id="140" name="テキスト ボックス 139"/>
        <xdr:cNvSpPr txBox="1"/>
      </xdr:nvSpPr>
      <xdr:spPr>
        <a:xfrm>
          <a:off x="1955800" y="10499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23283</xdr:rowOff>
    </xdr:from>
    <xdr:to>
      <xdr:col>7</xdr:col>
      <xdr:colOff>31750</xdr:colOff>
      <xdr:row>63</xdr:row>
      <xdr:rowOff>124883</xdr:rowOff>
    </xdr:to>
    <xdr:sp macro="" textlink="">
      <xdr:nvSpPr>
        <xdr:cNvPr id="141" name="フローチャート: 判断 140"/>
        <xdr:cNvSpPr/>
      </xdr:nvSpPr>
      <xdr:spPr>
        <a:xfrm>
          <a:off x="1397000" y="1082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135060</xdr:rowOff>
    </xdr:from>
    <xdr:ext cx="762000" cy="259045"/>
    <xdr:sp macro="" textlink="">
      <xdr:nvSpPr>
        <xdr:cNvPr id="142" name="テキスト ボックス 141"/>
        <xdr:cNvSpPr txBox="1"/>
      </xdr:nvSpPr>
      <xdr:spPr>
        <a:xfrm>
          <a:off x="1066800" y="1059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35348</xdr:rowOff>
    </xdr:from>
    <xdr:to>
      <xdr:col>23</xdr:col>
      <xdr:colOff>184150</xdr:colOff>
      <xdr:row>63</xdr:row>
      <xdr:rowOff>136948</xdr:rowOff>
    </xdr:to>
    <xdr:sp macro="" textlink="">
      <xdr:nvSpPr>
        <xdr:cNvPr id="148" name="楕円 147"/>
        <xdr:cNvSpPr/>
      </xdr:nvSpPr>
      <xdr:spPr>
        <a:xfrm>
          <a:off x="4902200" y="10836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51875</xdr:rowOff>
    </xdr:from>
    <xdr:ext cx="762000" cy="259045"/>
    <xdr:sp macro="" textlink="">
      <xdr:nvSpPr>
        <xdr:cNvPr id="149" name="財政構造の弾力性該当値テキスト"/>
        <xdr:cNvSpPr txBox="1"/>
      </xdr:nvSpPr>
      <xdr:spPr>
        <a:xfrm>
          <a:off x="5041900" y="10681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15240</xdr:rowOff>
    </xdr:from>
    <xdr:to>
      <xdr:col>19</xdr:col>
      <xdr:colOff>184150</xdr:colOff>
      <xdr:row>63</xdr:row>
      <xdr:rowOff>116840</xdr:rowOff>
    </xdr:to>
    <xdr:sp macro="" textlink="">
      <xdr:nvSpPr>
        <xdr:cNvPr id="150" name="楕円 149"/>
        <xdr:cNvSpPr/>
      </xdr:nvSpPr>
      <xdr:spPr>
        <a:xfrm>
          <a:off x="40640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127017</xdr:rowOff>
    </xdr:from>
    <xdr:ext cx="736600" cy="259045"/>
    <xdr:sp macro="" textlink="">
      <xdr:nvSpPr>
        <xdr:cNvPr id="151" name="テキスト ボックス 150"/>
        <xdr:cNvSpPr txBox="1"/>
      </xdr:nvSpPr>
      <xdr:spPr>
        <a:xfrm>
          <a:off x="3733800" y="105854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13229</xdr:rowOff>
    </xdr:from>
    <xdr:to>
      <xdr:col>15</xdr:col>
      <xdr:colOff>133350</xdr:colOff>
      <xdr:row>63</xdr:row>
      <xdr:rowOff>114829</xdr:rowOff>
    </xdr:to>
    <xdr:sp macro="" textlink="">
      <xdr:nvSpPr>
        <xdr:cNvPr id="152" name="楕円 151"/>
        <xdr:cNvSpPr/>
      </xdr:nvSpPr>
      <xdr:spPr>
        <a:xfrm>
          <a:off x="3175000" y="10814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125006</xdr:rowOff>
    </xdr:from>
    <xdr:ext cx="762000" cy="259045"/>
    <xdr:sp macro="" textlink="">
      <xdr:nvSpPr>
        <xdr:cNvPr id="153" name="テキスト ボックス 152"/>
        <xdr:cNvSpPr txBox="1"/>
      </xdr:nvSpPr>
      <xdr:spPr>
        <a:xfrm>
          <a:off x="2844800" y="10583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87630</xdr:rowOff>
    </xdr:from>
    <xdr:to>
      <xdr:col>11</xdr:col>
      <xdr:colOff>82550</xdr:colOff>
      <xdr:row>64</xdr:row>
      <xdr:rowOff>17780</xdr:rowOff>
    </xdr:to>
    <xdr:sp macro="" textlink="">
      <xdr:nvSpPr>
        <xdr:cNvPr id="154" name="楕円 153"/>
        <xdr:cNvSpPr/>
      </xdr:nvSpPr>
      <xdr:spPr>
        <a:xfrm>
          <a:off x="2286000" y="1088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2557</xdr:rowOff>
    </xdr:from>
    <xdr:ext cx="762000" cy="259045"/>
    <xdr:sp macro="" textlink="">
      <xdr:nvSpPr>
        <xdr:cNvPr id="155" name="テキスト ボックス 154"/>
        <xdr:cNvSpPr txBox="1"/>
      </xdr:nvSpPr>
      <xdr:spPr>
        <a:xfrm>
          <a:off x="1955800" y="1097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141922</xdr:rowOff>
    </xdr:from>
    <xdr:to>
      <xdr:col>7</xdr:col>
      <xdr:colOff>31750</xdr:colOff>
      <xdr:row>64</xdr:row>
      <xdr:rowOff>72072</xdr:rowOff>
    </xdr:to>
    <xdr:sp macro="" textlink="">
      <xdr:nvSpPr>
        <xdr:cNvPr id="156" name="楕円 155"/>
        <xdr:cNvSpPr/>
      </xdr:nvSpPr>
      <xdr:spPr>
        <a:xfrm>
          <a:off x="1397000" y="1094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56849</xdr:rowOff>
    </xdr:from>
    <xdr:ext cx="762000" cy="259045"/>
    <xdr:sp macro="" textlink="">
      <xdr:nvSpPr>
        <xdr:cNvPr id="157" name="テキスト ボックス 156"/>
        <xdr:cNvSpPr txBox="1"/>
      </xdr:nvSpPr>
      <xdr:spPr>
        <a:xfrm>
          <a:off x="1066800" y="11029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[865,886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000">
              <a:solidFill>
                <a:schemeClr val="dk1"/>
              </a:solidFill>
              <a:effectLst/>
              <a:latin typeface="+mn-lt"/>
              <a:ea typeface="+mn-ea"/>
              <a:cs typeface="+mn-cs"/>
            </a:rPr>
            <a:t>　当村は、超遠隔離島であり、且つ</a:t>
          </a:r>
          <a:r>
            <a:rPr lang="en-US" altLang="ja-JP" sz="1000">
              <a:solidFill>
                <a:schemeClr val="dk1"/>
              </a:solidFill>
              <a:effectLst/>
              <a:latin typeface="+mn-lt"/>
              <a:ea typeface="+mn-ea"/>
              <a:cs typeface="+mn-cs"/>
            </a:rPr>
            <a:t>1</a:t>
          </a:r>
          <a:r>
            <a:rPr lang="ja-JP" altLang="ja-JP" sz="1000">
              <a:solidFill>
                <a:schemeClr val="dk1"/>
              </a:solidFill>
              <a:effectLst/>
              <a:latin typeface="+mn-lt"/>
              <a:ea typeface="+mn-ea"/>
              <a:cs typeface="+mn-cs"/>
            </a:rPr>
            <a:t>村</a:t>
          </a:r>
          <a:r>
            <a:rPr lang="en-US" altLang="ja-JP" sz="1000">
              <a:solidFill>
                <a:schemeClr val="dk1"/>
              </a:solidFill>
              <a:effectLst/>
              <a:latin typeface="+mn-lt"/>
              <a:ea typeface="+mn-ea"/>
              <a:cs typeface="+mn-cs"/>
            </a:rPr>
            <a:t>2</a:t>
          </a:r>
          <a:r>
            <a:rPr lang="ja-JP" altLang="ja-JP" sz="1000">
              <a:solidFill>
                <a:schemeClr val="dk1"/>
              </a:solidFill>
              <a:effectLst/>
              <a:latin typeface="+mn-lt"/>
              <a:ea typeface="+mn-ea"/>
              <a:cs typeface="+mn-cs"/>
            </a:rPr>
            <a:t>島という特殊な状況にある。</a:t>
          </a:r>
          <a:r>
            <a:rPr lang="en-US" altLang="ja-JP" sz="1000">
              <a:solidFill>
                <a:schemeClr val="dk1"/>
              </a:solidFill>
              <a:effectLst/>
              <a:latin typeface="+mn-lt"/>
              <a:ea typeface="+mn-ea"/>
              <a:cs typeface="+mn-cs"/>
            </a:rPr>
            <a:t>2</a:t>
          </a:r>
          <a:r>
            <a:rPr lang="ja-JP" altLang="ja-JP" sz="1000">
              <a:solidFill>
                <a:schemeClr val="dk1"/>
              </a:solidFill>
              <a:effectLst/>
              <a:latin typeface="+mn-lt"/>
              <a:ea typeface="+mn-ea"/>
              <a:cs typeface="+mn-cs"/>
            </a:rPr>
            <a:t>島同様に行政サービスの水準を確保・維持するために、人件費及び施設維持管理経費など、財政負担が他の類似団体と比較して大きくなっている。また、複合施設の開設に伴い医療・介護スタッフの増員による定数増に伴う人件費、運営経費が増加しており、人口一人当たりの人件費・物件費の決算額はさらに増額となることが予想される。決算額は、前年比</a:t>
          </a:r>
          <a:r>
            <a:rPr lang="en-US" altLang="ja-JP" sz="1000">
              <a:solidFill>
                <a:schemeClr val="dk1"/>
              </a:solidFill>
              <a:effectLst/>
              <a:latin typeface="+mn-lt"/>
              <a:ea typeface="+mn-ea"/>
              <a:cs typeface="+mn-cs"/>
            </a:rPr>
            <a:t>9,866</a:t>
          </a:r>
          <a:r>
            <a:rPr lang="ja-JP" altLang="ja-JP" sz="1000">
              <a:solidFill>
                <a:schemeClr val="dk1"/>
              </a:solidFill>
              <a:effectLst/>
              <a:latin typeface="+mn-lt"/>
              <a:ea typeface="+mn-ea"/>
              <a:cs typeface="+mn-cs"/>
            </a:rPr>
            <a:t>円の</a:t>
          </a:r>
          <a:r>
            <a:rPr lang="ja-JP" altLang="en-US" sz="1000">
              <a:solidFill>
                <a:schemeClr val="dk1"/>
              </a:solidFill>
              <a:effectLst/>
              <a:latin typeface="+mn-lt"/>
              <a:ea typeface="+mn-ea"/>
              <a:cs typeface="+mn-cs"/>
            </a:rPr>
            <a:t>減</a:t>
          </a:r>
          <a:r>
            <a:rPr lang="ja-JP" altLang="ja-JP" sz="1000">
              <a:solidFill>
                <a:schemeClr val="dk1"/>
              </a:solidFill>
              <a:effectLst/>
              <a:latin typeface="+mn-lt"/>
              <a:ea typeface="+mn-ea"/>
              <a:cs typeface="+mn-cs"/>
            </a:rPr>
            <a:t>額となって</a:t>
          </a:r>
          <a:r>
            <a:rPr lang="ja-JP" altLang="en-US" sz="1000">
              <a:solidFill>
                <a:schemeClr val="dk1"/>
              </a:solidFill>
              <a:effectLst/>
              <a:latin typeface="+mn-lt"/>
              <a:ea typeface="+mn-ea"/>
              <a:cs typeface="+mn-cs"/>
            </a:rPr>
            <a:t>いるが</a:t>
          </a:r>
          <a:r>
            <a:rPr lang="ja-JP" altLang="ja-JP" sz="1000">
              <a:solidFill>
                <a:schemeClr val="dk1"/>
              </a:solidFill>
              <a:effectLst/>
              <a:latin typeface="+mn-lt"/>
              <a:ea typeface="+mn-ea"/>
              <a:cs typeface="+mn-cs"/>
            </a:rPr>
            <a:t>、類似団体との比較では依然その差が大きい。</a:t>
          </a:r>
          <a:endParaRPr lang="ja-JP" altLang="ja-JP" sz="1100">
            <a:effectLst/>
          </a:endParaRPr>
        </a:p>
        <a:p>
          <a:pPr eaLnBrk="1" fontAlgn="auto" latinLnBrk="0" hangingPunct="1"/>
          <a:r>
            <a:rPr lang="ja-JP" altLang="ja-JP" sz="1000">
              <a:solidFill>
                <a:schemeClr val="dk1"/>
              </a:solidFill>
              <a:effectLst/>
              <a:latin typeface="+mn-lt"/>
              <a:ea typeface="+mn-ea"/>
              <a:cs typeface="+mn-cs"/>
            </a:rPr>
            <a:t>　今後、人件費については、時間外勤務手当の前年度比</a:t>
          </a:r>
          <a:r>
            <a:rPr lang="en-US" altLang="ja-JP" sz="1000">
              <a:solidFill>
                <a:schemeClr val="dk1"/>
              </a:solidFill>
              <a:effectLst/>
              <a:latin typeface="+mn-lt"/>
              <a:ea typeface="+mn-ea"/>
              <a:cs typeface="+mn-cs"/>
            </a:rPr>
            <a:t>10</a:t>
          </a:r>
          <a:r>
            <a:rPr lang="ja-JP" altLang="ja-JP" sz="1000">
              <a:solidFill>
                <a:schemeClr val="dk1"/>
              </a:solidFill>
              <a:effectLst/>
              <a:latin typeface="+mn-lt"/>
              <a:ea typeface="+mn-ea"/>
              <a:cs typeface="+mn-cs"/>
            </a:rPr>
            <a:t>％削減、各種手当の見直しを行い、物件費等の経常的な経費については、前年度比</a:t>
          </a:r>
          <a:r>
            <a:rPr lang="en-US" altLang="ja-JP" sz="1000">
              <a:solidFill>
                <a:schemeClr val="dk1"/>
              </a:solidFill>
              <a:effectLst/>
              <a:latin typeface="+mn-lt"/>
              <a:ea typeface="+mn-ea"/>
              <a:cs typeface="+mn-cs"/>
            </a:rPr>
            <a:t>5</a:t>
          </a:r>
          <a:r>
            <a:rPr lang="ja-JP" altLang="ja-JP" sz="1000">
              <a:solidFill>
                <a:schemeClr val="dk1"/>
              </a:solidFill>
              <a:effectLst/>
              <a:latin typeface="+mn-lt"/>
              <a:ea typeface="+mn-ea"/>
              <a:cs typeface="+mn-cs"/>
            </a:rPr>
            <a:t>％削減を基本方針とする。</a:t>
          </a:r>
          <a:endParaRPr lang="ja-JP" altLang="ja-JP" sz="1100">
            <a:effectLst/>
          </a:endParaRPr>
        </a:p>
      </xdr:txBody>
    </xdr:sp>
    <xdr:clientData/>
  </xdr:twoCellAnchor>
  <xdr:oneCellAnchor>
    <xdr:from>
      <xdr:col>3</xdr:col>
      <xdr:colOff>95250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4" name="直線コネクタ 173"/>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6" name="直線コネクタ 175"/>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8" name="直線コネクタ 177"/>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0" name="直線コネクタ 179"/>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2" name="直線コネクタ 181"/>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4" name="直線コネクタ 183"/>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102386</xdr:rowOff>
    </xdr:from>
    <xdr:to>
      <xdr:col>23</xdr:col>
      <xdr:colOff>133350</xdr:colOff>
      <xdr:row>89</xdr:row>
      <xdr:rowOff>50730</xdr:rowOff>
    </xdr:to>
    <xdr:cxnSp macro="">
      <xdr:nvCxnSpPr>
        <xdr:cNvPr id="188" name="直線コネクタ 187"/>
        <xdr:cNvCxnSpPr/>
      </xdr:nvCxnSpPr>
      <xdr:spPr>
        <a:xfrm flipV="1">
          <a:off x="4953000" y="13818386"/>
          <a:ext cx="0" cy="14913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22807</xdr:rowOff>
    </xdr:from>
    <xdr:ext cx="762000" cy="259045"/>
    <xdr:sp macro="" textlink="">
      <xdr:nvSpPr>
        <xdr:cNvPr id="189" name="人件費・物件費等の状況最小値テキスト"/>
        <xdr:cNvSpPr txBox="1"/>
      </xdr:nvSpPr>
      <xdr:spPr>
        <a:xfrm>
          <a:off x="5041900" y="1528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4,544,533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50730</xdr:rowOff>
    </xdr:from>
    <xdr:to>
      <xdr:col>24</xdr:col>
      <xdr:colOff>12700</xdr:colOff>
      <xdr:row>89</xdr:row>
      <xdr:rowOff>50730</xdr:rowOff>
    </xdr:to>
    <xdr:cxnSp macro="">
      <xdr:nvCxnSpPr>
        <xdr:cNvPr id="190" name="直線コネクタ 189"/>
        <xdr:cNvCxnSpPr/>
      </xdr:nvCxnSpPr>
      <xdr:spPr>
        <a:xfrm>
          <a:off x="4864100" y="1530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17313</xdr:rowOff>
    </xdr:from>
    <xdr:ext cx="762000" cy="259045"/>
    <xdr:sp macro="" textlink="">
      <xdr:nvSpPr>
        <xdr:cNvPr id="191" name="人件費・物件費等の状況最大値テキスト"/>
        <xdr:cNvSpPr txBox="1"/>
      </xdr:nvSpPr>
      <xdr:spPr>
        <a:xfrm>
          <a:off x="5041900" y="13561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102386</xdr:rowOff>
    </xdr:from>
    <xdr:to>
      <xdr:col>24</xdr:col>
      <xdr:colOff>12700</xdr:colOff>
      <xdr:row>80</xdr:row>
      <xdr:rowOff>102386</xdr:rowOff>
    </xdr:to>
    <xdr:cxnSp macro="">
      <xdr:nvCxnSpPr>
        <xdr:cNvPr id="192" name="直線コネクタ 191"/>
        <xdr:cNvCxnSpPr/>
      </xdr:nvCxnSpPr>
      <xdr:spPr>
        <a:xfrm>
          <a:off x="4864100" y="13818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154248</xdr:rowOff>
    </xdr:from>
    <xdr:to>
      <xdr:col>23</xdr:col>
      <xdr:colOff>133350</xdr:colOff>
      <xdr:row>81</xdr:row>
      <xdr:rowOff>157648</xdr:rowOff>
    </xdr:to>
    <xdr:cxnSp macro="">
      <xdr:nvCxnSpPr>
        <xdr:cNvPr id="193" name="直線コネクタ 192"/>
        <xdr:cNvCxnSpPr/>
      </xdr:nvCxnSpPr>
      <xdr:spPr>
        <a:xfrm flipV="1">
          <a:off x="4114800" y="14041698"/>
          <a:ext cx="838200" cy="3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164994</xdr:rowOff>
    </xdr:from>
    <xdr:ext cx="762000" cy="259045"/>
    <xdr:sp macro="" textlink="">
      <xdr:nvSpPr>
        <xdr:cNvPr id="194" name="人件費・物件費等の状況平均値テキスト"/>
        <xdr:cNvSpPr txBox="1"/>
      </xdr:nvSpPr>
      <xdr:spPr>
        <a:xfrm>
          <a:off x="5041900" y="137095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148467</xdr:rowOff>
    </xdr:from>
    <xdr:to>
      <xdr:col>23</xdr:col>
      <xdr:colOff>184150</xdr:colOff>
      <xdr:row>81</xdr:row>
      <xdr:rowOff>78617</xdr:rowOff>
    </xdr:to>
    <xdr:sp macro="" textlink="">
      <xdr:nvSpPr>
        <xdr:cNvPr id="195" name="フローチャート: 判断 194"/>
        <xdr:cNvSpPr/>
      </xdr:nvSpPr>
      <xdr:spPr>
        <a:xfrm>
          <a:off x="4902200" y="13864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155577</xdr:rowOff>
    </xdr:from>
    <xdr:to>
      <xdr:col>19</xdr:col>
      <xdr:colOff>133350</xdr:colOff>
      <xdr:row>81</xdr:row>
      <xdr:rowOff>157648</xdr:rowOff>
    </xdr:to>
    <xdr:cxnSp macro="">
      <xdr:nvCxnSpPr>
        <xdr:cNvPr id="196" name="直線コネクタ 195"/>
        <xdr:cNvCxnSpPr/>
      </xdr:nvCxnSpPr>
      <xdr:spPr>
        <a:xfrm>
          <a:off x="3225800" y="14043027"/>
          <a:ext cx="889000" cy="2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150213</xdr:rowOff>
    </xdr:from>
    <xdr:to>
      <xdr:col>19</xdr:col>
      <xdr:colOff>184150</xdr:colOff>
      <xdr:row>81</xdr:row>
      <xdr:rowOff>80363</xdr:rowOff>
    </xdr:to>
    <xdr:sp macro="" textlink="">
      <xdr:nvSpPr>
        <xdr:cNvPr id="197" name="フローチャート: 判断 196"/>
        <xdr:cNvSpPr/>
      </xdr:nvSpPr>
      <xdr:spPr>
        <a:xfrm>
          <a:off x="4064000" y="13866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90540</xdr:rowOff>
    </xdr:from>
    <xdr:ext cx="736600" cy="259045"/>
    <xdr:sp macro="" textlink="">
      <xdr:nvSpPr>
        <xdr:cNvPr id="198" name="テキスト ボックス 197"/>
        <xdr:cNvSpPr txBox="1"/>
      </xdr:nvSpPr>
      <xdr:spPr>
        <a:xfrm>
          <a:off x="3733800" y="136350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155577</xdr:rowOff>
    </xdr:from>
    <xdr:to>
      <xdr:col>15</xdr:col>
      <xdr:colOff>82550</xdr:colOff>
      <xdr:row>81</xdr:row>
      <xdr:rowOff>159947</xdr:rowOff>
    </xdr:to>
    <xdr:cxnSp macro="">
      <xdr:nvCxnSpPr>
        <xdr:cNvPr id="199" name="直線コネクタ 198"/>
        <xdr:cNvCxnSpPr/>
      </xdr:nvCxnSpPr>
      <xdr:spPr>
        <a:xfrm flipV="1">
          <a:off x="2336800" y="14043027"/>
          <a:ext cx="889000" cy="4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146359</xdr:rowOff>
    </xdr:from>
    <xdr:to>
      <xdr:col>15</xdr:col>
      <xdr:colOff>133350</xdr:colOff>
      <xdr:row>81</xdr:row>
      <xdr:rowOff>76509</xdr:rowOff>
    </xdr:to>
    <xdr:sp macro="" textlink="">
      <xdr:nvSpPr>
        <xdr:cNvPr id="200" name="フローチャート: 判断 199"/>
        <xdr:cNvSpPr/>
      </xdr:nvSpPr>
      <xdr:spPr>
        <a:xfrm>
          <a:off x="3175000" y="13862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86686</xdr:rowOff>
    </xdr:from>
    <xdr:ext cx="762000" cy="259045"/>
    <xdr:sp macro="" textlink="">
      <xdr:nvSpPr>
        <xdr:cNvPr id="201" name="テキスト ボックス 200"/>
        <xdr:cNvSpPr txBox="1"/>
      </xdr:nvSpPr>
      <xdr:spPr>
        <a:xfrm>
          <a:off x="2844800" y="13631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155373</xdr:rowOff>
    </xdr:from>
    <xdr:to>
      <xdr:col>11</xdr:col>
      <xdr:colOff>31750</xdr:colOff>
      <xdr:row>81</xdr:row>
      <xdr:rowOff>159947</xdr:rowOff>
    </xdr:to>
    <xdr:cxnSp macro="">
      <xdr:nvCxnSpPr>
        <xdr:cNvPr id="202" name="直線コネクタ 201"/>
        <xdr:cNvCxnSpPr/>
      </xdr:nvCxnSpPr>
      <xdr:spPr>
        <a:xfrm>
          <a:off x="1447800" y="14042823"/>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147259</xdr:rowOff>
    </xdr:from>
    <xdr:to>
      <xdr:col>11</xdr:col>
      <xdr:colOff>82550</xdr:colOff>
      <xdr:row>81</xdr:row>
      <xdr:rowOff>77409</xdr:rowOff>
    </xdr:to>
    <xdr:sp macro="" textlink="">
      <xdr:nvSpPr>
        <xdr:cNvPr id="203" name="フローチャート: 判断 202"/>
        <xdr:cNvSpPr/>
      </xdr:nvSpPr>
      <xdr:spPr>
        <a:xfrm>
          <a:off x="2286000" y="13863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87586</xdr:rowOff>
    </xdr:from>
    <xdr:ext cx="762000" cy="259045"/>
    <xdr:sp macro="" textlink="">
      <xdr:nvSpPr>
        <xdr:cNvPr id="204" name="テキスト ボックス 203"/>
        <xdr:cNvSpPr txBox="1"/>
      </xdr:nvSpPr>
      <xdr:spPr>
        <a:xfrm>
          <a:off x="1955800" y="13632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114083</xdr:rowOff>
    </xdr:from>
    <xdr:to>
      <xdr:col>7</xdr:col>
      <xdr:colOff>31750</xdr:colOff>
      <xdr:row>81</xdr:row>
      <xdr:rowOff>44233</xdr:rowOff>
    </xdr:to>
    <xdr:sp macro="" textlink="">
      <xdr:nvSpPr>
        <xdr:cNvPr id="205" name="フローチャート: 判断 204"/>
        <xdr:cNvSpPr/>
      </xdr:nvSpPr>
      <xdr:spPr>
        <a:xfrm>
          <a:off x="1397000" y="1383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54410</xdr:rowOff>
    </xdr:from>
    <xdr:ext cx="762000" cy="259045"/>
    <xdr:sp macro="" textlink="">
      <xdr:nvSpPr>
        <xdr:cNvPr id="206" name="テキスト ボックス 205"/>
        <xdr:cNvSpPr txBox="1"/>
      </xdr:nvSpPr>
      <xdr:spPr>
        <a:xfrm>
          <a:off x="1066800" y="13598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103448</xdr:rowOff>
    </xdr:from>
    <xdr:to>
      <xdr:col>23</xdr:col>
      <xdr:colOff>184150</xdr:colOff>
      <xdr:row>82</xdr:row>
      <xdr:rowOff>33598</xdr:rowOff>
    </xdr:to>
    <xdr:sp macro="" textlink="">
      <xdr:nvSpPr>
        <xdr:cNvPr id="212" name="楕円 211"/>
        <xdr:cNvSpPr/>
      </xdr:nvSpPr>
      <xdr:spPr>
        <a:xfrm>
          <a:off x="4902200" y="13990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75525</xdr:rowOff>
    </xdr:from>
    <xdr:ext cx="762000" cy="259045"/>
    <xdr:sp macro="" textlink="">
      <xdr:nvSpPr>
        <xdr:cNvPr id="213" name="人件費・物件費等の状況該当値テキスト"/>
        <xdr:cNvSpPr txBox="1"/>
      </xdr:nvSpPr>
      <xdr:spPr>
        <a:xfrm>
          <a:off x="5041900" y="13962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865,886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106848</xdr:rowOff>
    </xdr:from>
    <xdr:to>
      <xdr:col>19</xdr:col>
      <xdr:colOff>184150</xdr:colOff>
      <xdr:row>82</xdr:row>
      <xdr:rowOff>36998</xdr:rowOff>
    </xdr:to>
    <xdr:sp macro="" textlink="">
      <xdr:nvSpPr>
        <xdr:cNvPr id="214" name="楕円 213"/>
        <xdr:cNvSpPr/>
      </xdr:nvSpPr>
      <xdr:spPr>
        <a:xfrm>
          <a:off x="4064000" y="13994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21775</xdr:rowOff>
    </xdr:from>
    <xdr:ext cx="736600" cy="259045"/>
    <xdr:sp macro="" textlink="">
      <xdr:nvSpPr>
        <xdr:cNvPr id="215" name="テキスト ボックス 214"/>
        <xdr:cNvSpPr txBox="1"/>
      </xdr:nvSpPr>
      <xdr:spPr>
        <a:xfrm>
          <a:off x="3733800" y="140806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104777</xdr:rowOff>
    </xdr:from>
    <xdr:to>
      <xdr:col>15</xdr:col>
      <xdr:colOff>133350</xdr:colOff>
      <xdr:row>82</xdr:row>
      <xdr:rowOff>34927</xdr:rowOff>
    </xdr:to>
    <xdr:sp macro="" textlink="">
      <xdr:nvSpPr>
        <xdr:cNvPr id="216" name="楕円 215"/>
        <xdr:cNvSpPr/>
      </xdr:nvSpPr>
      <xdr:spPr>
        <a:xfrm>
          <a:off x="3175000" y="13992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19704</xdr:rowOff>
    </xdr:from>
    <xdr:ext cx="762000" cy="259045"/>
    <xdr:sp macro="" textlink="">
      <xdr:nvSpPr>
        <xdr:cNvPr id="217" name="テキスト ボックス 216"/>
        <xdr:cNvSpPr txBox="1"/>
      </xdr:nvSpPr>
      <xdr:spPr>
        <a:xfrm>
          <a:off x="2844800" y="14078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109147</xdr:rowOff>
    </xdr:from>
    <xdr:to>
      <xdr:col>11</xdr:col>
      <xdr:colOff>82550</xdr:colOff>
      <xdr:row>82</xdr:row>
      <xdr:rowOff>39297</xdr:rowOff>
    </xdr:to>
    <xdr:sp macro="" textlink="">
      <xdr:nvSpPr>
        <xdr:cNvPr id="218" name="楕円 217"/>
        <xdr:cNvSpPr/>
      </xdr:nvSpPr>
      <xdr:spPr>
        <a:xfrm>
          <a:off x="2286000" y="13996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24074</xdr:rowOff>
    </xdr:from>
    <xdr:ext cx="762000" cy="259045"/>
    <xdr:sp macro="" textlink="">
      <xdr:nvSpPr>
        <xdr:cNvPr id="219" name="テキスト ボックス 218"/>
        <xdr:cNvSpPr txBox="1"/>
      </xdr:nvSpPr>
      <xdr:spPr>
        <a:xfrm>
          <a:off x="1955800" y="14082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104573</xdr:rowOff>
    </xdr:from>
    <xdr:to>
      <xdr:col>7</xdr:col>
      <xdr:colOff>31750</xdr:colOff>
      <xdr:row>82</xdr:row>
      <xdr:rowOff>34723</xdr:rowOff>
    </xdr:to>
    <xdr:sp macro="" textlink="">
      <xdr:nvSpPr>
        <xdr:cNvPr id="220" name="楕円 219"/>
        <xdr:cNvSpPr/>
      </xdr:nvSpPr>
      <xdr:spPr>
        <a:xfrm>
          <a:off x="1397000" y="13992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19500</xdr:rowOff>
    </xdr:from>
    <xdr:ext cx="762000" cy="259045"/>
    <xdr:sp macro="" textlink="">
      <xdr:nvSpPr>
        <xdr:cNvPr id="221" name="テキスト ボックス 220"/>
        <xdr:cNvSpPr txBox="1"/>
      </xdr:nvSpPr>
      <xdr:spPr>
        <a:xfrm>
          <a:off x="1066800" y="14078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国の人事院勧告に準じた適正な改正を行っている。平成</a:t>
          </a:r>
          <a:r>
            <a:rPr lang="en-US" altLang="ja-JP" sz="1100">
              <a:solidFill>
                <a:schemeClr val="dk1"/>
              </a:solidFill>
              <a:effectLst/>
              <a:latin typeface="+mn-lt"/>
              <a:ea typeface="+mn-ea"/>
              <a:cs typeface="+mn-cs"/>
            </a:rPr>
            <a:t>30</a:t>
          </a:r>
          <a:r>
            <a:rPr lang="ja-JP" altLang="ja-JP" sz="1100">
              <a:solidFill>
                <a:schemeClr val="dk1"/>
              </a:solidFill>
              <a:effectLst/>
              <a:latin typeface="+mn-lt"/>
              <a:ea typeface="+mn-ea"/>
              <a:cs typeface="+mn-cs"/>
            </a:rPr>
            <a:t>年度は前年と比して</a:t>
          </a:r>
          <a:r>
            <a:rPr lang="ja-JP" altLang="en-US" sz="1100">
              <a:solidFill>
                <a:schemeClr val="dk1"/>
              </a:solidFill>
              <a:effectLst/>
              <a:latin typeface="+mn-lt"/>
              <a:ea typeface="+mn-ea"/>
              <a:cs typeface="+mn-cs"/>
            </a:rPr>
            <a:t>若干の増となり</a:t>
          </a:r>
          <a:r>
            <a:rPr lang="ja-JP" altLang="ja-JP" sz="1100">
              <a:solidFill>
                <a:schemeClr val="dk1"/>
              </a:solidFill>
              <a:effectLst/>
              <a:latin typeface="+mn-lt"/>
              <a:ea typeface="+mn-ea"/>
              <a:cs typeface="+mn-cs"/>
            </a:rPr>
            <a:t>、他の類似団体平均との差</a:t>
          </a:r>
          <a:r>
            <a:rPr lang="ja-JP" altLang="en-US" sz="1100">
              <a:solidFill>
                <a:schemeClr val="dk1"/>
              </a:solidFill>
              <a:effectLst/>
              <a:latin typeface="+mn-lt"/>
              <a:ea typeface="+mn-ea"/>
              <a:cs typeface="+mn-cs"/>
            </a:rPr>
            <a:t>は</a:t>
          </a:r>
          <a:r>
            <a:rPr lang="ja-JP" altLang="ja-JP" sz="1100">
              <a:solidFill>
                <a:schemeClr val="dk1"/>
              </a:solidFill>
              <a:effectLst/>
              <a:latin typeface="+mn-lt"/>
              <a:ea typeface="+mn-ea"/>
              <a:cs typeface="+mn-cs"/>
            </a:rPr>
            <a:t>、</a:t>
          </a:r>
          <a:r>
            <a:rPr lang="en-US" altLang="ja-JP" sz="1100">
              <a:solidFill>
                <a:schemeClr val="dk1"/>
              </a:solidFill>
              <a:effectLst/>
              <a:latin typeface="+mn-lt"/>
              <a:ea typeface="+mn-ea"/>
              <a:cs typeface="+mn-cs"/>
            </a:rPr>
            <a:t>1.2%</a:t>
          </a:r>
          <a:r>
            <a:rPr lang="ja-JP" altLang="ja-JP" sz="1100">
              <a:solidFill>
                <a:schemeClr val="dk1"/>
              </a:solidFill>
              <a:effectLst/>
              <a:latin typeface="+mn-lt"/>
              <a:ea typeface="+mn-ea"/>
              <a:cs typeface="+mn-cs"/>
            </a:rPr>
            <a:t>下回った状態となっている。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7" name="直線コネクタ 236"/>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8" name="テキスト ボックス 237"/>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1" name="直線コネクタ 240"/>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2" name="テキスト ボックス 241"/>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3" name="直線コネクタ 24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4" name="テキスト ボックス 24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15239</xdr:rowOff>
    </xdr:from>
    <xdr:to>
      <xdr:col>81</xdr:col>
      <xdr:colOff>44450</xdr:colOff>
      <xdr:row>89</xdr:row>
      <xdr:rowOff>21589</xdr:rowOff>
    </xdr:to>
    <xdr:cxnSp macro="">
      <xdr:nvCxnSpPr>
        <xdr:cNvPr id="246" name="直線コネクタ 245"/>
        <xdr:cNvCxnSpPr/>
      </xdr:nvCxnSpPr>
      <xdr:spPr>
        <a:xfrm flipV="1">
          <a:off x="17018000" y="14074139"/>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165116</xdr:rowOff>
    </xdr:from>
    <xdr:ext cx="762000" cy="259045"/>
    <xdr:sp macro="" textlink="">
      <xdr:nvSpPr>
        <xdr:cNvPr id="247" name="給与水準   （国との比較）最小値テキスト"/>
        <xdr:cNvSpPr txBox="1"/>
      </xdr:nvSpPr>
      <xdr:spPr>
        <a:xfrm>
          <a:off x="17106900" y="15252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21589</xdr:rowOff>
    </xdr:from>
    <xdr:to>
      <xdr:col>81</xdr:col>
      <xdr:colOff>133350</xdr:colOff>
      <xdr:row>89</xdr:row>
      <xdr:rowOff>21589</xdr:rowOff>
    </xdr:to>
    <xdr:cxnSp macro="">
      <xdr:nvCxnSpPr>
        <xdr:cNvPr id="248" name="直線コネクタ 247"/>
        <xdr:cNvCxnSpPr/>
      </xdr:nvCxnSpPr>
      <xdr:spPr>
        <a:xfrm>
          <a:off x="16929100" y="1528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101616</xdr:rowOff>
    </xdr:from>
    <xdr:ext cx="762000" cy="259045"/>
    <xdr:sp macro="" textlink="">
      <xdr:nvSpPr>
        <xdr:cNvPr id="249" name="給与水準   （国との比較）最大値テキスト"/>
        <xdr:cNvSpPr txBox="1"/>
      </xdr:nvSpPr>
      <xdr:spPr>
        <a:xfrm>
          <a:off x="17106900" y="13817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15239</xdr:rowOff>
    </xdr:from>
    <xdr:to>
      <xdr:col>81</xdr:col>
      <xdr:colOff>133350</xdr:colOff>
      <xdr:row>82</xdr:row>
      <xdr:rowOff>15239</xdr:rowOff>
    </xdr:to>
    <xdr:cxnSp macro="">
      <xdr:nvCxnSpPr>
        <xdr:cNvPr id="250" name="直線コネクタ 249"/>
        <xdr:cNvCxnSpPr/>
      </xdr:nvCxnSpPr>
      <xdr:spPr>
        <a:xfrm>
          <a:off x="16929100" y="14074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104139</xdr:rowOff>
    </xdr:from>
    <xdr:to>
      <xdr:col>81</xdr:col>
      <xdr:colOff>44450</xdr:colOff>
      <xdr:row>86</xdr:row>
      <xdr:rowOff>11113</xdr:rowOff>
    </xdr:to>
    <xdr:cxnSp macro="">
      <xdr:nvCxnSpPr>
        <xdr:cNvPr id="251" name="直線コネクタ 250"/>
        <xdr:cNvCxnSpPr/>
      </xdr:nvCxnSpPr>
      <xdr:spPr>
        <a:xfrm>
          <a:off x="16179800" y="14677389"/>
          <a:ext cx="838200" cy="78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4779</xdr:rowOff>
    </xdr:from>
    <xdr:ext cx="762000" cy="259045"/>
    <xdr:sp macro="" textlink="">
      <xdr:nvSpPr>
        <xdr:cNvPr id="252" name="給与水準   （国との比較）平均値テキスト"/>
        <xdr:cNvSpPr txBox="1"/>
      </xdr:nvSpPr>
      <xdr:spPr>
        <a:xfrm>
          <a:off x="17106900" y="147494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32702</xdr:rowOff>
    </xdr:from>
    <xdr:to>
      <xdr:col>81</xdr:col>
      <xdr:colOff>95250</xdr:colOff>
      <xdr:row>86</xdr:row>
      <xdr:rowOff>134302</xdr:rowOff>
    </xdr:to>
    <xdr:sp macro="" textlink="">
      <xdr:nvSpPr>
        <xdr:cNvPr id="253" name="フローチャート: 判断 252"/>
        <xdr:cNvSpPr/>
      </xdr:nvSpPr>
      <xdr:spPr>
        <a:xfrm>
          <a:off x="16967200" y="1477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104139</xdr:rowOff>
    </xdr:from>
    <xdr:to>
      <xdr:col>77</xdr:col>
      <xdr:colOff>44450</xdr:colOff>
      <xdr:row>86</xdr:row>
      <xdr:rowOff>47307</xdr:rowOff>
    </xdr:to>
    <xdr:cxnSp macro="">
      <xdr:nvCxnSpPr>
        <xdr:cNvPr id="254" name="直線コネクタ 253"/>
        <xdr:cNvCxnSpPr/>
      </xdr:nvCxnSpPr>
      <xdr:spPr>
        <a:xfrm flipV="1">
          <a:off x="15290800" y="14677389"/>
          <a:ext cx="889000" cy="114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55" name="フローチャート: 判断 254"/>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137177</xdr:rowOff>
    </xdr:from>
    <xdr:ext cx="736600" cy="259045"/>
    <xdr:sp macro="" textlink="">
      <xdr:nvSpPr>
        <xdr:cNvPr id="256" name="テキスト ボックス 255"/>
        <xdr:cNvSpPr txBox="1"/>
      </xdr:nvSpPr>
      <xdr:spPr>
        <a:xfrm>
          <a:off x="15798800" y="1488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47307</xdr:rowOff>
    </xdr:from>
    <xdr:to>
      <xdr:col>72</xdr:col>
      <xdr:colOff>203200</xdr:colOff>
      <xdr:row>86</xdr:row>
      <xdr:rowOff>71438</xdr:rowOff>
    </xdr:to>
    <xdr:cxnSp macro="">
      <xdr:nvCxnSpPr>
        <xdr:cNvPr id="257" name="直線コネクタ 256"/>
        <xdr:cNvCxnSpPr/>
      </xdr:nvCxnSpPr>
      <xdr:spPr>
        <a:xfrm flipV="1">
          <a:off x="14401800" y="14792007"/>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62864</xdr:rowOff>
    </xdr:from>
    <xdr:to>
      <xdr:col>73</xdr:col>
      <xdr:colOff>44450</xdr:colOff>
      <xdr:row>86</xdr:row>
      <xdr:rowOff>164464</xdr:rowOff>
    </xdr:to>
    <xdr:sp macro="" textlink="">
      <xdr:nvSpPr>
        <xdr:cNvPr id="258" name="フローチャート: 判断 257"/>
        <xdr:cNvSpPr/>
      </xdr:nvSpPr>
      <xdr:spPr>
        <a:xfrm>
          <a:off x="15240000" y="14807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149241</xdr:rowOff>
    </xdr:from>
    <xdr:ext cx="762000" cy="259045"/>
    <xdr:sp macro="" textlink="">
      <xdr:nvSpPr>
        <xdr:cNvPr id="259" name="テキスト ボックス 258"/>
        <xdr:cNvSpPr txBox="1"/>
      </xdr:nvSpPr>
      <xdr:spPr>
        <a:xfrm>
          <a:off x="14909800" y="1489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128270</xdr:rowOff>
    </xdr:from>
    <xdr:to>
      <xdr:col>68</xdr:col>
      <xdr:colOff>152400</xdr:colOff>
      <xdr:row>86</xdr:row>
      <xdr:rowOff>71438</xdr:rowOff>
    </xdr:to>
    <xdr:cxnSp macro="">
      <xdr:nvCxnSpPr>
        <xdr:cNvPr id="260" name="直線コネクタ 259"/>
        <xdr:cNvCxnSpPr/>
      </xdr:nvCxnSpPr>
      <xdr:spPr>
        <a:xfrm>
          <a:off x="13512800" y="14701520"/>
          <a:ext cx="889000" cy="114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80963</xdr:rowOff>
    </xdr:from>
    <xdr:to>
      <xdr:col>68</xdr:col>
      <xdr:colOff>203200</xdr:colOff>
      <xdr:row>87</xdr:row>
      <xdr:rowOff>11113</xdr:rowOff>
    </xdr:to>
    <xdr:sp macro="" textlink="">
      <xdr:nvSpPr>
        <xdr:cNvPr id="261" name="フローチャート: 判断 260"/>
        <xdr:cNvSpPr/>
      </xdr:nvSpPr>
      <xdr:spPr>
        <a:xfrm>
          <a:off x="14351000" y="14825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167340</xdr:rowOff>
    </xdr:from>
    <xdr:ext cx="762000" cy="259045"/>
    <xdr:sp macro="" textlink="">
      <xdr:nvSpPr>
        <xdr:cNvPr id="262" name="テキスト ボックス 261"/>
        <xdr:cNvSpPr txBox="1"/>
      </xdr:nvSpPr>
      <xdr:spPr>
        <a:xfrm>
          <a:off x="14020800" y="14912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20638</xdr:rowOff>
    </xdr:from>
    <xdr:to>
      <xdr:col>64</xdr:col>
      <xdr:colOff>152400</xdr:colOff>
      <xdr:row>86</xdr:row>
      <xdr:rowOff>122238</xdr:rowOff>
    </xdr:to>
    <xdr:sp macro="" textlink="">
      <xdr:nvSpPr>
        <xdr:cNvPr id="263" name="フローチャート: 判断 262"/>
        <xdr:cNvSpPr/>
      </xdr:nvSpPr>
      <xdr:spPr>
        <a:xfrm>
          <a:off x="13462000" y="14765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107015</xdr:rowOff>
    </xdr:from>
    <xdr:ext cx="762000" cy="259045"/>
    <xdr:sp macro="" textlink="">
      <xdr:nvSpPr>
        <xdr:cNvPr id="264" name="テキスト ボックス 263"/>
        <xdr:cNvSpPr txBox="1"/>
      </xdr:nvSpPr>
      <xdr:spPr>
        <a:xfrm>
          <a:off x="13131800" y="14851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5" name="テキスト ボックス 26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6" name="テキスト ボックス 26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7" name="テキスト ボックス 26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8" name="テキスト ボックス 26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9" name="テキスト ボックス 26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131763</xdr:rowOff>
    </xdr:from>
    <xdr:to>
      <xdr:col>81</xdr:col>
      <xdr:colOff>95250</xdr:colOff>
      <xdr:row>86</xdr:row>
      <xdr:rowOff>61913</xdr:rowOff>
    </xdr:to>
    <xdr:sp macro="" textlink="">
      <xdr:nvSpPr>
        <xdr:cNvPr id="270" name="楕円 269"/>
        <xdr:cNvSpPr/>
      </xdr:nvSpPr>
      <xdr:spPr>
        <a:xfrm>
          <a:off x="16967200" y="1470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148290</xdr:rowOff>
    </xdr:from>
    <xdr:ext cx="762000" cy="259045"/>
    <xdr:sp macro="" textlink="">
      <xdr:nvSpPr>
        <xdr:cNvPr id="271" name="給与水準   （国との比較）該当値テキスト"/>
        <xdr:cNvSpPr txBox="1"/>
      </xdr:nvSpPr>
      <xdr:spPr>
        <a:xfrm>
          <a:off x="17106900" y="14550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53339</xdr:rowOff>
    </xdr:from>
    <xdr:to>
      <xdr:col>77</xdr:col>
      <xdr:colOff>95250</xdr:colOff>
      <xdr:row>85</xdr:row>
      <xdr:rowOff>154939</xdr:rowOff>
    </xdr:to>
    <xdr:sp macro="" textlink="">
      <xdr:nvSpPr>
        <xdr:cNvPr id="272" name="楕円 271"/>
        <xdr:cNvSpPr/>
      </xdr:nvSpPr>
      <xdr:spPr>
        <a:xfrm>
          <a:off x="16129000" y="1462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165116</xdr:rowOff>
    </xdr:from>
    <xdr:ext cx="736600" cy="259045"/>
    <xdr:sp macro="" textlink="">
      <xdr:nvSpPr>
        <xdr:cNvPr id="273" name="テキスト ボックス 272"/>
        <xdr:cNvSpPr txBox="1"/>
      </xdr:nvSpPr>
      <xdr:spPr>
        <a:xfrm>
          <a:off x="15798800" y="143954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167957</xdr:rowOff>
    </xdr:from>
    <xdr:to>
      <xdr:col>73</xdr:col>
      <xdr:colOff>44450</xdr:colOff>
      <xdr:row>86</xdr:row>
      <xdr:rowOff>98107</xdr:rowOff>
    </xdr:to>
    <xdr:sp macro="" textlink="">
      <xdr:nvSpPr>
        <xdr:cNvPr id="274" name="楕円 273"/>
        <xdr:cNvSpPr/>
      </xdr:nvSpPr>
      <xdr:spPr>
        <a:xfrm>
          <a:off x="15240000" y="14741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108284</xdr:rowOff>
    </xdr:from>
    <xdr:ext cx="762000" cy="259045"/>
    <xdr:sp macro="" textlink="">
      <xdr:nvSpPr>
        <xdr:cNvPr id="275" name="テキスト ボックス 274"/>
        <xdr:cNvSpPr txBox="1"/>
      </xdr:nvSpPr>
      <xdr:spPr>
        <a:xfrm>
          <a:off x="14909800" y="14510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20638</xdr:rowOff>
    </xdr:from>
    <xdr:to>
      <xdr:col>68</xdr:col>
      <xdr:colOff>203200</xdr:colOff>
      <xdr:row>86</xdr:row>
      <xdr:rowOff>122238</xdr:rowOff>
    </xdr:to>
    <xdr:sp macro="" textlink="">
      <xdr:nvSpPr>
        <xdr:cNvPr id="276" name="楕円 275"/>
        <xdr:cNvSpPr/>
      </xdr:nvSpPr>
      <xdr:spPr>
        <a:xfrm>
          <a:off x="14351000" y="14765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132415</xdr:rowOff>
    </xdr:from>
    <xdr:ext cx="762000" cy="259045"/>
    <xdr:sp macro="" textlink="">
      <xdr:nvSpPr>
        <xdr:cNvPr id="277" name="テキスト ボックス 276"/>
        <xdr:cNvSpPr txBox="1"/>
      </xdr:nvSpPr>
      <xdr:spPr>
        <a:xfrm>
          <a:off x="14020800" y="14534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77470</xdr:rowOff>
    </xdr:from>
    <xdr:to>
      <xdr:col>64</xdr:col>
      <xdr:colOff>152400</xdr:colOff>
      <xdr:row>86</xdr:row>
      <xdr:rowOff>7620</xdr:rowOff>
    </xdr:to>
    <xdr:sp macro="" textlink="">
      <xdr:nvSpPr>
        <xdr:cNvPr id="278" name="楕円 277"/>
        <xdr:cNvSpPr/>
      </xdr:nvSpPr>
      <xdr:spPr>
        <a:xfrm>
          <a:off x="13462000" y="1465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17797</xdr:rowOff>
    </xdr:from>
    <xdr:ext cx="762000" cy="259045"/>
    <xdr:sp macro="" textlink="">
      <xdr:nvSpPr>
        <xdr:cNvPr id="279" name="テキスト ボックス 278"/>
        <xdr:cNvSpPr txBox="1"/>
      </xdr:nvSpPr>
      <xdr:spPr>
        <a:xfrm>
          <a:off x="13131800" y="1441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0" name="正方形/長方形 27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1" name="テキスト ボックス 28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2" name="テキスト ボックス 28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[44.19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3" name="正方形/長方形 28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4" name="正方形/長方形 28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5" name="正方形/長方形 28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6" name="正方形/長方形 28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7" name="正方形/長方形 28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8" name="正方形/長方形 28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9" name="正方形/長方形 28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0" name="正方形/長方形 28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1" name="正方形/長方形 29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2" name="テキスト ボックス 29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050">
              <a:solidFill>
                <a:schemeClr val="dk1"/>
              </a:solidFill>
              <a:effectLst/>
              <a:latin typeface="+mn-lt"/>
              <a:ea typeface="+mn-ea"/>
              <a:cs typeface="+mn-cs"/>
            </a:rPr>
            <a:t>　総務省の指針により、定員管理の数値目標の着実な達成と</a:t>
          </a:r>
          <a:r>
            <a:rPr lang="en-US" altLang="ja-JP" sz="1050">
              <a:solidFill>
                <a:schemeClr val="dk1"/>
              </a:solidFill>
              <a:effectLst/>
              <a:latin typeface="+mn-lt"/>
              <a:ea typeface="+mn-ea"/>
              <a:cs typeface="+mn-cs"/>
            </a:rPr>
            <a:t>2011</a:t>
          </a:r>
          <a:r>
            <a:rPr lang="ja-JP" altLang="ja-JP" sz="1050">
              <a:solidFill>
                <a:schemeClr val="dk1"/>
              </a:solidFill>
              <a:effectLst/>
              <a:latin typeface="+mn-lt"/>
              <a:ea typeface="+mn-ea"/>
              <a:cs typeface="+mn-cs"/>
            </a:rPr>
            <a:t>年度までの純減に努めなければならないところではあるが、当村は</a:t>
          </a:r>
          <a:r>
            <a:rPr lang="en-US" altLang="ja-JP" sz="1050">
              <a:solidFill>
                <a:schemeClr val="dk1"/>
              </a:solidFill>
              <a:effectLst/>
              <a:latin typeface="+mn-lt"/>
              <a:ea typeface="+mn-ea"/>
              <a:cs typeface="+mn-cs"/>
            </a:rPr>
            <a:t>1</a:t>
          </a:r>
          <a:r>
            <a:rPr lang="ja-JP" altLang="ja-JP" sz="1050">
              <a:solidFill>
                <a:schemeClr val="dk1"/>
              </a:solidFill>
              <a:effectLst/>
              <a:latin typeface="+mn-lt"/>
              <a:ea typeface="+mn-ea"/>
              <a:cs typeface="+mn-cs"/>
            </a:rPr>
            <a:t>村</a:t>
          </a:r>
          <a:r>
            <a:rPr lang="en-US" altLang="ja-JP" sz="1050">
              <a:solidFill>
                <a:schemeClr val="dk1"/>
              </a:solidFill>
              <a:effectLst/>
              <a:latin typeface="+mn-lt"/>
              <a:ea typeface="+mn-ea"/>
              <a:cs typeface="+mn-cs"/>
            </a:rPr>
            <a:t>2</a:t>
          </a:r>
          <a:r>
            <a:rPr lang="ja-JP" altLang="ja-JP" sz="1050">
              <a:solidFill>
                <a:schemeClr val="dk1"/>
              </a:solidFill>
              <a:effectLst/>
              <a:latin typeface="+mn-lt"/>
              <a:ea typeface="+mn-ea"/>
              <a:cs typeface="+mn-cs"/>
            </a:rPr>
            <a:t>島という特殊な状況にあり、</a:t>
          </a:r>
          <a:r>
            <a:rPr lang="en-US" altLang="ja-JP" sz="1050">
              <a:solidFill>
                <a:schemeClr val="dk1"/>
              </a:solidFill>
              <a:effectLst/>
              <a:latin typeface="+mn-lt"/>
              <a:ea typeface="+mn-ea"/>
              <a:cs typeface="+mn-cs"/>
            </a:rPr>
            <a:t>2</a:t>
          </a:r>
          <a:r>
            <a:rPr lang="ja-JP" altLang="ja-JP" sz="1050">
              <a:solidFill>
                <a:schemeClr val="dk1"/>
              </a:solidFill>
              <a:effectLst/>
              <a:latin typeface="+mn-lt"/>
              <a:ea typeface="+mn-ea"/>
              <a:cs typeface="+mn-cs"/>
            </a:rPr>
            <a:t>島の行政サービスに格差を生じさせないように維持しなければならないため、他の類似団体平均と比較しても職員数が多くなっているところである。また、平成</a:t>
          </a:r>
          <a:r>
            <a:rPr lang="en-US" altLang="ja-JP" sz="1050">
              <a:solidFill>
                <a:schemeClr val="dk1"/>
              </a:solidFill>
              <a:effectLst/>
              <a:latin typeface="+mn-lt"/>
              <a:ea typeface="+mn-ea"/>
              <a:cs typeface="+mn-cs"/>
            </a:rPr>
            <a:t>23</a:t>
          </a:r>
          <a:r>
            <a:rPr lang="ja-JP" altLang="ja-JP" sz="1050">
              <a:solidFill>
                <a:schemeClr val="dk1"/>
              </a:solidFill>
              <a:effectLst/>
              <a:latin typeface="+mn-lt"/>
              <a:ea typeface="+mn-ea"/>
              <a:cs typeface="+mn-cs"/>
            </a:rPr>
            <a:t>年度に複合施設を開設したことに伴い職員定数を増員したため、平成</a:t>
          </a:r>
          <a:r>
            <a:rPr lang="en-US" altLang="ja-JP" sz="1050">
              <a:solidFill>
                <a:schemeClr val="dk1"/>
              </a:solidFill>
              <a:effectLst/>
              <a:latin typeface="+mn-lt"/>
              <a:ea typeface="+mn-ea"/>
              <a:cs typeface="+mn-cs"/>
            </a:rPr>
            <a:t>30</a:t>
          </a:r>
          <a:r>
            <a:rPr lang="ja-JP" altLang="ja-JP" sz="1050">
              <a:solidFill>
                <a:schemeClr val="dk1"/>
              </a:solidFill>
              <a:effectLst/>
              <a:latin typeface="+mn-lt"/>
              <a:ea typeface="+mn-ea"/>
              <a:cs typeface="+mn-cs"/>
            </a:rPr>
            <a:t>年度においても、他の類似団体平均よりも</a:t>
          </a:r>
          <a:r>
            <a:rPr lang="en-US" altLang="ja-JP" sz="1050">
              <a:solidFill>
                <a:schemeClr val="dk1"/>
              </a:solidFill>
              <a:effectLst/>
              <a:latin typeface="+mn-lt"/>
              <a:ea typeface="+mn-ea"/>
              <a:cs typeface="+mn-cs"/>
            </a:rPr>
            <a:t>19.13</a:t>
          </a:r>
          <a:r>
            <a:rPr lang="ja-JP" altLang="ja-JP" sz="1050">
              <a:solidFill>
                <a:schemeClr val="dk1"/>
              </a:solidFill>
              <a:effectLst/>
              <a:latin typeface="+mn-lt"/>
              <a:ea typeface="+mn-ea"/>
              <a:cs typeface="+mn-cs"/>
            </a:rPr>
            <a:t>人多くなり、前年とほぼ同様の差が開いた状況にある。今後、組織及び業務内容の見直し等により適切な人員管理に努めていく。</a:t>
          </a:r>
          <a:endParaRPr lang="ja-JP" altLang="ja-JP" sz="1200">
            <a:effectLst/>
          </a:endParaRPr>
        </a:p>
      </xdr:txBody>
    </xdr:sp>
    <xdr:clientData/>
  </xdr:twoCellAnchor>
  <xdr:oneCellAnchor>
    <xdr:from>
      <xdr:col>61</xdr:col>
      <xdr:colOff>6350</xdr:colOff>
      <xdr:row>54</xdr:row>
      <xdr:rowOff>139700</xdr:rowOff>
    </xdr:from>
    <xdr:ext cx="349839" cy="225703"/>
    <xdr:sp macro="" textlink="">
      <xdr:nvSpPr>
        <xdr:cNvPr id="293" name="テキスト ボックス 29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4" name="直線コネクタ 29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5" name="テキスト ボックス 29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6" name="直線コネクタ 29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7" name="テキスト ボックス 29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98" name="直線コネクタ 29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299" name="テキスト ボックス 29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0" name="直線コネクタ 29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1" name="テキスト ボックス 30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2" name="直線コネクタ 30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3" name="テキスト ボックス 30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4" name="直線コネクタ 30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5" name="テキスト ボックス 30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6" name="直線コネクタ 30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7" name="テキスト ボックス 30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88277</xdr:rowOff>
    </xdr:from>
    <xdr:to>
      <xdr:col>81</xdr:col>
      <xdr:colOff>44450</xdr:colOff>
      <xdr:row>68</xdr:row>
      <xdr:rowOff>81262</xdr:rowOff>
    </xdr:to>
    <xdr:cxnSp macro="">
      <xdr:nvCxnSpPr>
        <xdr:cNvPr id="310" name="直線コネクタ 309"/>
        <xdr:cNvCxnSpPr/>
      </xdr:nvCxnSpPr>
      <xdr:spPr>
        <a:xfrm flipV="1">
          <a:off x="17018000" y="10032377"/>
          <a:ext cx="0" cy="17074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53339</xdr:rowOff>
    </xdr:from>
    <xdr:ext cx="762000" cy="259045"/>
    <xdr:sp macro="" textlink="">
      <xdr:nvSpPr>
        <xdr:cNvPr id="311" name="定員管理の状況最小値テキスト"/>
        <xdr:cNvSpPr txBox="1"/>
      </xdr:nvSpPr>
      <xdr:spPr>
        <a:xfrm>
          <a:off x="17106900" y="11711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81262</xdr:rowOff>
    </xdr:from>
    <xdr:to>
      <xdr:col>81</xdr:col>
      <xdr:colOff>133350</xdr:colOff>
      <xdr:row>68</xdr:row>
      <xdr:rowOff>81262</xdr:rowOff>
    </xdr:to>
    <xdr:cxnSp macro="">
      <xdr:nvCxnSpPr>
        <xdr:cNvPr id="312" name="直線コネクタ 311"/>
        <xdr:cNvCxnSpPr/>
      </xdr:nvCxnSpPr>
      <xdr:spPr>
        <a:xfrm>
          <a:off x="16929100" y="11739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3204</xdr:rowOff>
    </xdr:from>
    <xdr:ext cx="762000" cy="259045"/>
    <xdr:sp macro="" textlink="">
      <xdr:nvSpPr>
        <xdr:cNvPr id="313" name="定員管理の状況最大値テキスト"/>
        <xdr:cNvSpPr txBox="1"/>
      </xdr:nvSpPr>
      <xdr:spPr>
        <a:xfrm>
          <a:off x="17106900" y="9775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88277</xdr:rowOff>
    </xdr:from>
    <xdr:to>
      <xdr:col>81</xdr:col>
      <xdr:colOff>133350</xdr:colOff>
      <xdr:row>58</xdr:row>
      <xdr:rowOff>88277</xdr:rowOff>
    </xdr:to>
    <xdr:cxnSp macro="">
      <xdr:nvCxnSpPr>
        <xdr:cNvPr id="314" name="直線コネクタ 313"/>
        <xdr:cNvCxnSpPr/>
      </xdr:nvCxnSpPr>
      <xdr:spPr>
        <a:xfrm>
          <a:off x="16929100" y="10032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153978</xdr:rowOff>
    </xdr:from>
    <xdr:to>
      <xdr:col>81</xdr:col>
      <xdr:colOff>44450</xdr:colOff>
      <xdr:row>60</xdr:row>
      <xdr:rowOff>155242</xdr:rowOff>
    </xdr:to>
    <xdr:cxnSp macro="">
      <xdr:nvCxnSpPr>
        <xdr:cNvPr id="315" name="直線コネクタ 314"/>
        <xdr:cNvCxnSpPr/>
      </xdr:nvCxnSpPr>
      <xdr:spPr>
        <a:xfrm flipV="1">
          <a:off x="16179800" y="10440978"/>
          <a:ext cx="838200" cy="1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71342</xdr:rowOff>
    </xdr:from>
    <xdr:ext cx="762000" cy="259045"/>
    <xdr:sp macro="" textlink="">
      <xdr:nvSpPr>
        <xdr:cNvPr id="316" name="定員管理の状況平均値テキスト"/>
        <xdr:cNvSpPr txBox="1"/>
      </xdr:nvSpPr>
      <xdr:spPr>
        <a:xfrm>
          <a:off x="17106900" y="100154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54815</xdr:rowOff>
    </xdr:from>
    <xdr:to>
      <xdr:col>81</xdr:col>
      <xdr:colOff>95250</xdr:colOff>
      <xdr:row>59</xdr:row>
      <xdr:rowOff>156415</xdr:rowOff>
    </xdr:to>
    <xdr:sp macro="" textlink="">
      <xdr:nvSpPr>
        <xdr:cNvPr id="317" name="フローチャート: 判断 316"/>
        <xdr:cNvSpPr/>
      </xdr:nvSpPr>
      <xdr:spPr>
        <a:xfrm>
          <a:off x="16967200" y="1017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155242</xdr:rowOff>
    </xdr:from>
    <xdr:to>
      <xdr:col>77</xdr:col>
      <xdr:colOff>44450</xdr:colOff>
      <xdr:row>60</xdr:row>
      <xdr:rowOff>160069</xdr:rowOff>
    </xdr:to>
    <xdr:cxnSp macro="">
      <xdr:nvCxnSpPr>
        <xdr:cNvPr id="318" name="直線コネクタ 317"/>
        <xdr:cNvCxnSpPr/>
      </xdr:nvCxnSpPr>
      <xdr:spPr>
        <a:xfrm flipV="1">
          <a:off x="15290800" y="10442242"/>
          <a:ext cx="889000" cy="4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59872</xdr:rowOff>
    </xdr:from>
    <xdr:to>
      <xdr:col>77</xdr:col>
      <xdr:colOff>95250</xdr:colOff>
      <xdr:row>59</xdr:row>
      <xdr:rowOff>161472</xdr:rowOff>
    </xdr:to>
    <xdr:sp macro="" textlink="">
      <xdr:nvSpPr>
        <xdr:cNvPr id="319" name="フローチャート: 判断 318"/>
        <xdr:cNvSpPr/>
      </xdr:nvSpPr>
      <xdr:spPr>
        <a:xfrm>
          <a:off x="16129000" y="1017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199</xdr:rowOff>
    </xdr:from>
    <xdr:ext cx="736600" cy="259045"/>
    <xdr:sp macro="" textlink="">
      <xdr:nvSpPr>
        <xdr:cNvPr id="320" name="テキスト ボックス 319"/>
        <xdr:cNvSpPr txBox="1"/>
      </xdr:nvSpPr>
      <xdr:spPr>
        <a:xfrm>
          <a:off x="15798800" y="99442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160069</xdr:rowOff>
    </xdr:from>
    <xdr:to>
      <xdr:col>72</xdr:col>
      <xdr:colOff>203200</xdr:colOff>
      <xdr:row>60</xdr:row>
      <xdr:rowOff>161448</xdr:rowOff>
    </xdr:to>
    <xdr:cxnSp macro="">
      <xdr:nvCxnSpPr>
        <xdr:cNvPr id="321" name="直線コネクタ 320"/>
        <xdr:cNvCxnSpPr/>
      </xdr:nvCxnSpPr>
      <xdr:spPr>
        <a:xfrm flipV="1">
          <a:off x="14401800" y="10447069"/>
          <a:ext cx="889000" cy="1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50909</xdr:rowOff>
    </xdr:from>
    <xdr:to>
      <xdr:col>73</xdr:col>
      <xdr:colOff>44450</xdr:colOff>
      <xdr:row>59</xdr:row>
      <xdr:rowOff>152509</xdr:rowOff>
    </xdr:to>
    <xdr:sp macro="" textlink="">
      <xdr:nvSpPr>
        <xdr:cNvPr id="322" name="フローチャート: 判断 321"/>
        <xdr:cNvSpPr/>
      </xdr:nvSpPr>
      <xdr:spPr>
        <a:xfrm>
          <a:off x="15240000" y="1016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162686</xdr:rowOff>
    </xdr:from>
    <xdr:ext cx="762000" cy="259045"/>
    <xdr:sp macro="" textlink="">
      <xdr:nvSpPr>
        <xdr:cNvPr id="323" name="テキスト ボックス 322"/>
        <xdr:cNvSpPr txBox="1"/>
      </xdr:nvSpPr>
      <xdr:spPr>
        <a:xfrm>
          <a:off x="14909800" y="9935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161448</xdr:rowOff>
    </xdr:from>
    <xdr:to>
      <xdr:col>68</xdr:col>
      <xdr:colOff>152400</xdr:colOff>
      <xdr:row>61</xdr:row>
      <xdr:rowOff>1373</xdr:rowOff>
    </xdr:to>
    <xdr:cxnSp macro="">
      <xdr:nvCxnSpPr>
        <xdr:cNvPr id="324" name="直線コネクタ 323"/>
        <xdr:cNvCxnSpPr/>
      </xdr:nvCxnSpPr>
      <xdr:spPr>
        <a:xfrm flipV="1">
          <a:off x="13512800" y="10448448"/>
          <a:ext cx="889000" cy="11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24711</xdr:rowOff>
    </xdr:from>
    <xdr:to>
      <xdr:col>68</xdr:col>
      <xdr:colOff>203200</xdr:colOff>
      <xdr:row>59</xdr:row>
      <xdr:rowOff>126311</xdr:rowOff>
    </xdr:to>
    <xdr:sp macro="" textlink="">
      <xdr:nvSpPr>
        <xdr:cNvPr id="325" name="フローチャート: 判断 324"/>
        <xdr:cNvSpPr/>
      </xdr:nvSpPr>
      <xdr:spPr>
        <a:xfrm>
          <a:off x="14351000" y="10140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136488</xdr:rowOff>
    </xdr:from>
    <xdr:ext cx="762000" cy="259045"/>
    <xdr:sp macro="" textlink="">
      <xdr:nvSpPr>
        <xdr:cNvPr id="326" name="テキスト ボックス 325"/>
        <xdr:cNvSpPr txBox="1"/>
      </xdr:nvSpPr>
      <xdr:spPr>
        <a:xfrm>
          <a:off x="14020800" y="9909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20459</xdr:rowOff>
    </xdr:from>
    <xdr:to>
      <xdr:col>64</xdr:col>
      <xdr:colOff>152400</xdr:colOff>
      <xdr:row>59</xdr:row>
      <xdr:rowOff>122059</xdr:rowOff>
    </xdr:to>
    <xdr:sp macro="" textlink="">
      <xdr:nvSpPr>
        <xdr:cNvPr id="327" name="フローチャート: 判断 326"/>
        <xdr:cNvSpPr/>
      </xdr:nvSpPr>
      <xdr:spPr>
        <a:xfrm>
          <a:off x="13462000" y="1013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132236</xdr:rowOff>
    </xdr:from>
    <xdr:ext cx="762000" cy="259045"/>
    <xdr:sp macro="" textlink="">
      <xdr:nvSpPr>
        <xdr:cNvPr id="328" name="テキスト ボックス 327"/>
        <xdr:cNvSpPr txBox="1"/>
      </xdr:nvSpPr>
      <xdr:spPr>
        <a:xfrm>
          <a:off x="13131800" y="9904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103178</xdr:rowOff>
    </xdr:from>
    <xdr:to>
      <xdr:col>81</xdr:col>
      <xdr:colOff>95250</xdr:colOff>
      <xdr:row>61</xdr:row>
      <xdr:rowOff>33328</xdr:rowOff>
    </xdr:to>
    <xdr:sp macro="" textlink="">
      <xdr:nvSpPr>
        <xdr:cNvPr id="334" name="楕円 333"/>
        <xdr:cNvSpPr/>
      </xdr:nvSpPr>
      <xdr:spPr>
        <a:xfrm>
          <a:off x="16967200" y="10390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75255</xdr:rowOff>
    </xdr:from>
    <xdr:ext cx="762000" cy="259045"/>
    <xdr:sp macro="" textlink="">
      <xdr:nvSpPr>
        <xdr:cNvPr id="335" name="定員管理の状況該当値テキスト"/>
        <xdr:cNvSpPr txBox="1"/>
      </xdr:nvSpPr>
      <xdr:spPr>
        <a:xfrm>
          <a:off x="17106900" y="10362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104442</xdr:rowOff>
    </xdr:from>
    <xdr:to>
      <xdr:col>77</xdr:col>
      <xdr:colOff>95250</xdr:colOff>
      <xdr:row>61</xdr:row>
      <xdr:rowOff>34592</xdr:rowOff>
    </xdr:to>
    <xdr:sp macro="" textlink="">
      <xdr:nvSpPr>
        <xdr:cNvPr id="336" name="楕円 335"/>
        <xdr:cNvSpPr/>
      </xdr:nvSpPr>
      <xdr:spPr>
        <a:xfrm>
          <a:off x="16129000" y="10391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19369</xdr:rowOff>
    </xdr:from>
    <xdr:ext cx="736600" cy="259045"/>
    <xdr:sp macro="" textlink="">
      <xdr:nvSpPr>
        <xdr:cNvPr id="337" name="テキスト ボックス 336"/>
        <xdr:cNvSpPr txBox="1"/>
      </xdr:nvSpPr>
      <xdr:spPr>
        <a:xfrm>
          <a:off x="15798800" y="104778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109269</xdr:rowOff>
    </xdr:from>
    <xdr:to>
      <xdr:col>73</xdr:col>
      <xdr:colOff>44450</xdr:colOff>
      <xdr:row>61</xdr:row>
      <xdr:rowOff>39419</xdr:rowOff>
    </xdr:to>
    <xdr:sp macro="" textlink="">
      <xdr:nvSpPr>
        <xdr:cNvPr id="338" name="楕円 337"/>
        <xdr:cNvSpPr/>
      </xdr:nvSpPr>
      <xdr:spPr>
        <a:xfrm>
          <a:off x="15240000" y="10396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24196</xdr:rowOff>
    </xdr:from>
    <xdr:ext cx="762000" cy="259045"/>
    <xdr:sp macro="" textlink="">
      <xdr:nvSpPr>
        <xdr:cNvPr id="339" name="テキスト ボックス 338"/>
        <xdr:cNvSpPr txBox="1"/>
      </xdr:nvSpPr>
      <xdr:spPr>
        <a:xfrm>
          <a:off x="14909800" y="10482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110648</xdr:rowOff>
    </xdr:from>
    <xdr:to>
      <xdr:col>68</xdr:col>
      <xdr:colOff>203200</xdr:colOff>
      <xdr:row>61</xdr:row>
      <xdr:rowOff>40798</xdr:rowOff>
    </xdr:to>
    <xdr:sp macro="" textlink="">
      <xdr:nvSpPr>
        <xdr:cNvPr id="340" name="楕円 339"/>
        <xdr:cNvSpPr/>
      </xdr:nvSpPr>
      <xdr:spPr>
        <a:xfrm>
          <a:off x="14351000" y="10397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25575</xdr:rowOff>
    </xdr:from>
    <xdr:ext cx="762000" cy="259045"/>
    <xdr:sp macro="" textlink="">
      <xdr:nvSpPr>
        <xdr:cNvPr id="341" name="テキスト ボックス 340"/>
        <xdr:cNvSpPr txBox="1"/>
      </xdr:nvSpPr>
      <xdr:spPr>
        <a:xfrm>
          <a:off x="14020800" y="10484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122023</xdr:rowOff>
    </xdr:from>
    <xdr:to>
      <xdr:col>64</xdr:col>
      <xdr:colOff>152400</xdr:colOff>
      <xdr:row>61</xdr:row>
      <xdr:rowOff>52173</xdr:rowOff>
    </xdr:to>
    <xdr:sp macro="" textlink="">
      <xdr:nvSpPr>
        <xdr:cNvPr id="342" name="楕円 341"/>
        <xdr:cNvSpPr/>
      </xdr:nvSpPr>
      <xdr:spPr>
        <a:xfrm>
          <a:off x="13462000" y="10409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36950</xdr:rowOff>
    </xdr:from>
    <xdr:ext cx="762000" cy="259045"/>
    <xdr:sp macro="" textlink="">
      <xdr:nvSpPr>
        <xdr:cNvPr id="343" name="テキスト ボックス 342"/>
        <xdr:cNvSpPr txBox="1"/>
      </xdr:nvSpPr>
      <xdr:spPr>
        <a:xfrm>
          <a:off x="13131800" y="10495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 </a:t>
          </a: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000">
              <a:solidFill>
                <a:schemeClr val="dk1"/>
              </a:solidFill>
              <a:effectLst/>
              <a:latin typeface="+mn-lt"/>
              <a:ea typeface="+mn-ea"/>
              <a:cs typeface="+mn-cs"/>
            </a:rPr>
            <a:t>　平成</a:t>
          </a:r>
          <a:r>
            <a:rPr lang="en-US" altLang="ja-JP" sz="1000">
              <a:solidFill>
                <a:schemeClr val="dk1"/>
              </a:solidFill>
              <a:effectLst/>
              <a:latin typeface="+mn-lt"/>
              <a:ea typeface="+mn-ea"/>
              <a:cs typeface="+mn-cs"/>
            </a:rPr>
            <a:t>24</a:t>
          </a:r>
          <a:r>
            <a:rPr lang="ja-JP" altLang="ja-JP" sz="1000">
              <a:solidFill>
                <a:schemeClr val="dk1"/>
              </a:solidFill>
              <a:effectLst/>
              <a:latin typeface="+mn-lt"/>
              <a:ea typeface="+mn-ea"/>
              <a:cs typeface="+mn-cs"/>
            </a:rPr>
            <a:t>年度の約</a:t>
          </a:r>
          <a:r>
            <a:rPr lang="en-US" altLang="ja-JP" sz="1000">
              <a:solidFill>
                <a:schemeClr val="dk1"/>
              </a:solidFill>
              <a:effectLst/>
              <a:latin typeface="+mn-lt"/>
              <a:ea typeface="+mn-ea"/>
              <a:cs typeface="+mn-cs"/>
            </a:rPr>
            <a:t>3</a:t>
          </a:r>
          <a:r>
            <a:rPr lang="ja-JP" altLang="ja-JP" sz="1000">
              <a:solidFill>
                <a:schemeClr val="dk1"/>
              </a:solidFill>
              <a:effectLst/>
              <a:latin typeface="+mn-lt"/>
              <a:ea typeface="+mn-ea"/>
              <a:cs typeface="+mn-cs"/>
            </a:rPr>
            <a:t>億</a:t>
          </a:r>
          <a:r>
            <a:rPr lang="en-US" altLang="ja-JP" sz="1000">
              <a:solidFill>
                <a:schemeClr val="dk1"/>
              </a:solidFill>
              <a:effectLst/>
              <a:latin typeface="+mn-lt"/>
              <a:ea typeface="+mn-ea"/>
              <a:cs typeface="+mn-cs"/>
            </a:rPr>
            <a:t>5</a:t>
          </a:r>
          <a:r>
            <a:rPr lang="ja-JP" altLang="ja-JP" sz="1000">
              <a:solidFill>
                <a:schemeClr val="dk1"/>
              </a:solidFill>
              <a:effectLst/>
              <a:latin typeface="+mn-lt"/>
              <a:ea typeface="+mn-ea"/>
              <a:cs typeface="+mn-cs"/>
            </a:rPr>
            <a:t>千万円、平成</a:t>
          </a:r>
          <a:r>
            <a:rPr lang="en-US" altLang="ja-JP" sz="1000">
              <a:solidFill>
                <a:schemeClr val="dk1"/>
              </a:solidFill>
              <a:effectLst/>
              <a:latin typeface="+mn-lt"/>
              <a:ea typeface="+mn-ea"/>
              <a:cs typeface="+mn-cs"/>
            </a:rPr>
            <a:t>25</a:t>
          </a:r>
          <a:r>
            <a:rPr lang="ja-JP" altLang="ja-JP" sz="1000">
              <a:solidFill>
                <a:schemeClr val="dk1"/>
              </a:solidFill>
              <a:effectLst/>
              <a:latin typeface="+mn-lt"/>
              <a:ea typeface="+mn-ea"/>
              <a:cs typeface="+mn-cs"/>
            </a:rPr>
            <a:t>年度にも</a:t>
          </a:r>
          <a:r>
            <a:rPr lang="en-US" altLang="ja-JP" sz="1000">
              <a:solidFill>
                <a:schemeClr val="dk1"/>
              </a:solidFill>
              <a:effectLst/>
              <a:latin typeface="+mn-lt"/>
              <a:ea typeface="+mn-ea"/>
              <a:cs typeface="+mn-cs"/>
            </a:rPr>
            <a:t>1</a:t>
          </a:r>
          <a:r>
            <a:rPr lang="ja-JP" altLang="ja-JP" sz="1000">
              <a:solidFill>
                <a:schemeClr val="dk1"/>
              </a:solidFill>
              <a:effectLst/>
              <a:latin typeface="+mn-lt"/>
              <a:ea typeface="+mn-ea"/>
              <a:cs typeface="+mn-cs"/>
            </a:rPr>
            <a:t>億</a:t>
          </a:r>
          <a:r>
            <a:rPr lang="en-US" altLang="ja-JP" sz="1000">
              <a:solidFill>
                <a:schemeClr val="dk1"/>
              </a:solidFill>
              <a:effectLst/>
              <a:latin typeface="+mn-lt"/>
              <a:ea typeface="+mn-ea"/>
              <a:cs typeface="+mn-cs"/>
            </a:rPr>
            <a:t>9</a:t>
          </a:r>
          <a:r>
            <a:rPr lang="ja-JP" altLang="ja-JP" sz="1000">
              <a:solidFill>
                <a:schemeClr val="dk1"/>
              </a:solidFill>
              <a:effectLst/>
              <a:latin typeface="+mn-lt"/>
              <a:ea typeface="+mn-ea"/>
              <a:cs typeface="+mn-cs"/>
            </a:rPr>
            <a:t>千万円、平成</a:t>
          </a:r>
          <a:r>
            <a:rPr lang="en-US" altLang="ja-JP" sz="1000">
              <a:solidFill>
                <a:schemeClr val="dk1"/>
              </a:solidFill>
              <a:effectLst/>
              <a:latin typeface="+mn-lt"/>
              <a:ea typeface="+mn-ea"/>
              <a:cs typeface="+mn-cs"/>
            </a:rPr>
            <a:t>29</a:t>
          </a:r>
          <a:r>
            <a:rPr lang="ja-JP" altLang="ja-JP" sz="1000">
              <a:solidFill>
                <a:schemeClr val="dk1"/>
              </a:solidFill>
              <a:effectLst/>
              <a:latin typeface="+mn-lt"/>
              <a:ea typeface="+mn-ea"/>
              <a:cs typeface="+mn-cs"/>
            </a:rPr>
            <a:t>年度には約</a:t>
          </a:r>
          <a:r>
            <a:rPr lang="en-US" altLang="ja-JP" sz="1000">
              <a:solidFill>
                <a:schemeClr val="dk1"/>
              </a:solidFill>
              <a:effectLst/>
              <a:latin typeface="+mn-lt"/>
              <a:ea typeface="+mn-ea"/>
              <a:cs typeface="+mn-cs"/>
            </a:rPr>
            <a:t>3</a:t>
          </a:r>
          <a:r>
            <a:rPr lang="ja-JP" altLang="ja-JP" sz="1000">
              <a:solidFill>
                <a:schemeClr val="dk1"/>
              </a:solidFill>
              <a:effectLst/>
              <a:latin typeface="+mn-lt"/>
              <a:ea typeface="+mn-ea"/>
              <a:cs typeface="+mn-cs"/>
            </a:rPr>
            <a:t>億円のの繰上償還を行ったことにより前年より</a:t>
          </a:r>
          <a:r>
            <a:rPr lang="en-US" altLang="ja-JP" sz="1000">
              <a:solidFill>
                <a:schemeClr val="dk1"/>
              </a:solidFill>
              <a:effectLst/>
              <a:latin typeface="+mn-lt"/>
              <a:ea typeface="+mn-ea"/>
              <a:cs typeface="+mn-cs"/>
            </a:rPr>
            <a:t>1.4%</a:t>
          </a:r>
          <a:r>
            <a:rPr lang="ja-JP" altLang="ja-JP" sz="1000">
              <a:solidFill>
                <a:schemeClr val="dk1"/>
              </a:solidFill>
              <a:effectLst/>
              <a:latin typeface="+mn-lt"/>
              <a:ea typeface="+mn-ea"/>
              <a:cs typeface="+mn-cs"/>
            </a:rPr>
            <a:t>低くなったが、他の類似団体平均との比較では</a:t>
          </a:r>
          <a:r>
            <a:rPr lang="en-US" altLang="ja-JP" sz="1000">
              <a:solidFill>
                <a:schemeClr val="dk1"/>
              </a:solidFill>
              <a:effectLst/>
              <a:latin typeface="+mn-lt"/>
              <a:ea typeface="+mn-ea"/>
              <a:cs typeface="+mn-cs"/>
            </a:rPr>
            <a:t>1.0%</a:t>
          </a:r>
          <a:r>
            <a:rPr lang="ja-JP" altLang="ja-JP" sz="1000">
              <a:solidFill>
                <a:schemeClr val="dk1"/>
              </a:solidFill>
              <a:effectLst/>
              <a:latin typeface="+mn-lt"/>
              <a:ea typeface="+mn-ea"/>
              <a:cs typeface="+mn-cs"/>
            </a:rPr>
            <a:t>高くなっており、前年度よりも差が小さくなったものの依然高い状態が続いている。普通交付税が前年度よりも</a:t>
          </a:r>
          <a:r>
            <a:rPr lang="ja-JP" altLang="en-US" sz="1000">
              <a:solidFill>
                <a:schemeClr val="dk1"/>
              </a:solidFill>
              <a:effectLst/>
              <a:latin typeface="+mn-lt"/>
              <a:ea typeface="+mn-ea"/>
              <a:cs typeface="+mn-cs"/>
            </a:rPr>
            <a:t>下がっ</a:t>
          </a:r>
          <a:r>
            <a:rPr lang="ja-JP" altLang="ja-JP" sz="1000">
              <a:solidFill>
                <a:schemeClr val="dk1"/>
              </a:solidFill>
              <a:effectLst/>
              <a:latin typeface="+mn-lt"/>
              <a:ea typeface="+mn-ea"/>
              <a:cs typeface="+mn-cs"/>
            </a:rPr>
            <a:t>ており、地方債償還額は平成</a:t>
          </a:r>
          <a:r>
            <a:rPr lang="en-US" altLang="ja-JP" sz="1000">
              <a:solidFill>
                <a:schemeClr val="dk1"/>
              </a:solidFill>
              <a:effectLst/>
              <a:latin typeface="+mn-lt"/>
              <a:ea typeface="+mn-ea"/>
              <a:cs typeface="+mn-cs"/>
            </a:rPr>
            <a:t>30</a:t>
          </a:r>
          <a:r>
            <a:rPr lang="ja-JP" altLang="ja-JP" sz="1000">
              <a:solidFill>
                <a:schemeClr val="dk1"/>
              </a:solidFill>
              <a:effectLst/>
              <a:latin typeface="+mn-lt"/>
              <a:ea typeface="+mn-ea"/>
              <a:cs typeface="+mn-cs"/>
            </a:rPr>
            <a:t>年度以降いったんは</a:t>
          </a:r>
          <a:r>
            <a:rPr lang="en-US" altLang="ja-JP" sz="1000">
              <a:solidFill>
                <a:schemeClr val="dk1"/>
              </a:solidFill>
              <a:effectLst/>
              <a:latin typeface="+mn-lt"/>
              <a:ea typeface="+mn-ea"/>
              <a:cs typeface="+mn-cs"/>
            </a:rPr>
            <a:t>2</a:t>
          </a:r>
          <a:r>
            <a:rPr lang="ja-JP" altLang="ja-JP" sz="1000">
              <a:solidFill>
                <a:schemeClr val="dk1"/>
              </a:solidFill>
              <a:effectLst/>
              <a:latin typeface="+mn-lt"/>
              <a:ea typeface="+mn-ea"/>
              <a:cs typeface="+mn-cs"/>
            </a:rPr>
            <a:t>億円前後まで下がる見込みであるが、その後新たな償還が始まり再び増加に転じ、実質公債費比率も上昇が想定される。　</a:t>
          </a:r>
          <a:endParaRPr lang="ja-JP" altLang="ja-JP" sz="1100">
            <a:effectLst/>
          </a:endParaRPr>
        </a:p>
        <a:p>
          <a:r>
            <a:rPr lang="ja-JP" altLang="ja-JP" sz="1000">
              <a:solidFill>
                <a:schemeClr val="dk1"/>
              </a:solidFill>
              <a:effectLst/>
              <a:latin typeface="+mn-lt"/>
              <a:ea typeface="+mn-ea"/>
              <a:cs typeface="+mn-cs"/>
            </a:rPr>
            <a:t>　今後も償還額を抑えるためにも小笠原諸島振興開発計画の策定を慎重に行いつつ、減債基金等を財源とした繰上償還を行うことを検討していく。</a:t>
          </a:r>
          <a:endParaRPr lang="ja-JP" altLang="ja-JP" sz="1100">
            <a:effectLst/>
          </a:endParaRPr>
        </a:p>
      </xdr:txBody>
    </xdr:sp>
    <xdr:clientData/>
  </xdr:twoCellAnchor>
  <xdr:oneCellAnchor>
    <xdr:from>
      <xdr:col>61</xdr:col>
      <xdr:colOff>6350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0" name="直線コネクタ 359"/>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1" name="テキスト ボックス 360"/>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2" name="直線コネクタ 361"/>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3" name="テキスト ボックス 362"/>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4" name="直線コネクタ 363"/>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5" name="テキスト ボックス 364"/>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6" name="直線コネクタ 365"/>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7" name="直線コネクタ 36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144272</xdr:rowOff>
    </xdr:from>
    <xdr:to>
      <xdr:col>81</xdr:col>
      <xdr:colOff>44450</xdr:colOff>
      <xdr:row>43</xdr:row>
      <xdr:rowOff>143510</xdr:rowOff>
    </xdr:to>
    <xdr:cxnSp macro="">
      <xdr:nvCxnSpPr>
        <xdr:cNvPr id="369" name="直線コネクタ 368"/>
        <xdr:cNvCxnSpPr/>
      </xdr:nvCxnSpPr>
      <xdr:spPr>
        <a:xfrm flipV="1">
          <a:off x="17018000" y="6487922"/>
          <a:ext cx="0" cy="10279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115587</xdr:rowOff>
    </xdr:from>
    <xdr:ext cx="762000" cy="259045"/>
    <xdr:sp macro="" textlink="">
      <xdr:nvSpPr>
        <xdr:cNvPr id="370" name="公債費負担の状況最小値テキスト"/>
        <xdr:cNvSpPr txBox="1"/>
      </xdr:nvSpPr>
      <xdr:spPr>
        <a:xfrm>
          <a:off x="17106900" y="748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143510</xdr:rowOff>
    </xdr:from>
    <xdr:to>
      <xdr:col>81</xdr:col>
      <xdr:colOff>133350</xdr:colOff>
      <xdr:row>43</xdr:row>
      <xdr:rowOff>143510</xdr:rowOff>
    </xdr:to>
    <xdr:cxnSp macro="">
      <xdr:nvCxnSpPr>
        <xdr:cNvPr id="371" name="直線コネクタ 370"/>
        <xdr:cNvCxnSpPr/>
      </xdr:nvCxnSpPr>
      <xdr:spPr>
        <a:xfrm>
          <a:off x="16929100" y="751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59199</xdr:rowOff>
    </xdr:from>
    <xdr:ext cx="762000" cy="259045"/>
    <xdr:sp macro="" textlink="">
      <xdr:nvSpPr>
        <xdr:cNvPr id="372" name="公債費負担の状況最大値テキスト"/>
        <xdr:cNvSpPr txBox="1"/>
      </xdr:nvSpPr>
      <xdr:spPr>
        <a:xfrm>
          <a:off x="17106900" y="6231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144272</xdr:rowOff>
    </xdr:from>
    <xdr:to>
      <xdr:col>81</xdr:col>
      <xdr:colOff>133350</xdr:colOff>
      <xdr:row>37</xdr:row>
      <xdr:rowOff>144272</xdr:rowOff>
    </xdr:to>
    <xdr:cxnSp macro="">
      <xdr:nvCxnSpPr>
        <xdr:cNvPr id="373" name="直線コネクタ 372"/>
        <xdr:cNvCxnSpPr/>
      </xdr:nvCxnSpPr>
      <xdr:spPr>
        <a:xfrm>
          <a:off x="16929100" y="6487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119634</xdr:rowOff>
    </xdr:from>
    <xdr:to>
      <xdr:col>81</xdr:col>
      <xdr:colOff>44450</xdr:colOff>
      <xdr:row>42</xdr:row>
      <xdr:rowOff>15748</xdr:rowOff>
    </xdr:to>
    <xdr:cxnSp macro="">
      <xdr:nvCxnSpPr>
        <xdr:cNvPr id="374" name="直線コネクタ 373"/>
        <xdr:cNvCxnSpPr/>
      </xdr:nvCxnSpPr>
      <xdr:spPr>
        <a:xfrm flipV="1">
          <a:off x="16179800" y="7149084"/>
          <a:ext cx="8382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37101</xdr:rowOff>
    </xdr:from>
    <xdr:ext cx="762000" cy="259045"/>
    <xdr:sp macro="" textlink="">
      <xdr:nvSpPr>
        <xdr:cNvPr id="375" name="公債費負担の状況平均値テキスト"/>
        <xdr:cNvSpPr txBox="1"/>
      </xdr:nvSpPr>
      <xdr:spPr>
        <a:xfrm>
          <a:off x="17106900" y="68951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20574</xdr:rowOff>
    </xdr:from>
    <xdr:to>
      <xdr:col>81</xdr:col>
      <xdr:colOff>95250</xdr:colOff>
      <xdr:row>41</xdr:row>
      <xdr:rowOff>122174</xdr:rowOff>
    </xdr:to>
    <xdr:sp macro="" textlink="">
      <xdr:nvSpPr>
        <xdr:cNvPr id="376" name="フローチャート: 判断 375"/>
        <xdr:cNvSpPr/>
      </xdr:nvSpPr>
      <xdr:spPr>
        <a:xfrm>
          <a:off x="169672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15748</xdr:rowOff>
    </xdr:from>
    <xdr:to>
      <xdr:col>77</xdr:col>
      <xdr:colOff>44450</xdr:colOff>
      <xdr:row>42</xdr:row>
      <xdr:rowOff>49530</xdr:rowOff>
    </xdr:to>
    <xdr:cxnSp macro="">
      <xdr:nvCxnSpPr>
        <xdr:cNvPr id="377" name="直線コネクタ 376"/>
        <xdr:cNvCxnSpPr/>
      </xdr:nvCxnSpPr>
      <xdr:spPr>
        <a:xfrm flipV="1">
          <a:off x="15290800" y="7216648"/>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6096</xdr:rowOff>
    </xdr:from>
    <xdr:to>
      <xdr:col>77</xdr:col>
      <xdr:colOff>95250</xdr:colOff>
      <xdr:row>41</xdr:row>
      <xdr:rowOff>107696</xdr:rowOff>
    </xdr:to>
    <xdr:sp macro="" textlink="">
      <xdr:nvSpPr>
        <xdr:cNvPr id="378" name="フローチャート: 判断 377"/>
        <xdr:cNvSpPr/>
      </xdr:nvSpPr>
      <xdr:spPr>
        <a:xfrm>
          <a:off x="16129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117873</xdr:rowOff>
    </xdr:from>
    <xdr:ext cx="736600" cy="259045"/>
    <xdr:sp macro="" textlink="">
      <xdr:nvSpPr>
        <xdr:cNvPr id="379" name="テキスト ボックス 378"/>
        <xdr:cNvSpPr txBox="1"/>
      </xdr:nvSpPr>
      <xdr:spPr>
        <a:xfrm>
          <a:off x="15798800" y="6804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49530</xdr:rowOff>
    </xdr:from>
    <xdr:to>
      <xdr:col>72</xdr:col>
      <xdr:colOff>203200</xdr:colOff>
      <xdr:row>42</xdr:row>
      <xdr:rowOff>83312</xdr:rowOff>
    </xdr:to>
    <xdr:cxnSp macro="">
      <xdr:nvCxnSpPr>
        <xdr:cNvPr id="380" name="直線コネクタ 379"/>
        <xdr:cNvCxnSpPr/>
      </xdr:nvCxnSpPr>
      <xdr:spPr>
        <a:xfrm flipV="1">
          <a:off x="14401800" y="7250430"/>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167894</xdr:rowOff>
    </xdr:from>
    <xdr:to>
      <xdr:col>73</xdr:col>
      <xdr:colOff>44450</xdr:colOff>
      <xdr:row>41</xdr:row>
      <xdr:rowOff>98044</xdr:rowOff>
    </xdr:to>
    <xdr:sp macro="" textlink="">
      <xdr:nvSpPr>
        <xdr:cNvPr id="381" name="フローチャート: 判断 380"/>
        <xdr:cNvSpPr/>
      </xdr:nvSpPr>
      <xdr:spPr>
        <a:xfrm>
          <a:off x="15240000" y="702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108221</xdr:rowOff>
    </xdr:from>
    <xdr:ext cx="762000" cy="259045"/>
    <xdr:sp macro="" textlink="">
      <xdr:nvSpPr>
        <xdr:cNvPr id="382" name="テキスト ボックス 381"/>
        <xdr:cNvSpPr txBox="1"/>
      </xdr:nvSpPr>
      <xdr:spPr>
        <a:xfrm>
          <a:off x="14909800" y="679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83312</xdr:rowOff>
    </xdr:from>
    <xdr:to>
      <xdr:col>68</xdr:col>
      <xdr:colOff>152400</xdr:colOff>
      <xdr:row>42</xdr:row>
      <xdr:rowOff>155702</xdr:rowOff>
    </xdr:to>
    <xdr:cxnSp macro="">
      <xdr:nvCxnSpPr>
        <xdr:cNvPr id="383" name="直線コネクタ 382"/>
        <xdr:cNvCxnSpPr/>
      </xdr:nvCxnSpPr>
      <xdr:spPr>
        <a:xfrm flipV="1">
          <a:off x="13512800" y="7284212"/>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143764</xdr:rowOff>
    </xdr:from>
    <xdr:to>
      <xdr:col>68</xdr:col>
      <xdr:colOff>203200</xdr:colOff>
      <xdr:row>41</xdr:row>
      <xdr:rowOff>73914</xdr:rowOff>
    </xdr:to>
    <xdr:sp macro="" textlink="">
      <xdr:nvSpPr>
        <xdr:cNvPr id="384" name="フローチャート: 判断 383"/>
        <xdr:cNvSpPr/>
      </xdr:nvSpPr>
      <xdr:spPr>
        <a:xfrm>
          <a:off x="143510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84091</xdr:rowOff>
    </xdr:from>
    <xdr:ext cx="762000" cy="259045"/>
    <xdr:sp macro="" textlink="">
      <xdr:nvSpPr>
        <xdr:cNvPr id="385" name="テキスト ボックス 384"/>
        <xdr:cNvSpPr txBox="1"/>
      </xdr:nvSpPr>
      <xdr:spPr>
        <a:xfrm>
          <a:off x="14020800" y="6770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35052</xdr:rowOff>
    </xdr:from>
    <xdr:to>
      <xdr:col>64</xdr:col>
      <xdr:colOff>152400</xdr:colOff>
      <xdr:row>41</xdr:row>
      <xdr:rowOff>136652</xdr:rowOff>
    </xdr:to>
    <xdr:sp macro="" textlink="">
      <xdr:nvSpPr>
        <xdr:cNvPr id="386" name="フローチャート: 判断 385"/>
        <xdr:cNvSpPr/>
      </xdr:nvSpPr>
      <xdr:spPr>
        <a:xfrm>
          <a:off x="13462000" y="706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146829</xdr:rowOff>
    </xdr:from>
    <xdr:ext cx="762000" cy="259045"/>
    <xdr:sp macro="" textlink="">
      <xdr:nvSpPr>
        <xdr:cNvPr id="387" name="テキスト ボックス 386"/>
        <xdr:cNvSpPr txBox="1"/>
      </xdr:nvSpPr>
      <xdr:spPr>
        <a:xfrm>
          <a:off x="13131800" y="683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8" name="テキスト ボックス 38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9" name="テキスト ボックス 38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0" name="テキスト ボックス 38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1" name="テキスト ボックス 39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2" name="テキスト ボックス 39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68834</xdr:rowOff>
    </xdr:from>
    <xdr:to>
      <xdr:col>81</xdr:col>
      <xdr:colOff>95250</xdr:colOff>
      <xdr:row>41</xdr:row>
      <xdr:rowOff>170434</xdr:rowOff>
    </xdr:to>
    <xdr:sp macro="" textlink="">
      <xdr:nvSpPr>
        <xdr:cNvPr id="393" name="楕円 392"/>
        <xdr:cNvSpPr/>
      </xdr:nvSpPr>
      <xdr:spPr>
        <a:xfrm>
          <a:off x="16967200" y="709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40911</xdr:rowOff>
    </xdr:from>
    <xdr:ext cx="762000" cy="259045"/>
    <xdr:sp macro="" textlink="">
      <xdr:nvSpPr>
        <xdr:cNvPr id="394" name="公債費負担の状況該当値テキスト"/>
        <xdr:cNvSpPr txBox="1"/>
      </xdr:nvSpPr>
      <xdr:spPr>
        <a:xfrm>
          <a:off x="17106900" y="7070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136398</xdr:rowOff>
    </xdr:from>
    <xdr:to>
      <xdr:col>77</xdr:col>
      <xdr:colOff>95250</xdr:colOff>
      <xdr:row>42</xdr:row>
      <xdr:rowOff>66548</xdr:rowOff>
    </xdr:to>
    <xdr:sp macro="" textlink="">
      <xdr:nvSpPr>
        <xdr:cNvPr id="395" name="楕円 394"/>
        <xdr:cNvSpPr/>
      </xdr:nvSpPr>
      <xdr:spPr>
        <a:xfrm>
          <a:off x="16129000" y="716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51325</xdr:rowOff>
    </xdr:from>
    <xdr:ext cx="736600" cy="259045"/>
    <xdr:sp macro="" textlink="">
      <xdr:nvSpPr>
        <xdr:cNvPr id="396" name="テキスト ボックス 395"/>
        <xdr:cNvSpPr txBox="1"/>
      </xdr:nvSpPr>
      <xdr:spPr>
        <a:xfrm>
          <a:off x="15798800" y="7252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170180</xdr:rowOff>
    </xdr:from>
    <xdr:to>
      <xdr:col>73</xdr:col>
      <xdr:colOff>44450</xdr:colOff>
      <xdr:row>42</xdr:row>
      <xdr:rowOff>100330</xdr:rowOff>
    </xdr:to>
    <xdr:sp macro="" textlink="">
      <xdr:nvSpPr>
        <xdr:cNvPr id="397" name="楕円 396"/>
        <xdr:cNvSpPr/>
      </xdr:nvSpPr>
      <xdr:spPr>
        <a:xfrm>
          <a:off x="15240000" y="719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85107</xdr:rowOff>
    </xdr:from>
    <xdr:ext cx="762000" cy="259045"/>
    <xdr:sp macro="" textlink="">
      <xdr:nvSpPr>
        <xdr:cNvPr id="398" name="テキスト ボックス 397"/>
        <xdr:cNvSpPr txBox="1"/>
      </xdr:nvSpPr>
      <xdr:spPr>
        <a:xfrm>
          <a:off x="14909800" y="728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32512</xdr:rowOff>
    </xdr:from>
    <xdr:to>
      <xdr:col>68</xdr:col>
      <xdr:colOff>203200</xdr:colOff>
      <xdr:row>42</xdr:row>
      <xdr:rowOff>134112</xdr:rowOff>
    </xdr:to>
    <xdr:sp macro="" textlink="">
      <xdr:nvSpPr>
        <xdr:cNvPr id="399" name="楕円 398"/>
        <xdr:cNvSpPr/>
      </xdr:nvSpPr>
      <xdr:spPr>
        <a:xfrm>
          <a:off x="14351000" y="723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118889</xdr:rowOff>
    </xdr:from>
    <xdr:ext cx="762000" cy="259045"/>
    <xdr:sp macro="" textlink="">
      <xdr:nvSpPr>
        <xdr:cNvPr id="400" name="テキスト ボックス 399"/>
        <xdr:cNvSpPr txBox="1"/>
      </xdr:nvSpPr>
      <xdr:spPr>
        <a:xfrm>
          <a:off x="14020800" y="731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104902</xdr:rowOff>
    </xdr:from>
    <xdr:to>
      <xdr:col>64</xdr:col>
      <xdr:colOff>152400</xdr:colOff>
      <xdr:row>43</xdr:row>
      <xdr:rowOff>35052</xdr:rowOff>
    </xdr:to>
    <xdr:sp macro="" textlink="">
      <xdr:nvSpPr>
        <xdr:cNvPr id="401" name="楕円 400"/>
        <xdr:cNvSpPr/>
      </xdr:nvSpPr>
      <xdr:spPr>
        <a:xfrm>
          <a:off x="13462000" y="7305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19829</xdr:rowOff>
    </xdr:from>
    <xdr:ext cx="762000" cy="259045"/>
    <xdr:sp macro="" textlink="">
      <xdr:nvSpPr>
        <xdr:cNvPr id="402" name="テキスト ボックス 401"/>
        <xdr:cNvSpPr txBox="1"/>
      </xdr:nvSpPr>
      <xdr:spPr>
        <a:xfrm>
          <a:off x="13131800" y="7392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3" name="正方形/長方形 40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4" name="テキスト ボックス 40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5" name="テキスト ボックス 40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6" name="正方形/長方形 40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7" name="正方形/長方形 40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8" name="正方形/長方形 40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9" name="正方形/長方形 40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0" name="正方形/長方形 40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1" name="正方形/長方形 41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2" name="正方形/長方形 41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3" name="正方形/長方形 41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4" name="正方形/長方形 41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5" name="テキスト ボックス 41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将来負担比率は、地方債現在高の減少及び充当可能基金の増額により</a:t>
          </a:r>
          <a:r>
            <a:rPr lang="en-US" altLang="ja-JP" sz="1100">
              <a:solidFill>
                <a:schemeClr val="dk1"/>
              </a:solidFill>
              <a:effectLst/>
              <a:latin typeface="+mn-lt"/>
              <a:ea typeface="+mn-ea"/>
              <a:cs typeface="+mn-cs"/>
            </a:rPr>
            <a:t>0.0%</a:t>
          </a:r>
          <a:r>
            <a:rPr lang="ja-JP" altLang="ja-JP" sz="1100">
              <a:solidFill>
                <a:schemeClr val="dk1"/>
              </a:solidFill>
              <a:effectLst/>
              <a:latin typeface="+mn-lt"/>
              <a:ea typeface="+mn-ea"/>
              <a:cs typeface="+mn-cs"/>
            </a:rPr>
            <a:t>となり、他の類似団体平均と同様の数値となっているが、父島では扇浦浄水場の移転、母島の沖村浄水場の建替え、さらに</a:t>
          </a:r>
          <a:r>
            <a:rPr lang="ja-JP" altLang="en-US" sz="1100">
              <a:solidFill>
                <a:schemeClr val="dk1"/>
              </a:solidFill>
              <a:effectLst/>
              <a:latin typeface="+mn-lt"/>
              <a:ea typeface="+mn-ea"/>
              <a:cs typeface="+mn-cs"/>
            </a:rPr>
            <a:t>令和元</a:t>
          </a:r>
          <a:r>
            <a:rPr lang="ja-JP" altLang="ja-JP" sz="1100">
              <a:solidFill>
                <a:schemeClr val="dk1"/>
              </a:solidFill>
              <a:effectLst/>
              <a:latin typeface="+mn-lt"/>
              <a:ea typeface="+mn-ea"/>
              <a:cs typeface="+mn-cs"/>
            </a:rPr>
            <a:t>年度以降の小笠原諸島振興開発事業計画では児童福祉施設の整備、</a:t>
          </a:r>
          <a:r>
            <a:rPr lang="ja-JP" altLang="en-US" sz="1100">
              <a:solidFill>
                <a:schemeClr val="dk1"/>
              </a:solidFill>
              <a:effectLst/>
              <a:latin typeface="+mn-lt"/>
              <a:ea typeface="+mn-ea"/>
              <a:cs typeface="+mn-cs"/>
            </a:rPr>
            <a:t>小中学校</a:t>
          </a:r>
          <a:r>
            <a:rPr lang="ja-JP" altLang="ja-JP" sz="1100">
              <a:solidFill>
                <a:schemeClr val="dk1"/>
              </a:solidFill>
              <a:effectLst/>
              <a:latin typeface="+mn-lt"/>
              <a:ea typeface="+mn-ea"/>
              <a:cs typeface="+mn-cs"/>
            </a:rPr>
            <a:t>整備が予定されているため、事業規模に伴う起債額の増により将来負担比率が再びプラスに転じることが想定されることから、振興開発事業計画の策定にあたっては慎重に行う必要がある。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16" name="テキスト ボックス 41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7" name="直線コネクタ 41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8" name="テキスト ボックス 41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19" name="直線コネクタ 418"/>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0" name="テキスト ボックス 419"/>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1" name="直線コネクタ 420"/>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2" name="テキスト ボックス 421"/>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3" name="直線コネクタ 422"/>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4" name="テキスト ボックス 423"/>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5" name="直線コネクタ 424"/>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6" name="テキスト ボックス 425"/>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7" name="直線コネクタ 426"/>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28" name="テキスト ボックス 427"/>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9" name="直線コネクタ 42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169757</xdr:rowOff>
    </xdr:to>
    <xdr:cxnSp macro="">
      <xdr:nvCxnSpPr>
        <xdr:cNvPr id="431" name="直線コネクタ 430"/>
        <xdr:cNvCxnSpPr/>
      </xdr:nvCxnSpPr>
      <xdr:spPr>
        <a:xfrm flipV="1">
          <a:off x="17018000" y="2370667"/>
          <a:ext cx="0" cy="13995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141834</xdr:rowOff>
    </xdr:from>
    <xdr:ext cx="762000" cy="259045"/>
    <xdr:sp macro="" textlink="">
      <xdr:nvSpPr>
        <xdr:cNvPr id="432" name="将来負担の状況最小値テキスト"/>
        <xdr:cNvSpPr txBox="1"/>
      </xdr:nvSpPr>
      <xdr:spPr>
        <a:xfrm>
          <a:off x="17106900" y="374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169757</xdr:rowOff>
    </xdr:from>
    <xdr:to>
      <xdr:col>81</xdr:col>
      <xdr:colOff>133350</xdr:colOff>
      <xdr:row>21</xdr:row>
      <xdr:rowOff>169757</xdr:rowOff>
    </xdr:to>
    <xdr:cxnSp macro="">
      <xdr:nvCxnSpPr>
        <xdr:cNvPr id="433" name="直線コネクタ 432"/>
        <xdr:cNvCxnSpPr/>
      </xdr:nvCxnSpPr>
      <xdr:spPr>
        <a:xfrm>
          <a:off x="16929100" y="3770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4"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5" name="直線コネクタ 434"/>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36"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37" name="フローチャート: 判断 436"/>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38" name="フローチャート: 判断 437"/>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39" name="テキスト ボックス 438"/>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0" name="フローチャート: 判断 439"/>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1" name="テキスト ボックス 440"/>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2" name="フローチャート: 判断 441"/>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3" name="テキスト ボックス 442"/>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4" name="フローチャート: 判断 443"/>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45" name="テキスト ボックス 444"/>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6" name="テキスト ボックス 44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7" name="テキスト ボックス 44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8" name="テキスト ボックス 44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9" name="テキスト ボックス 44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0" name="テキスト ボックス 44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東京都小笠原村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2,625
2,598
106.78
4,700,453
4,478,422
222,031
1,925,571
2,236,698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職員給は、複合施設の開設による職員数の増により、平成</a:t>
          </a:r>
          <a:r>
            <a:rPr lang="en-US" altLang="ja-JP" sz="1100">
              <a:solidFill>
                <a:schemeClr val="dk1"/>
              </a:solidFill>
              <a:effectLst/>
              <a:latin typeface="+mn-lt"/>
              <a:ea typeface="+mn-ea"/>
              <a:cs typeface="+mn-cs"/>
            </a:rPr>
            <a:t>23</a:t>
          </a:r>
          <a:r>
            <a:rPr lang="ja-JP" altLang="ja-JP" sz="1100">
              <a:solidFill>
                <a:schemeClr val="dk1"/>
              </a:solidFill>
              <a:effectLst/>
              <a:latin typeface="+mn-lt"/>
              <a:ea typeface="+mn-ea"/>
              <a:cs typeface="+mn-cs"/>
            </a:rPr>
            <a:t>年度に大きく増額となっており、人件費全体では</a:t>
          </a:r>
          <a:r>
            <a:rPr lang="ja-JP" altLang="en-US"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30</a:t>
          </a:r>
          <a:r>
            <a:rPr lang="ja-JP" altLang="ja-JP" sz="1100">
              <a:solidFill>
                <a:schemeClr val="dk1"/>
              </a:solidFill>
              <a:effectLst/>
              <a:latin typeface="+mn-lt"/>
              <a:ea typeface="+mn-ea"/>
              <a:cs typeface="+mn-cs"/>
            </a:rPr>
            <a:t>年度</a:t>
          </a:r>
          <a:r>
            <a:rPr lang="ja-JP" altLang="en-US" sz="1100">
              <a:solidFill>
                <a:schemeClr val="dk1"/>
              </a:solidFill>
              <a:effectLst/>
              <a:latin typeface="+mn-lt"/>
              <a:ea typeface="+mn-ea"/>
              <a:cs typeface="+mn-cs"/>
            </a:rPr>
            <a:t>は</a:t>
          </a:r>
          <a:r>
            <a:rPr lang="ja-JP" altLang="ja-JP" sz="1100">
              <a:solidFill>
                <a:schemeClr val="dk1"/>
              </a:solidFill>
              <a:effectLst/>
              <a:latin typeface="+mn-lt"/>
              <a:ea typeface="+mn-ea"/>
              <a:cs typeface="+mn-cs"/>
            </a:rPr>
            <a:t>前年度との比較では若干の</a:t>
          </a:r>
          <a:r>
            <a:rPr lang="ja-JP" altLang="en-US" sz="1100">
              <a:solidFill>
                <a:schemeClr val="dk1"/>
              </a:solidFill>
              <a:effectLst/>
              <a:latin typeface="+mn-lt"/>
              <a:ea typeface="+mn-ea"/>
              <a:cs typeface="+mn-cs"/>
            </a:rPr>
            <a:t>増</a:t>
          </a:r>
          <a:r>
            <a:rPr lang="ja-JP" altLang="ja-JP" sz="1100">
              <a:solidFill>
                <a:schemeClr val="dk1"/>
              </a:solidFill>
              <a:effectLst/>
              <a:latin typeface="+mn-lt"/>
              <a:ea typeface="+mn-ea"/>
              <a:cs typeface="+mn-cs"/>
            </a:rPr>
            <a:t>となって</a:t>
          </a:r>
          <a:r>
            <a:rPr lang="ja-JP" altLang="en-US" sz="1100">
              <a:solidFill>
                <a:schemeClr val="dk1"/>
              </a:solidFill>
              <a:effectLst/>
              <a:latin typeface="+mn-lt"/>
              <a:ea typeface="+mn-ea"/>
              <a:cs typeface="+mn-cs"/>
            </a:rPr>
            <a:t>おり</a:t>
          </a:r>
          <a:r>
            <a:rPr lang="ja-JP" altLang="ja-JP" sz="1100">
              <a:solidFill>
                <a:schemeClr val="dk1"/>
              </a:solidFill>
              <a:effectLst/>
              <a:latin typeface="+mn-lt"/>
              <a:ea typeface="+mn-ea"/>
              <a:cs typeface="+mn-cs"/>
            </a:rPr>
            <a:t>、類似団体との比較では</a:t>
          </a:r>
          <a:r>
            <a:rPr lang="en-US" altLang="ja-JP" sz="1100">
              <a:solidFill>
                <a:schemeClr val="dk1"/>
              </a:solidFill>
              <a:effectLst/>
              <a:latin typeface="+mn-lt"/>
              <a:ea typeface="+mn-ea"/>
              <a:cs typeface="+mn-cs"/>
            </a:rPr>
            <a:t>6.6</a:t>
          </a:r>
          <a:r>
            <a:rPr lang="ja-JP" altLang="ja-JP" sz="1100">
              <a:solidFill>
                <a:schemeClr val="dk1"/>
              </a:solidFill>
              <a:effectLst/>
              <a:latin typeface="+mn-lt"/>
              <a:ea typeface="+mn-ea"/>
              <a:cs typeface="+mn-cs"/>
            </a:rPr>
            <a:t>ポイント上回っており、依然</a:t>
          </a:r>
          <a:r>
            <a:rPr lang="ja-JP" altLang="en-US" sz="1100">
              <a:solidFill>
                <a:schemeClr val="dk1"/>
              </a:solidFill>
              <a:effectLst/>
              <a:latin typeface="+mn-lt"/>
              <a:ea typeface="+mn-ea"/>
              <a:cs typeface="+mn-cs"/>
            </a:rPr>
            <a:t>高い</a:t>
          </a:r>
          <a:r>
            <a:rPr lang="ja-JP" altLang="ja-JP" sz="1100">
              <a:solidFill>
                <a:schemeClr val="dk1"/>
              </a:solidFill>
              <a:effectLst/>
              <a:latin typeface="+mn-lt"/>
              <a:ea typeface="+mn-ea"/>
              <a:cs typeface="+mn-cs"/>
            </a:rPr>
            <a:t>状態が続いている。</a:t>
          </a:r>
          <a:endParaRPr lang="ja-JP" altLang="ja-JP" sz="1400">
            <a:effectLst/>
          </a:endParaRPr>
        </a:p>
        <a:p>
          <a:r>
            <a:rPr lang="ja-JP" altLang="ja-JP" sz="1100">
              <a:solidFill>
                <a:schemeClr val="dk1"/>
              </a:solidFill>
              <a:effectLst/>
              <a:latin typeface="+mn-lt"/>
              <a:ea typeface="+mn-ea"/>
              <a:cs typeface="+mn-cs"/>
            </a:rPr>
            <a:t>　経常収支比率については、経常経費に係る人件費の前年比</a:t>
          </a:r>
          <a:r>
            <a:rPr lang="ja-JP" altLang="en-US" sz="1100">
              <a:solidFill>
                <a:schemeClr val="dk1"/>
              </a:solidFill>
              <a:effectLst/>
              <a:latin typeface="+mn-lt"/>
              <a:ea typeface="+mn-ea"/>
              <a:cs typeface="+mn-cs"/>
            </a:rPr>
            <a:t>は、ほぼ変わらず</a:t>
          </a:r>
          <a:r>
            <a:rPr lang="en-US" altLang="ja-JP" sz="1100">
              <a:solidFill>
                <a:schemeClr val="dk1"/>
              </a:solidFill>
              <a:effectLst/>
              <a:latin typeface="+mn-lt"/>
              <a:ea typeface="+mn-ea"/>
              <a:cs typeface="+mn-cs"/>
            </a:rPr>
            <a:t>0.3%</a:t>
          </a:r>
          <a:r>
            <a:rPr lang="ja-JP" altLang="en-US" sz="1100">
              <a:solidFill>
                <a:schemeClr val="dk1"/>
              </a:solidFill>
              <a:effectLst/>
              <a:latin typeface="+mn-lt"/>
              <a:ea typeface="+mn-ea"/>
              <a:cs typeface="+mn-cs"/>
            </a:rPr>
            <a:t>増</a:t>
          </a:r>
          <a:r>
            <a:rPr lang="ja-JP" altLang="ja-JP" sz="1100">
              <a:solidFill>
                <a:schemeClr val="dk1"/>
              </a:solidFill>
              <a:effectLst/>
              <a:latin typeface="+mn-lt"/>
              <a:ea typeface="+mn-ea"/>
              <a:cs typeface="+mn-cs"/>
            </a:rPr>
            <a:t>となっている。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92710</xdr:rowOff>
    </xdr:from>
    <xdr:to>
      <xdr:col>24</xdr:col>
      <xdr:colOff>25400</xdr:colOff>
      <xdr:row>41</xdr:row>
      <xdr:rowOff>12700</xdr:rowOff>
    </xdr:to>
    <xdr:cxnSp macro="">
      <xdr:nvCxnSpPr>
        <xdr:cNvPr id="61" name="直線コネクタ 60"/>
        <xdr:cNvCxnSpPr/>
      </xdr:nvCxnSpPr>
      <xdr:spPr>
        <a:xfrm flipV="1">
          <a:off x="4826000" y="557911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156227</xdr:rowOff>
    </xdr:from>
    <xdr:ext cx="762000" cy="259045"/>
    <xdr:sp macro="" textlink="">
      <xdr:nvSpPr>
        <xdr:cNvPr id="62" name="人件費最小値テキスト"/>
        <xdr:cNvSpPr txBox="1"/>
      </xdr:nvSpPr>
      <xdr:spPr>
        <a:xfrm>
          <a:off x="4914900" y="701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12700</xdr:rowOff>
    </xdr:from>
    <xdr:to>
      <xdr:col>24</xdr:col>
      <xdr:colOff>114300</xdr:colOff>
      <xdr:row>41</xdr:row>
      <xdr:rowOff>12700</xdr:rowOff>
    </xdr:to>
    <xdr:cxnSp macro="">
      <xdr:nvCxnSpPr>
        <xdr:cNvPr id="63" name="直線コネクタ 62"/>
        <xdr:cNvCxnSpPr/>
      </xdr:nvCxnSpPr>
      <xdr:spPr>
        <a:xfrm>
          <a:off x="4737100" y="704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7637</xdr:rowOff>
    </xdr:from>
    <xdr:ext cx="762000" cy="259045"/>
    <xdr:sp macro="" textlink="">
      <xdr:nvSpPr>
        <xdr:cNvPr id="64" name="人件費最大値テキスト"/>
        <xdr:cNvSpPr txBox="1"/>
      </xdr:nvSpPr>
      <xdr:spPr>
        <a:xfrm>
          <a:off x="4914900" y="5322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92710</xdr:rowOff>
    </xdr:from>
    <xdr:to>
      <xdr:col>24</xdr:col>
      <xdr:colOff>114300</xdr:colOff>
      <xdr:row>32</xdr:row>
      <xdr:rowOff>92710</xdr:rowOff>
    </xdr:to>
    <xdr:cxnSp macro="">
      <xdr:nvCxnSpPr>
        <xdr:cNvPr id="65" name="直線コネクタ 64"/>
        <xdr:cNvCxnSpPr/>
      </xdr:nvCxnSpPr>
      <xdr:spPr>
        <a:xfrm>
          <a:off x="4737100" y="5579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119380</xdr:rowOff>
    </xdr:from>
    <xdr:to>
      <xdr:col>24</xdr:col>
      <xdr:colOff>25400</xdr:colOff>
      <xdr:row>35</xdr:row>
      <xdr:rowOff>130810</xdr:rowOff>
    </xdr:to>
    <xdr:cxnSp macro="">
      <xdr:nvCxnSpPr>
        <xdr:cNvPr id="66" name="直線コネクタ 65"/>
        <xdr:cNvCxnSpPr/>
      </xdr:nvCxnSpPr>
      <xdr:spPr>
        <a:xfrm>
          <a:off x="3987800" y="612013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16527</xdr:rowOff>
    </xdr:from>
    <xdr:ext cx="762000" cy="259045"/>
    <xdr:sp macro="" textlink="">
      <xdr:nvSpPr>
        <xdr:cNvPr id="67" name="人件費平均値テキスト"/>
        <xdr:cNvSpPr txBox="1"/>
      </xdr:nvSpPr>
      <xdr:spPr>
        <a:xfrm>
          <a:off x="4914900" y="5674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0</xdr:rowOff>
    </xdr:from>
    <xdr:to>
      <xdr:col>24</xdr:col>
      <xdr:colOff>76200</xdr:colOff>
      <xdr:row>34</xdr:row>
      <xdr:rowOff>101600</xdr:rowOff>
    </xdr:to>
    <xdr:sp macro="" textlink="">
      <xdr:nvSpPr>
        <xdr:cNvPr id="68" name="フローチャート: 判断 67"/>
        <xdr:cNvSpPr/>
      </xdr:nvSpPr>
      <xdr:spPr>
        <a:xfrm>
          <a:off x="4775200" y="582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119380</xdr:rowOff>
    </xdr:from>
    <xdr:to>
      <xdr:col>19</xdr:col>
      <xdr:colOff>187325</xdr:colOff>
      <xdr:row>35</xdr:row>
      <xdr:rowOff>165100</xdr:rowOff>
    </xdr:to>
    <xdr:cxnSp macro="">
      <xdr:nvCxnSpPr>
        <xdr:cNvPr id="69" name="直線コネクタ 68"/>
        <xdr:cNvCxnSpPr/>
      </xdr:nvCxnSpPr>
      <xdr:spPr>
        <a:xfrm flipV="1">
          <a:off x="3098800" y="612013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33</xdr:row>
      <xdr:rowOff>167640</xdr:rowOff>
    </xdr:from>
    <xdr:to>
      <xdr:col>20</xdr:col>
      <xdr:colOff>38100</xdr:colOff>
      <xdr:row>34</xdr:row>
      <xdr:rowOff>97790</xdr:rowOff>
    </xdr:to>
    <xdr:sp macro="" textlink="">
      <xdr:nvSpPr>
        <xdr:cNvPr id="70" name="フローチャート: 判断 69"/>
        <xdr:cNvSpPr/>
      </xdr:nvSpPr>
      <xdr:spPr>
        <a:xfrm>
          <a:off x="3937000" y="5825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107967</xdr:rowOff>
    </xdr:from>
    <xdr:ext cx="736600" cy="259045"/>
    <xdr:sp macro="" textlink="">
      <xdr:nvSpPr>
        <xdr:cNvPr id="71" name="テキスト ボックス 70"/>
        <xdr:cNvSpPr txBox="1"/>
      </xdr:nvSpPr>
      <xdr:spPr>
        <a:xfrm>
          <a:off x="3606800" y="55943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165100</xdr:rowOff>
    </xdr:from>
    <xdr:to>
      <xdr:col>15</xdr:col>
      <xdr:colOff>98425</xdr:colOff>
      <xdr:row>36</xdr:row>
      <xdr:rowOff>12700</xdr:rowOff>
    </xdr:to>
    <xdr:cxnSp macro="">
      <xdr:nvCxnSpPr>
        <xdr:cNvPr id="72" name="直線コネクタ 71"/>
        <xdr:cNvCxnSpPr/>
      </xdr:nvCxnSpPr>
      <xdr:spPr>
        <a:xfrm flipV="1">
          <a:off x="2209800" y="61658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33</xdr:row>
      <xdr:rowOff>156210</xdr:rowOff>
    </xdr:from>
    <xdr:to>
      <xdr:col>15</xdr:col>
      <xdr:colOff>149225</xdr:colOff>
      <xdr:row>34</xdr:row>
      <xdr:rowOff>86360</xdr:rowOff>
    </xdr:to>
    <xdr:sp macro="" textlink="">
      <xdr:nvSpPr>
        <xdr:cNvPr id="73" name="フローチャート: 判断 72"/>
        <xdr:cNvSpPr/>
      </xdr:nvSpPr>
      <xdr:spPr>
        <a:xfrm>
          <a:off x="3048000" y="581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96537</xdr:rowOff>
    </xdr:from>
    <xdr:ext cx="762000" cy="259045"/>
    <xdr:sp macro="" textlink="">
      <xdr:nvSpPr>
        <xdr:cNvPr id="74" name="テキスト ボックス 73"/>
        <xdr:cNvSpPr txBox="1"/>
      </xdr:nvSpPr>
      <xdr:spPr>
        <a:xfrm>
          <a:off x="2717800" y="558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12700</xdr:rowOff>
    </xdr:from>
    <xdr:to>
      <xdr:col>11</xdr:col>
      <xdr:colOff>9525</xdr:colOff>
      <xdr:row>36</xdr:row>
      <xdr:rowOff>81280</xdr:rowOff>
    </xdr:to>
    <xdr:cxnSp macro="">
      <xdr:nvCxnSpPr>
        <xdr:cNvPr id="75" name="直線コネクタ 74"/>
        <xdr:cNvCxnSpPr/>
      </xdr:nvCxnSpPr>
      <xdr:spPr>
        <a:xfrm flipV="1">
          <a:off x="1320800" y="61849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33</xdr:row>
      <xdr:rowOff>110490</xdr:rowOff>
    </xdr:from>
    <xdr:to>
      <xdr:col>11</xdr:col>
      <xdr:colOff>60325</xdr:colOff>
      <xdr:row>34</xdr:row>
      <xdr:rowOff>40640</xdr:rowOff>
    </xdr:to>
    <xdr:sp macro="" textlink="">
      <xdr:nvSpPr>
        <xdr:cNvPr id="76" name="フローチャート: 判断 75"/>
        <xdr:cNvSpPr/>
      </xdr:nvSpPr>
      <xdr:spPr>
        <a:xfrm>
          <a:off x="2159000" y="576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50817</xdr:rowOff>
    </xdr:from>
    <xdr:ext cx="762000" cy="259045"/>
    <xdr:sp macro="" textlink="">
      <xdr:nvSpPr>
        <xdr:cNvPr id="77" name="テキスト ボックス 76"/>
        <xdr:cNvSpPr txBox="1"/>
      </xdr:nvSpPr>
      <xdr:spPr>
        <a:xfrm>
          <a:off x="1828800" y="553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156210</xdr:rowOff>
    </xdr:from>
    <xdr:to>
      <xdr:col>6</xdr:col>
      <xdr:colOff>171450</xdr:colOff>
      <xdr:row>34</xdr:row>
      <xdr:rowOff>86360</xdr:rowOff>
    </xdr:to>
    <xdr:sp macro="" textlink="">
      <xdr:nvSpPr>
        <xdr:cNvPr id="78" name="フローチャート: 判断 77"/>
        <xdr:cNvSpPr/>
      </xdr:nvSpPr>
      <xdr:spPr>
        <a:xfrm>
          <a:off x="1270000" y="581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96537</xdr:rowOff>
    </xdr:from>
    <xdr:ext cx="762000" cy="259045"/>
    <xdr:sp macro="" textlink="">
      <xdr:nvSpPr>
        <xdr:cNvPr id="79" name="テキスト ボックス 78"/>
        <xdr:cNvSpPr txBox="1"/>
      </xdr:nvSpPr>
      <xdr:spPr>
        <a:xfrm>
          <a:off x="939800" y="558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80010</xdr:rowOff>
    </xdr:from>
    <xdr:to>
      <xdr:col>24</xdr:col>
      <xdr:colOff>76200</xdr:colOff>
      <xdr:row>36</xdr:row>
      <xdr:rowOff>10160</xdr:rowOff>
    </xdr:to>
    <xdr:sp macro="" textlink="">
      <xdr:nvSpPr>
        <xdr:cNvPr id="85" name="楕円 84"/>
        <xdr:cNvSpPr/>
      </xdr:nvSpPr>
      <xdr:spPr>
        <a:xfrm>
          <a:off x="4775200" y="608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52087</xdr:rowOff>
    </xdr:from>
    <xdr:ext cx="762000" cy="259045"/>
    <xdr:sp macro="" textlink="">
      <xdr:nvSpPr>
        <xdr:cNvPr id="86" name="人件費該当値テキスト"/>
        <xdr:cNvSpPr txBox="1"/>
      </xdr:nvSpPr>
      <xdr:spPr>
        <a:xfrm>
          <a:off x="4914900" y="605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68580</xdr:rowOff>
    </xdr:from>
    <xdr:to>
      <xdr:col>20</xdr:col>
      <xdr:colOff>38100</xdr:colOff>
      <xdr:row>35</xdr:row>
      <xdr:rowOff>170180</xdr:rowOff>
    </xdr:to>
    <xdr:sp macro="" textlink="">
      <xdr:nvSpPr>
        <xdr:cNvPr id="87" name="楕円 86"/>
        <xdr:cNvSpPr/>
      </xdr:nvSpPr>
      <xdr:spPr>
        <a:xfrm>
          <a:off x="3937000" y="6069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154957</xdr:rowOff>
    </xdr:from>
    <xdr:ext cx="736600" cy="259045"/>
    <xdr:sp macro="" textlink="">
      <xdr:nvSpPr>
        <xdr:cNvPr id="88" name="テキスト ボックス 87"/>
        <xdr:cNvSpPr txBox="1"/>
      </xdr:nvSpPr>
      <xdr:spPr>
        <a:xfrm>
          <a:off x="3606800" y="6155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114300</xdr:rowOff>
    </xdr:from>
    <xdr:to>
      <xdr:col>15</xdr:col>
      <xdr:colOff>149225</xdr:colOff>
      <xdr:row>36</xdr:row>
      <xdr:rowOff>44450</xdr:rowOff>
    </xdr:to>
    <xdr:sp macro="" textlink="">
      <xdr:nvSpPr>
        <xdr:cNvPr id="89" name="楕円 88"/>
        <xdr:cNvSpPr/>
      </xdr:nvSpPr>
      <xdr:spPr>
        <a:xfrm>
          <a:off x="3048000" y="611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29227</xdr:rowOff>
    </xdr:from>
    <xdr:ext cx="762000" cy="259045"/>
    <xdr:sp macro="" textlink="">
      <xdr:nvSpPr>
        <xdr:cNvPr id="90" name="テキスト ボックス 89"/>
        <xdr:cNvSpPr txBox="1"/>
      </xdr:nvSpPr>
      <xdr:spPr>
        <a:xfrm>
          <a:off x="2717800" y="620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133350</xdr:rowOff>
    </xdr:from>
    <xdr:to>
      <xdr:col>11</xdr:col>
      <xdr:colOff>60325</xdr:colOff>
      <xdr:row>36</xdr:row>
      <xdr:rowOff>63500</xdr:rowOff>
    </xdr:to>
    <xdr:sp macro="" textlink="">
      <xdr:nvSpPr>
        <xdr:cNvPr id="91" name="楕円 90"/>
        <xdr:cNvSpPr/>
      </xdr:nvSpPr>
      <xdr:spPr>
        <a:xfrm>
          <a:off x="2159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48277</xdr:rowOff>
    </xdr:from>
    <xdr:ext cx="762000" cy="259045"/>
    <xdr:sp macro="" textlink="">
      <xdr:nvSpPr>
        <xdr:cNvPr id="92" name="テキスト ボックス 91"/>
        <xdr:cNvSpPr txBox="1"/>
      </xdr:nvSpPr>
      <xdr:spPr>
        <a:xfrm>
          <a:off x="1828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30480</xdr:rowOff>
    </xdr:from>
    <xdr:to>
      <xdr:col>6</xdr:col>
      <xdr:colOff>171450</xdr:colOff>
      <xdr:row>36</xdr:row>
      <xdr:rowOff>132080</xdr:rowOff>
    </xdr:to>
    <xdr:sp macro="" textlink="">
      <xdr:nvSpPr>
        <xdr:cNvPr id="93" name="楕円 92"/>
        <xdr:cNvSpPr/>
      </xdr:nvSpPr>
      <xdr:spPr>
        <a:xfrm>
          <a:off x="1270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116857</xdr:rowOff>
    </xdr:from>
    <xdr:ext cx="762000" cy="259045"/>
    <xdr:sp macro="" textlink="">
      <xdr:nvSpPr>
        <xdr:cNvPr id="94" name="テキスト ボックス 93"/>
        <xdr:cNvSpPr txBox="1"/>
      </xdr:nvSpPr>
      <xdr:spPr>
        <a:xfrm>
          <a:off x="939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aseline="0">
              <a:solidFill>
                <a:schemeClr val="dk1"/>
              </a:solidFill>
              <a:effectLst/>
              <a:latin typeface="+mn-lt"/>
              <a:ea typeface="+mn-ea"/>
              <a:cs typeface="+mn-cs"/>
            </a:rPr>
            <a:t>　経常的な物件費が前年比</a:t>
          </a:r>
          <a:r>
            <a:rPr lang="en-US" altLang="ja-JP" sz="1100" baseline="0">
              <a:solidFill>
                <a:schemeClr val="dk1"/>
              </a:solidFill>
              <a:effectLst/>
              <a:latin typeface="+mn-lt"/>
              <a:ea typeface="+mn-ea"/>
              <a:cs typeface="+mn-cs"/>
            </a:rPr>
            <a:t>80,888</a:t>
          </a:r>
          <a:r>
            <a:rPr lang="ja-JP" altLang="ja-JP" sz="1100" baseline="0">
              <a:solidFill>
                <a:schemeClr val="dk1"/>
              </a:solidFill>
              <a:effectLst/>
              <a:latin typeface="+mn-lt"/>
              <a:ea typeface="+mn-ea"/>
              <a:cs typeface="+mn-cs"/>
            </a:rPr>
            <a:t>千円増額となり、経常収支比率は前年比</a:t>
          </a:r>
          <a:r>
            <a:rPr lang="en-US" altLang="ja-JP" sz="1100" baseline="0">
              <a:solidFill>
                <a:schemeClr val="dk1"/>
              </a:solidFill>
              <a:effectLst/>
              <a:latin typeface="+mn-lt"/>
              <a:ea typeface="+mn-ea"/>
              <a:cs typeface="+mn-cs"/>
            </a:rPr>
            <a:t>4.8</a:t>
          </a:r>
          <a:r>
            <a:rPr lang="ja-JP" altLang="ja-JP" sz="1100" baseline="0">
              <a:solidFill>
                <a:schemeClr val="dk1"/>
              </a:solidFill>
              <a:effectLst/>
              <a:latin typeface="+mn-lt"/>
              <a:ea typeface="+mn-ea"/>
              <a:cs typeface="+mn-cs"/>
            </a:rPr>
            <a:t>％の増となった。他の類似団体との比較では、前年よりその差が大きくなり平均より</a:t>
          </a:r>
          <a:r>
            <a:rPr lang="en-US" altLang="ja-JP" sz="1100" baseline="0">
              <a:solidFill>
                <a:schemeClr val="dk1"/>
              </a:solidFill>
              <a:effectLst/>
              <a:latin typeface="+mn-lt"/>
              <a:ea typeface="+mn-ea"/>
              <a:cs typeface="+mn-cs"/>
            </a:rPr>
            <a:t>8.7%</a:t>
          </a:r>
          <a:r>
            <a:rPr lang="ja-JP" altLang="ja-JP" sz="1100" baseline="0">
              <a:solidFill>
                <a:schemeClr val="dk1"/>
              </a:solidFill>
              <a:effectLst/>
              <a:latin typeface="+mn-lt"/>
              <a:ea typeface="+mn-ea"/>
              <a:cs typeface="+mn-cs"/>
            </a:rPr>
            <a:t>上回った状況となった。</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152146</xdr:rowOff>
    </xdr:from>
    <xdr:to>
      <xdr:col>82</xdr:col>
      <xdr:colOff>107950</xdr:colOff>
      <xdr:row>22</xdr:row>
      <xdr:rowOff>3556</xdr:rowOff>
    </xdr:to>
    <xdr:cxnSp macro="">
      <xdr:nvCxnSpPr>
        <xdr:cNvPr id="119" name="直線コネクタ 118"/>
        <xdr:cNvCxnSpPr/>
      </xdr:nvCxnSpPr>
      <xdr:spPr>
        <a:xfrm flipV="1">
          <a:off x="16510000" y="2380996"/>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147083</xdr:rowOff>
    </xdr:from>
    <xdr:ext cx="762000" cy="259045"/>
    <xdr:sp macro="" textlink="">
      <xdr:nvSpPr>
        <xdr:cNvPr id="120" name="物件費最小値テキスト"/>
        <xdr:cNvSpPr txBox="1"/>
      </xdr:nvSpPr>
      <xdr:spPr>
        <a:xfrm>
          <a:off x="16598900" y="3747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3556</xdr:rowOff>
    </xdr:from>
    <xdr:to>
      <xdr:col>82</xdr:col>
      <xdr:colOff>196850</xdr:colOff>
      <xdr:row>22</xdr:row>
      <xdr:rowOff>3556</xdr:rowOff>
    </xdr:to>
    <xdr:cxnSp macro="">
      <xdr:nvCxnSpPr>
        <xdr:cNvPr id="121" name="直線コネクタ 120"/>
        <xdr:cNvCxnSpPr/>
      </xdr:nvCxnSpPr>
      <xdr:spPr>
        <a:xfrm>
          <a:off x="16421100" y="3775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67073</xdr:rowOff>
    </xdr:from>
    <xdr:ext cx="762000" cy="259045"/>
    <xdr:sp macro="" textlink="">
      <xdr:nvSpPr>
        <xdr:cNvPr id="122" name="物件費最大値テキスト"/>
        <xdr:cNvSpPr txBox="1"/>
      </xdr:nvSpPr>
      <xdr:spPr>
        <a:xfrm>
          <a:off x="16598900" y="2124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152146</xdr:rowOff>
    </xdr:from>
    <xdr:to>
      <xdr:col>82</xdr:col>
      <xdr:colOff>196850</xdr:colOff>
      <xdr:row>13</xdr:row>
      <xdr:rowOff>152146</xdr:rowOff>
    </xdr:to>
    <xdr:cxnSp macro="">
      <xdr:nvCxnSpPr>
        <xdr:cNvPr id="123" name="直線コネクタ 122"/>
        <xdr:cNvCxnSpPr/>
      </xdr:nvCxnSpPr>
      <xdr:spPr>
        <a:xfrm>
          <a:off x="16421100" y="2380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94996</xdr:rowOff>
    </xdr:from>
    <xdr:to>
      <xdr:col>82</xdr:col>
      <xdr:colOff>107950</xdr:colOff>
      <xdr:row>19</xdr:row>
      <xdr:rowOff>143002</xdr:rowOff>
    </xdr:to>
    <xdr:cxnSp macro="">
      <xdr:nvCxnSpPr>
        <xdr:cNvPr id="124" name="直線コネクタ 123"/>
        <xdr:cNvCxnSpPr/>
      </xdr:nvCxnSpPr>
      <xdr:spPr>
        <a:xfrm>
          <a:off x="15671800" y="3181096"/>
          <a:ext cx="838200" cy="219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53865</xdr:rowOff>
    </xdr:from>
    <xdr:ext cx="762000" cy="259045"/>
    <xdr:sp macro="" textlink="">
      <xdr:nvSpPr>
        <xdr:cNvPr id="125" name="物件費平均値テキスト"/>
        <xdr:cNvSpPr txBox="1"/>
      </xdr:nvSpPr>
      <xdr:spPr>
        <a:xfrm>
          <a:off x="16598900" y="27970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37338</xdr:rowOff>
    </xdr:from>
    <xdr:to>
      <xdr:col>82</xdr:col>
      <xdr:colOff>158750</xdr:colOff>
      <xdr:row>17</xdr:row>
      <xdr:rowOff>138938</xdr:rowOff>
    </xdr:to>
    <xdr:sp macro="" textlink="">
      <xdr:nvSpPr>
        <xdr:cNvPr id="126" name="フローチャート: 判断 125"/>
        <xdr:cNvSpPr/>
      </xdr:nvSpPr>
      <xdr:spPr>
        <a:xfrm>
          <a:off x="16459200" y="29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138430</xdr:rowOff>
    </xdr:from>
    <xdr:to>
      <xdr:col>78</xdr:col>
      <xdr:colOff>69850</xdr:colOff>
      <xdr:row>18</xdr:row>
      <xdr:rowOff>94996</xdr:rowOff>
    </xdr:to>
    <xdr:cxnSp macro="">
      <xdr:nvCxnSpPr>
        <xdr:cNvPr id="127" name="直線コネクタ 126"/>
        <xdr:cNvCxnSpPr/>
      </xdr:nvCxnSpPr>
      <xdr:spPr>
        <a:xfrm>
          <a:off x="14782800" y="3053080"/>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23622</xdr:rowOff>
    </xdr:from>
    <xdr:to>
      <xdr:col>78</xdr:col>
      <xdr:colOff>120650</xdr:colOff>
      <xdr:row>17</xdr:row>
      <xdr:rowOff>125222</xdr:rowOff>
    </xdr:to>
    <xdr:sp macro="" textlink="">
      <xdr:nvSpPr>
        <xdr:cNvPr id="128" name="フローチャート: 判断 127"/>
        <xdr:cNvSpPr/>
      </xdr:nvSpPr>
      <xdr:spPr>
        <a:xfrm>
          <a:off x="156210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135399</xdr:rowOff>
    </xdr:from>
    <xdr:ext cx="736600" cy="259045"/>
    <xdr:sp macro="" textlink="">
      <xdr:nvSpPr>
        <xdr:cNvPr id="129" name="テキスト ボックス 128"/>
        <xdr:cNvSpPr txBox="1"/>
      </xdr:nvSpPr>
      <xdr:spPr>
        <a:xfrm>
          <a:off x="15290800" y="2707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138430</xdr:rowOff>
    </xdr:from>
    <xdr:to>
      <xdr:col>73</xdr:col>
      <xdr:colOff>180975</xdr:colOff>
      <xdr:row>17</xdr:row>
      <xdr:rowOff>165862</xdr:rowOff>
    </xdr:to>
    <xdr:cxnSp macro="">
      <xdr:nvCxnSpPr>
        <xdr:cNvPr id="130" name="直線コネクタ 129"/>
        <xdr:cNvCxnSpPr/>
      </xdr:nvCxnSpPr>
      <xdr:spPr>
        <a:xfrm flipV="1">
          <a:off x="13893800" y="305308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14478</xdr:rowOff>
    </xdr:from>
    <xdr:to>
      <xdr:col>74</xdr:col>
      <xdr:colOff>31750</xdr:colOff>
      <xdr:row>17</xdr:row>
      <xdr:rowOff>116078</xdr:rowOff>
    </xdr:to>
    <xdr:sp macro="" textlink="">
      <xdr:nvSpPr>
        <xdr:cNvPr id="131" name="フローチャート: 判断 130"/>
        <xdr:cNvSpPr/>
      </xdr:nvSpPr>
      <xdr:spPr>
        <a:xfrm>
          <a:off x="147320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126255</xdr:rowOff>
    </xdr:from>
    <xdr:ext cx="762000" cy="259045"/>
    <xdr:sp macro="" textlink="">
      <xdr:nvSpPr>
        <xdr:cNvPr id="132" name="テキスト ボックス 131"/>
        <xdr:cNvSpPr txBox="1"/>
      </xdr:nvSpPr>
      <xdr:spPr>
        <a:xfrm>
          <a:off x="14401800" y="269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124714</xdr:rowOff>
    </xdr:from>
    <xdr:to>
      <xdr:col>69</xdr:col>
      <xdr:colOff>92075</xdr:colOff>
      <xdr:row>17</xdr:row>
      <xdr:rowOff>165862</xdr:rowOff>
    </xdr:to>
    <xdr:cxnSp macro="">
      <xdr:nvCxnSpPr>
        <xdr:cNvPr id="133" name="直線コネクタ 132"/>
        <xdr:cNvCxnSpPr/>
      </xdr:nvCxnSpPr>
      <xdr:spPr>
        <a:xfrm>
          <a:off x="13004800" y="303936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126492</xdr:rowOff>
    </xdr:from>
    <xdr:to>
      <xdr:col>69</xdr:col>
      <xdr:colOff>142875</xdr:colOff>
      <xdr:row>17</xdr:row>
      <xdr:rowOff>56642</xdr:rowOff>
    </xdr:to>
    <xdr:sp macro="" textlink="">
      <xdr:nvSpPr>
        <xdr:cNvPr id="134" name="フローチャート: 判断 133"/>
        <xdr:cNvSpPr/>
      </xdr:nvSpPr>
      <xdr:spPr>
        <a:xfrm>
          <a:off x="138430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66819</xdr:rowOff>
    </xdr:from>
    <xdr:ext cx="762000" cy="259045"/>
    <xdr:sp macro="" textlink="">
      <xdr:nvSpPr>
        <xdr:cNvPr id="135" name="テキスト ボックス 134"/>
        <xdr:cNvSpPr txBox="1"/>
      </xdr:nvSpPr>
      <xdr:spPr>
        <a:xfrm>
          <a:off x="13512800" y="2638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135636</xdr:rowOff>
    </xdr:from>
    <xdr:to>
      <xdr:col>65</xdr:col>
      <xdr:colOff>53975</xdr:colOff>
      <xdr:row>17</xdr:row>
      <xdr:rowOff>65786</xdr:rowOff>
    </xdr:to>
    <xdr:sp macro="" textlink="">
      <xdr:nvSpPr>
        <xdr:cNvPr id="136" name="フローチャート: 判断 135"/>
        <xdr:cNvSpPr/>
      </xdr:nvSpPr>
      <xdr:spPr>
        <a:xfrm>
          <a:off x="12954000" y="2878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75963</xdr:rowOff>
    </xdr:from>
    <xdr:ext cx="762000" cy="259045"/>
    <xdr:sp macro="" textlink="">
      <xdr:nvSpPr>
        <xdr:cNvPr id="137" name="テキスト ボックス 136"/>
        <xdr:cNvSpPr txBox="1"/>
      </xdr:nvSpPr>
      <xdr:spPr>
        <a:xfrm>
          <a:off x="12623800" y="2647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92202</xdr:rowOff>
    </xdr:from>
    <xdr:to>
      <xdr:col>82</xdr:col>
      <xdr:colOff>158750</xdr:colOff>
      <xdr:row>20</xdr:row>
      <xdr:rowOff>22352</xdr:rowOff>
    </xdr:to>
    <xdr:sp macro="" textlink="">
      <xdr:nvSpPr>
        <xdr:cNvPr id="143" name="楕円 142"/>
        <xdr:cNvSpPr/>
      </xdr:nvSpPr>
      <xdr:spPr>
        <a:xfrm>
          <a:off x="16459200" y="3349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64279</xdr:rowOff>
    </xdr:from>
    <xdr:ext cx="762000" cy="259045"/>
    <xdr:sp macro="" textlink="">
      <xdr:nvSpPr>
        <xdr:cNvPr id="144" name="物件費該当値テキスト"/>
        <xdr:cNvSpPr txBox="1"/>
      </xdr:nvSpPr>
      <xdr:spPr>
        <a:xfrm>
          <a:off x="16598900" y="332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44196</xdr:rowOff>
    </xdr:from>
    <xdr:to>
      <xdr:col>78</xdr:col>
      <xdr:colOff>120650</xdr:colOff>
      <xdr:row>18</xdr:row>
      <xdr:rowOff>145796</xdr:rowOff>
    </xdr:to>
    <xdr:sp macro="" textlink="">
      <xdr:nvSpPr>
        <xdr:cNvPr id="145" name="楕円 144"/>
        <xdr:cNvSpPr/>
      </xdr:nvSpPr>
      <xdr:spPr>
        <a:xfrm>
          <a:off x="15621000" y="3130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130573</xdr:rowOff>
    </xdr:from>
    <xdr:ext cx="736600" cy="259045"/>
    <xdr:sp macro="" textlink="">
      <xdr:nvSpPr>
        <xdr:cNvPr id="146" name="テキスト ボックス 145"/>
        <xdr:cNvSpPr txBox="1"/>
      </xdr:nvSpPr>
      <xdr:spPr>
        <a:xfrm>
          <a:off x="15290800" y="3216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87630</xdr:rowOff>
    </xdr:from>
    <xdr:to>
      <xdr:col>74</xdr:col>
      <xdr:colOff>31750</xdr:colOff>
      <xdr:row>18</xdr:row>
      <xdr:rowOff>17780</xdr:rowOff>
    </xdr:to>
    <xdr:sp macro="" textlink="">
      <xdr:nvSpPr>
        <xdr:cNvPr id="147" name="楕円 146"/>
        <xdr:cNvSpPr/>
      </xdr:nvSpPr>
      <xdr:spPr>
        <a:xfrm>
          <a:off x="14732000" y="300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2557</xdr:rowOff>
    </xdr:from>
    <xdr:ext cx="762000" cy="259045"/>
    <xdr:sp macro="" textlink="">
      <xdr:nvSpPr>
        <xdr:cNvPr id="148" name="テキスト ボックス 147"/>
        <xdr:cNvSpPr txBox="1"/>
      </xdr:nvSpPr>
      <xdr:spPr>
        <a:xfrm>
          <a:off x="14401800" y="308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115062</xdr:rowOff>
    </xdr:from>
    <xdr:to>
      <xdr:col>69</xdr:col>
      <xdr:colOff>142875</xdr:colOff>
      <xdr:row>18</xdr:row>
      <xdr:rowOff>45212</xdr:rowOff>
    </xdr:to>
    <xdr:sp macro="" textlink="">
      <xdr:nvSpPr>
        <xdr:cNvPr id="149" name="楕円 148"/>
        <xdr:cNvSpPr/>
      </xdr:nvSpPr>
      <xdr:spPr>
        <a:xfrm>
          <a:off x="13843000" y="3029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29989</xdr:rowOff>
    </xdr:from>
    <xdr:ext cx="762000" cy="259045"/>
    <xdr:sp macro="" textlink="">
      <xdr:nvSpPr>
        <xdr:cNvPr id="150" name="テキスト ボックス 149"/>
        <xdr:cNvSpPr txBox="1"/>
      </xdr:nvSpPr>
      <xdr:spPr>
        <a:xfrm>
          <a:off x="13512800" y="3116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73914</xdr:rowOff>
    </xdr:from>
    <xdr:to>
      <xdr:col>65</xdr:col>
      <xdr:colOff>53975</xdr:colOff>
      <xdr:row>18</xdr:row>
      <xdr:rowOff>4064</xdr:rowOff>
    </xdr:to>
    <xdr:sp macro="" textlink="">
      <xdr:nvSpPr>
        <xdr:cNvPr id="151" name="楕円 150"/>
        <xdr:cNvSpPr/>
      </xdr:nvSpPr>
      <xdr:spPr>
        <a:xfrm>
          <a:off x="12954000" y="2988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160291</xdr:rowOff>
    </xdr:from>
    <xdr:ext cx="762000" cy="259045"/>
    <xdr:sp macro="" textlink="">
      <xdr:nvSpPr>
        <xdr:cNvPr id="152" name="テキスト ボックス 151"/>
        <xdr:cNvSpPr txBox="1"/>
      </xdr:nvSpPr>
      <xdr:spPr>
        <a:xfrm>
          <a:off x="12623800" y="3074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扶助費総額については大きな増減がないものの、国・都の負担金が</a:t>
          </a:r>
          <a:r>
            <a:rPr lang="ja-JP" altLang="en-US" sz="1100">
              <a:solidFill>
                <a:schemeClr val="dk1"/>
              </a:solidFill>
              <a:effectLst/>
              <a:latin typeface="+mn-lt"/>
              <a:ea typeface="+mn-ea"/>
              <a:cs typeface="+mn-cs"/>
            </a:rPr>
            <a:t>減</a:t>
          </a:r>
          <a:r>
            <a:rPr lang="ja-JP" altLang="ja-JP" sz="1100">
              <a:solidFill>
                <a:schemeClr val="dk1"/>
              </a:solidFill>
              <a:effectLst/>
              <a:latin typeface="+mn-lt"/>
              <a:ea typeface="+mn-ea"/>
              <a:cs typeface="+mn-cs"/>
            </a:rPr>
            <a:t>額となったこともあり、前年度比</a:t>
          </a:r>
          <a:r>
            <a:rPr lang="en-US" altLang="ja-JP" sz="1100">
              <a:solidFill>
                <a:schemeClr val="dk1"/>
              </a:solidFill>
              <a:effectLst/>
              <a:latin typeface="+mn-lt"/>
              <a:ea typeface="+mn-ea"/>
              <a:cs typeface="+mn-cs"/>
            </a:rPr>
            <a:t>0.1%</a:t>
          </a:r>
          <a:r>
            <a:rPr lang="ja-JP" altLang="ja-JP" sz="1100">
              <a:solidFill>
                <a:schemeClr val="dk1"/>
              </a:solidFill>
              <a:effectLst/>
              <a:latin typeface="+mn-lt"/>
              <a:ea typeface="+mn-ea"/>
              <a:cs typeface="+mn-cs"/>
            </a:rPr>
            <a:t>の</a:t>
          </a:r>
          <a:r>
            <a:rPr lang="ja-JP" altLang="en-US" sz="1100">
              <a:solidFill>
                <a:schemeClr val="dk1"/>
              </a:solidFill>
              <a:effectLst/>
              <a:latin typeface="+mn-lt"/>
              <a:ea typeface="+mn-ea"/>
              <a:cs typeface="+mn-cs"/>
            </a:rPr>
            <a:t>増</a:t>
          </a:r>
          <a:r>
            <a:rPr lang="ja-JP" altLang="ja-JP" sz="1100">
              <a:solidFill>
                <a:schemeClr val="dk1"/>
              </a:solidFill>
              <a:effectLst/>
              <a:latin typeface="+mn-lt"/>
              <a:ea typeface="+mn-ea"/>
              <a:cs typeface="+mn-cs"/>
            </a:rPr>
            <a:t>となっている。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7" name="直線コネクタ 166"/>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8" name="テキスト ボックス 167"/>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9" name="直線コネクタ 168"/>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0" name="テキスト ボックス 169"/>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1" name="直線コネクタ 170"/>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2" name="テキスト ボックス 171"/>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3" name="直線コネクタ 172"/>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4" name="テキスト ボックス 173"/>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5" name="直線コネクタ 174"/>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6" name="テキスト ボックス 175"/>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7" name="直線コネクタ 176"/>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8" name="テキスト ボックス 177"/>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143328</xdr:rowOff>
    </xdr:from>
    <xdr:to>
      <xdr:col>24</xdr:col>
      <xdr:colOff>25400</xdr:colOff>
      <xdr:row>61</xdr:row>
      <xdr:rowOff>20865</xdr:rowOff>
    </xdr:to>
    <xdr:cxnSp macro="">
      <xdr:nvCxnSpPr>
        <xdr:cNvPr id="181" name="直線コネクタ 180"/>
        <xdr:cNvCxnSpPr/>
      </xdr:nvCxnSpPr>
      <xdr:spPr>
        <a:xfrm flipV="1">
          <a:off x="4826000" y="9058728"/>
          <a:ext cx="0" cy="1420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164392</xdr:rowOff>
    </xdr:from>
    <xdr:ext cx="762000" cy="259045"/>
    <xdr:sp macro="" textlink="">
      <xdr:nvSpPr>
        <xdr:cNvPr id="182" name="扶助費最小値テキスト"/>
        <xdr:cNvSpPr txBox="1"/>
      </xdr:nvSpPr>
      <xdr:spPr>
        <a:xfrm>
          <a:off x="4914900" y="1045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20865</xdr:rowOff>
    </xdr:from>
    <xdr:to>
      <xdr:col>24</xdr:col>
      <xdr:colOff>114300</xdr:colOff>
      <xdr:row>61</xdr:row>
      <xdr:rowOff>20865</xdr:rowOff>
    </xdr:to>
    <xdr:cxnSp macro="">
      <xdr:nvCxnSpPr>
        <xdr:cNvPr id="183" name="直線コネクタ 182"/>
        <xdr:cNvCxnSpPr/>
      </xdr:nvCxnSpPr>
      <xdr:spPr>
        <a:xfrm>
          <a:off x="4737100" y="1047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58255</xdr:rowOff>
    </xdr:from>
    <xdr:ext cx="762000" cy="259045"/>
    <xdr:sp macro="" textlink="">
      <xdr:nvSpPr>
        <xdr:cNvPr id="184" name="扶助費最大値テキスト"/>
        <xdr:cNvSpPr txBox="1"/>
      </xdr:nvSpPr>
      <xdr:spPr>
        <a:xfrm>
          <a:off x="4914900" y="880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143328</xdr:rowOff>
    </xdr:from>
    <xdr:to>
      <xdr:col>24</xdr:col>
      <xdr:colOff>114300</xdr:colOff>
      <xdr:row>52</xdr:row>
      <xdr:rowOff>143328</xdr:rowOff>
    </xdr:to>
    <xdr:cxnSp macro="">
      <xdr:nvCxnSpPr>
        <xdr:cNvPr id="185" name="直線コネクタ 184"/>
        <xdr:cNvCxnSpPr/>
      </xdr:nvCxnSpPr>
      <xdr:spPr>
        <a:xfrm>
          <a:off x="4737100" y="9058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86178</xdr:rowOff>
    </xdr:from>
    <xdr:to>
      <xdr:col>24</xdr:col>
      <xdr:colOff>25400</xdr:colOff>
      <xdr:row>53</xdr:row>
      <xdr:rowOff>102507</xdr:rowOff>
    </xdr:to>
    <xdr:cxnSp macro="">
      <xdr:nvCxnSpPr>
        <xdr:cNvPr id="186" name="直線コネクタ 185"/>
        <xdr:cNvCxnSpPr/>
      </xdr:nvCxnSpPr>
      <xdr:spPr>
        <a:xfrm>
          <a:off x="3987800" y="9173028"/>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23784</xdr:rowOff>
    </xdr:from>
    <xdr:ext cx="762000" cy="259045"/>
    <xdr:sp macro="" textlink="">
      <xdr:nvSpPr>
        <xdr:cNvPr id="187" name="扶助費平均値テキスト"/>
        <xdr:cNvSpPr txBox="1"/>
      </xdr:nvSpPr>
      <xdr:spPr>
        <a:xfrm>
          <a:off x="4914900" y="94535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51707</xdr:rowOff>
    </xdr:from>
    <xdr:to>
      <xdr:col>24</xdr:col>
      <xdr:colOff>76200</xdr:colOff>
      <xdr:row>55</xdr:row>
      <xdr:rowOff>153307</xdr:rowOff>
    </xdr:to>
    <xdr:sp macro="" textlink="">
      <xdr:nvSpPr>
        <xdr:cNvPr id="188" name="フローチャート: 判断 187"/>
        <xdr:cNvSpPr/>
      </xdr:nvSpPr>
      <xdr:spPr>
        <a:xfrm>
          <a:off x="47752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86178</xdr:rowOff>
    </xdr:from>
    <xdr:to>
      <xdr:col>19</xdr:col>
      <xdr:colOff>187325</xdr:colOff>
      <xdr:row>53</xdr:row>
      <xdr:rowOff>118835</xdr:rowOff>
    </xdr:to>
    <xdr:cxnSp macro="">
      <xdr:nvCxnSpPr>
        <xdr:cNvPr id="189" name="直線コネクタ 188"/>
        <xdr:cNvCxnSpPr/>
      </xdr:nvCxnSpPr>
      <xdr:spPr>
        <a:xfrm flipV="1">
          <a:off x="3098800" y="91730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35378</xdr:rowOff>
    </xdr:from>
    <xdr:to>
      <xdr:col>20</xdr:col>
      <xdr:colOff>38100</xdr:colOff>
      <xdr:row>55</xdr:row>
      <xdr:rowOff>136978</xdr:rowOff>
    </xdr:to>
    <xdr:sp macro="" textlink="">
      <xdr:nvSpPr>
        <xdr:cNvPr id="190" name="フローチャート: 判断 189"/>
        <xdr:cNvSpPr/>
      </xdr:nvSpPr>
      <xdr:spPr>
        <a:xfrm>
          <a:off x="3937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121755</xdr:rowOff>
    </xdr:from>
    <xdr:ext cx="736600" cy="259045"/>
    <xdr:sp macro="" textlink="">
      <xdr:nvSpPr>
        <xdr:cNvPr id="191" name="テキスト ボックス 190"/>
        <xdr:cNvSpPr txBox="1"/>
      </xdr:nvSpPr>
      <xdr:spPr>
        <a:xfrm>
          <a:off x="3606800" y="9551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118835</xdr:rowOff>
    </xdr:from>
    <xdr:to>
      <xdr:col>15</xdr:col>
      <xdr:colOff>98425</xdr:colOff>
      <xdr:row>53</xdr:row>
      <xdr:rowOff>135165</xdr:rowOff>
    </xdr:to>
    <xdr:cxnSp macro="">
      <xdr:nvCxnSpPr>
        <xdr:cNvPr id="192" name="直線コネクタ 191"/>
        <xdr:cNvCxnSpPr/>
      </xdr:nvCxnSpPr>
      <xdr:spPr>
        <a:xfrm flipV="1">
          <a:off x="2209800" y="9205685"/>
          <a:ext cx="8890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19050</xdr:rowOff>
    </xdr:from>
    <xdr:to>
      <xdr:col>15</xdr:col>
      <xdr:colOff>149225</xdr:colOff>
      <xdr:row>55</xdr:row>
      <xdr:rowOff>120650</xdr:rowOff>
    </xdr:to>
    <xdr:sp macro="" textlink="">
      <xdr:nvSpPr>
        <xdr:cNvPr id="193" name="フローチャート: 判断 192"/>
        <xdr:cNvSpPr/>
      </xdr:nvSpPr>
      <xdr:spPr>
        <a:xfrm>
          <a:off x="3048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105427</xdr:rowOff>
    </xdr:from>
    <xdr:ext cx="762000" cy="259045"/>
    <xdr:sp macro="" textlink="">
      <xdr:nvSpPr>
        <xdr:cNvPr id="194" name="テキスト ボックス 193"/>
        <xdr:cNvSpPr txBox="1"/>
      </xdr:nvSpPr>
      <xdr:spPr>
        <a:xfrm>
          <a:off x="2717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135165</xdr:rowOff>
    </xdr:from>
    <xdr:to>
      <xdr:col>11</xdr:col>
      <xdr:colOff>9525</xdr:colOff>
      <xdr:row>53</xdr:row>
      <xdr:rowOff>167822</xdr:rowOff>
    </xdr:to>
    <xdr:cxnSp macro="">
      <xdr:nvCxnSpPr>
        <xdr:cNvPr id="195" name="直線コネクタ 194"/>
        <xdr:cNvCxnSpPr/>
      </xdr:nvCxnSpPr>
      <xdr:spPr>
        <a:xfrm flipV="1">
          <a:off x="1320800" y="92220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141515</xdr:rowOff>
    </xdr:from>
    <xdr:to>
      <xdr:col>11</xdr:col>
      <xdr:colOff>60325</xdr:colOff>
      <xdr:row>55</xdr:row>
      <xdr:rowOff>71665</xdr:rowOff>
    </xdr:to>
    <xdr:sp macro="" textlink="">
      <xdr:nvSpPr>
        <xdr:cNvPr id="196" name="フローチャート: 判断 195"/>
        <xdr:cNvSpPr/>
      </xdr:nvSpPr>
      <xdr:spPr>
        <a:xfrm>
          <a:off x="2159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56442</xdr:rowOff>
    </xdr:from>
    <xdr:ext cx="762000" cy="259045"/>
    <xdr:sp macro="" textlink="">
      <xdr:nvSpPr>
        <xdr:cNvPr id="197" name="テキスト ボックス 196"/>
        <xdr:cNvSpPr txBox="1"/>
      </xdr:nvSpPr>
      <xdr:spPr>
        <a:xfrm>
          <a:off x="18288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2722</xdr:rowOff>
    </xdr:from>
    <xdr:to>
      <xdr:col>6</xdr:col>
      <xdr:colOff>171450</xdr:colOff>
      <xdr:row>55</xdr:row>
      <xdr:rowOff>104322</xdr:rowOff>
    </xdr:to>
    <xdr:sp macro="" textlink="">
      <xdr:nvSpPr>
        <xdr:cNvPr id="198" name="フローチャート: 判断 197"/>
        <xdr:cNvSpPr/>
      </xdr:nvSpPr>
      <xdr:spPr>
        <a:xfrm>
          <a:off x="1270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89099</xdr:rowOff>
    </xdr:from>
    <xdr:ext cx="762000" cy="259045"/>
    <xdr:sp macro="" textlink="">
      <xdr:nvSpPr>
        <xdr:cNvPr id="199" name="テキスト ボックス 198"/>
        <xdr:cNvSpPr txBox="1"/>
      </xdr:nvSpPr>
      <xdr:spPr>
        <a:xfrm>
          <a:off x="939800" y="951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51707</xdr:rowOff>
    </xdr:from>
    <xdr:to>
      <xdr:col>24</xdr:col>
      <xdr:colOff>76200</xdr:colOff>
      <xdr:row>53</xdr:row>
      <xdr:rowOff>153307</xdr:rowOff>
    </xdr:to>
    <xdr:sp macro="" textlink="">
      <xdr:nvSpPr>
        <xdr:cNvPr id="205" name="楕円 204"/>
        <xdr:cNvSpPr/>
      </xdr:nvSpPr>
      <xdr:spPr>
        <a:xfrm>
          <a:off x="4775200" y="913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68234</xdr:rowOff>
    </xdr:from>
    <xdr:ext cx="762000" cy="259045"/>
    <xdr:sp macro="" textlink="">
      <xdr:nvSpPr>
        <xdr:cNvPr id="206" name="扶助費該当値テキスト"/>
        <xdr:cNvSpPr txBox="1"/>
      </xdr:nvSpPr>
      <xdr:spPr>
        <a:xfrm>
          <a:off x="4914900" y="898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35378</xdr:rowOff>
    </xdr:from>
    <xdr:to>
      <xdr:col>20</xdr:col>
      <xdr:colOff>38100</xdr:colOff>
      <xdr:row>53</xdr:row>
      <xdr:rowOff>136978</xdr:rowOff>
    </xdr:to>
    <xdr:sp macro="" textlink="">
      <xdr:nvSpPr>
        <xdr:cNvPr id="207" name="楕円 206"/>
        <xdr:cNvSpPr/>
      </xdr:nvSpPr>
      <xdr:spPr>
        <a:xfrm>
          <a:off x="3937000" y="9122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51</xdr:row>
      <xdr:rowOff>147155</xdr:rowOff>
    </xdr:from>
    <xdr:ext cx="736600" cy="259045"/>
    <xdr:sp macro="" textlink="">
      <xdr:nvSpPr>
        <xdr:cNvPr id="208" name="テキスト ボックス 207"/>
        <xdr:cNvSpPr txBox="1"/>
      </xdr:nvSpPr>
      <xdr:spPr>
        <a:xfrm>
          <a:off x="3606800" y="8891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68035</xdr:rowOff>
    </xdr:from>
    <xdr:to>
      <xdr:col>15</xdr:col>
      <xdr:colOff>149225</xdr:colOff>
      <xdr:row>53</xdr:row>
      <xdr:rowOff>169635</xdr:rowOff>
    </xdr:to>
    <xdr:sp macro="" textlink="">
      <xdr:nvSpPr>
        <xdr:cNvPr id="209" name="楕円 208"/>
        <xdr:cNvSpPr/>
      </xdr:nvSpPr>
      <xdr:spPr>
        <a:xfrm>
          <a:off x="3048000" y="9154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8362</xdr:rowOff>
    </xdr:from>
    <xdr:ext cx="762000" cy="259045"/>
    <xdr:sp macro="" textlink="">
      <xdr:nvSpPr>
        <xdr:cNvPr id="210" name="テキスト ボックス 209"/>
        <xdr:cNvSpPr txBox="1"/>
      </xdr:nvSpPr>
      <xdr:spPr>
        <a:xfrm>
          <a:off x="2717800" y="8923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84365</xdr:rowOff>
    </xdr:from>
    <xdr:to>
      <xdr:col>11</xdr:col>
      <xdr:colOff>60325</xdr:colOff>
      <xdr:row>54</xdr:row>
      <xdr:rowOff>14515</xdr:rowOff>
    </xdr:to>
    <xdr:sp macro="" textlink="">
      <xdr:nvSpPr>
        <xdr:cNvPr id="211" name="楕円 210"/>
        <xdr:cNvSpPr/>
      </xdr:nvSpPr>
      <xdr:spPr>
        <a:xfrm>
          <a:off x="2159000" y="91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24692</xdr:rowOff>
    </xdr:from>
    <xdr:ext cx="762000" cy="259045"/>
    <xdr:sp macro="" textlink="">
      <xdr:nvSpPr>
        <xdr:cNvPr id="212" name="テキスト ボックス 211"/>
        <xdr:cNvSpPr txBox="1"/>
      </xdr:nvSpPr>
      <xdr:spPr>
        <a:xfrm>
          <a:off x="1828800" y="894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117022</xdr:rowOff>
    </xdr:from>
    <xdr:to>
      <xdr:col>6</xdr:col>
      <xdr:colOff>171450</xdr:colOff>
      <xdr:row>54</xdr:row>
      <xdr:rowOff>47172</xdr:rowOff>
    </xdr:to>
    <xdr:sp macro="" textlink="">
      <xdr:nvSpPr>
        <xdr:cNvPr id="213" name="楕円 212"/>
        <xdr:cNvSpPr/>
      </xdr:nvSpPr>
      <xdr:spPr>
        <a:xfrm>
          <a:off x="12700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57349</xdr:rowOff>
    </xdr:from>
    <xdr:ext cx="762000" cy="259045"/>
    <xdr:sp macro="" textlink="">
      <xdr:nvSpPr>
        <xdr:cNvPr id="214" name="テキスト ボックス 213"/>
        <xdr:cNvSpPr txBox="1"/>
      </xdr:nvSpPr>
      <xdr:spPr>
        <a:xfrm>
          <a:off x="939800" y="897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繰出金は、</a:t>
          </a:r>
          <a:r>
            <a:rPr lang="ja-JP" altLang="en-US" sz="1100">
              <a:solidFill>
                <a:schemeClr val="dk1"/>
              </a:solidFill>
              <a:effectLst/>
              <a:latin typeface="+mn-lt"/>
              <a:ea typeface="+mn-ea"/>
              <a:cs typeface="+mn-cs"/>
            </a:rPr>
            <a:t>簡易水道事業特別会計は渇水対策等のため大きく増額となり、</a:t>
          </a:r>
          <a:r>
            <a:rPr lang="ja-JP" altLang="ja-JP" sz="1100">
              <a:solidFill>
                <a:schemeClr val="dk1"/>
              </a:solidFill>
              <a:effectLst/>
              <a:latin typeface="+mn-lt"/>
              <a:ea typeface="+mn-ea"/>
              <a:cs typeface="+mn-cs"/>
            </a:rPr>
            <a:t>国民健康保険特別会計、介護保険（介護サービス事業勘定）特別会計、浄化槽事業特別会計、後期高齢者医療特別会計についても前年比で</a:t>
          </a:r>
          <a:r>
            <a:rPr lang="ja-JP" altLang="en-US" sz="1100">
              <a:solidFill>
                <a:schemeClr val="dk1"/>
              </a:solidFill>
              <a:effectLst/>
              <a:latin typeface="+mn-lt"/>
              <a:ea typeface="+mn-ea"/>
              <a:cs typeface="+mn-cs"/>
            </a:rPr>
            <a:t>増</a:t>
          </a:r>
          <a:r>
            <a:rPr lang="ja-JP" altLang="ja-JP" sz="1100">
              <a:solidFill>
                <a:schemeClr val="dk1"/>
              </a:solidFill>
              <a:effectLst/>
              <a:latin typeface="+mn-lt"/>
              <a:ea typeface="+mn-ea"/>
              <a:cs typeface="+mn-cs"/>
            </a:rPr>
            <a:t>額とな</a:t>
          </a:r>
          <a:r>
            <a:rPr lang="ja-JP" altLang="en-US" sz="1100">
              <a:solidFill>
                <a:schemeClr val="dk1"/>
              </a:solidFill>
              <a:effectLst/>
              <a:latin typeface="+mn-lt"/>
              <a:ea typeface="+mn-ea"/>
              <a:cs typeface="+mn-cs"/>
            </a:rPr>
            <a:t>り</a:t>
          </a:r>
          <a:r>
            <a:rPr lang="ja-JP" altLang="ja-JP" sz="1100">
              <a:solidFill>
                <a:schemeClr val="dk1"/>
              </a:solidFill>
              <a:effectLst/>
              <a:latin typeface="+mn-lt"/>
              <a:ea typeface="+mn-ea"/>
              <a:cs typeface="+mn-cs"/>
            </a:rPr>
            <a:t>、介護保険（保険事業勘定）特別会計が前年比で</a:t>
          </a:r>
          <a:r>
            <a:rPr lang="ja-JP" altLang="en-US" sz="1100">
              <a:solidFill>
                <a:schemeClr val="dk1"/>
              </a:solidFill>
              <a:effectLst/>
              <a:latin typeface="+mn-lt"/>
              <a:ea typeface="+mn-ea"/>
              <a:cs typeface="+mn-cs"/>
            </a:rPr>
            <a:t>減</a:t>
          </a:r>
          <a:r>
            <a:rPr lang="ja-JP" altLang="ja-JP" sz="1100">
              <a:solidFill>
                <a:schemeClr val="dk1"/>
              </a:solidFill>
              <a:effectLst/>
              <a:latin typeface="+mn-lt"/>
              <a:ea typeface="+mn-ea"/>
              <a:cs typeface="+mn-cs"/>
            </a:rPr>
            <a:t>額となった</a:t>
          </a:r>
          <a:r>
            <a:rPr lang="ja-JP" altLang="en-US" sz="1100">
              <a:solidFill>
                <a:schemeClr val="dk1"/>
              </a:solidFill>
              <a:effectLst/>
              <a:latin typeface="+mn-lt"/>
              <a:ea typeface="+mn-ea"/>
              <a:cs typeface="+mn-cs"/>
            </a:rPr>
            <a:t>ものの</a:t>
          </a:r>
          <a:r>
            <a:rPr lang="ja-JP" altLang="ja-JP" sz="1100">
              <a:solidFill>
                <a:schemeClr val="dk1"/>
              </a:solidFill>
              <a:effectLst/>
              <a:latin typeface="+mn-lt"/>
              <a:ea typeface="+mn-ea"/>
              <a:cs typeface="+mn-cs"/>
            </a:rPr>
            <a:t>、総額では増額となった。</a:t>
          </a:r>
          <a:endParaRPr lang="ja-JP" altLang="ja-JP" sz="1400">
            <a:effectLst/>
          </a:endParaRPr>
        </a:p>
        <a:p>
          <a:r>
            <a:rPr lang="ja-JP" altLang="ja-JP" sz="1100" baseline="0">
              <a:solidFill>
                <a:schemeClr val="dk1"/>
              </a:solidFill>
              <a:effectLst/>
              <a:latin typeface="+mn-lt"/>
              <a:ea typeface="+mn-ea"/>
              <a:cs typeface="+mn-cs"/>
            </a:rPr>
            <a:t>　</a:t>
          </a:r>
          <a:r>
            <a:rPr lang="ja-JP" altLang="ja-JP" sz="1100">
              <a:solidFill>
                <a:schemeClr val="dk1"/>
              </a:solidFill>
              <a:effectLst/>
              <a:latin typeface="+mn-lt"/>
              <a:ea typeface="+mn-ea"/>
              <a:cs typeface="+mn-cs"/>
            </a:rPr>
            <a:t>維持補修費については、各事業とも大規模な改修工事はな</a:t>
          </a:r>
          <a:r>
            <a:rPr lang="ja-JP" altLang="en-US" sz="1100">
              <a:solidFill>
                <a:schemeClr val="dk1"/>
              </a:solidFill>
              <a:effectLst/>
              <a:latin typeface="+mn-lt"/>
              <a:ea typeface="+mn-ea"/>
              <a:cs typeface="+mn-cs"/>
            </a:rPr>
            <a:t>く</a:t>
          </a:r>
          <a:r>
            <a:rPr lang="ja-JP" altLang="ja-JP" sz="1100">
              <a:solidFill>
                <a:schemeClr val="dk1"/>
              </a:solidFill>
              <a:effectLst/>
              <a:latin typeface="+mn-lt"/>
              <a:ea typeface="+mn-ea"/>
              <a:cs typeface="+mn-cs"/>
            </a:rPr>
            <a:t>総額で</a:t>
          </a:r>
          <a:r>
            <a:rPr lang="ja-JP" altLang="en-US" sz="1100">
              <a:solidFill>
                <a:schemeClr val="dk1"/>
              </a:solidFill>
              <a:effectLst/>
              <a:latin typeface="+mn-lt"/>
              <a:ea typeface="+mn-ea"/>
              <a:cs typeface="+mn-cs"/>
            </a:rPr>
            <a:t>減</a:t>
          </a:r>
          <a:r>
            <a:rPr lang="ja-JP" altLang="ja-JP" sz="1100">
              <a:solidFill>
                <a:schemeClr val="dk1"/>
              </a:solidFill>
              <a:effectLst/>
              <a:latin typeface="+mn-lt"/>
              <a:ea typeface="+mn-ea"/>
              <a:cs typeface="+mn-cs"/>
            </a:rPr>
            <a:t>額となっており、その他の経常収支比率は</a:t>
          </a:r>
          <a:r>
            <a:rPr lang="en-US" altLang="ja-JP" sz="1100">
              <a:solidFill>
                <a:schemeClr val="dk1"/>
              </a:solidFill>
              <a:effectLst/>
              <a:latin typeface="+mn-lt"/>
              <a:ea typeface="+mn-ea"/>
              <a:cs typeface="+mn-cs"/>
            </a:rPr>
            <a:t>0.4</a:t>
          </a:r>
          <a:r>
            <a:rPr lang="ja-JP" altLang="ja-JP" sz="1100">
              <a:solidFill>
                <a:schemeClr val="dk1"/>
              </a:solidFill>
              <a:effectLst/>
              <a:latin typeface="+mn-lt"/>
              <a:ea typeface="+mn-ea"/>
              <a:cs typeface="+mn-cs"/>
            </a:rPr>
            <a:t>％の増となった。</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9" name="直線コネクタ 228"/>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0" name="テキスト ボックス 229"/>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3" name="直線コネクタ 232"/>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4" name="テキスト ボックス 233"/>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12700</xdr:rowOff>
    </xdr:from>
    <xdr:to>
      <xdr:col>82</xdr:col>
      <xdr:colOff>107950</xdr:colOff>
      <xdr:row>61</xdr:row>
      <xdr:rowOff>52705</xdr:rowOff>
    </xdr:to>
    <xdr:cxnSp macro="">
      <xdr:nvCxnSpPr>
        <xdr:cNvPr id="237" name="直線コネクタ 236"/>
        <xdr:cNvCxnSpPr/>
      </xdr:nvCxnSpPr>
      <xdr:spPr>
        <a:xfrm flipV="1">
          <a:off x="16510000" y="9271000"/>
          <a:ext cx="0" cy="1240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24782</xdr:rowOff>
    </xdr:from>
    <xdr:ext cx="762000" cy="259045"/>
    <xdr:sp macro="" textlink="">
      <xdr:nvSpPr>
        <xdr:cNvPr id="238" name="その他最小値テキスト"/>
        <xdr:cNvSpPr txBox="1"/>
      </xdr:nvSpPr>
      <xdr:spPr>
        <a:xfrm>
          <a:off x="16598900" y="10483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52705</xdr:rowOff>
    </xdr:from>
    <xdr:to>
      <xdr:col>82</xdr:col>
      <xdr:colOff>196850</xdr:colOff>
      <xdr:row>61</xdr:row>
      <xdr:rowOff>52705</xdr:rowOff>
    </xdr:to>
    <xdr:cxnSp macro="">
      <xdr:nvCxnSpPr>
        <xdr:cNvPr id="239" name="直線コネクタ 238"/>
        <xdr:cNvCxnSpPr/>
      </xdr:nvCxnSpPr>
      <xdr:spPr>
        <a:xfrm>
          <a:off x="16421100" y="10511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99077</xdr:rowOff>
    </xdr:from>
    <xdr:ext cx="762000" cy="259045"/>
    <xdr:sp macro="" textlink="">
      <xdr:nvSpPr>
        <xdr:cNvPr id="240" name="その他最大値テキスト"/>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12700</xdr:rowOff>
    </xdr:from>
    <xdr:to>
      <xdr:col>82</xdr:col>
      <xdr:colOff>196850</xdr:colOff>
      <xdr:row>54</xdr:row>
      <xdr:rowOff>12700</xdr:rowOff>
    </xdr:to>
    <xdr:cxnSp macro="">
      <xdr:nvCxnSpPr>
        <xdr:cNvPr id="241" name="直線コネクタ 240"/>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127000</xdr:rowOff>
    </xdr:from>
    <xdr:to>
      <xdr:col>82</xdr:col>
      <xdr:colOff>107950</xdr:colOff>
      <xdr:row>55</xdr:row>
      <xdr:rowOff>149860</xdr:rowOff>
    </xdr:to>
    <xdr:cxnSp macro="">
      <xdr:nvCxnSpPr>
        <xdr:cNvPr id="242" name="直線コネクタ 241"/>
        <xdr:cNvCxnSpPr/>
      </xdr:nvCxnSpPr>
      <xdr:spPr>
        <a:xfrm>
          <a:off x="15671800" y="955675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42562</xdr:rowOff>
    </xdr:from>
    <xdr:ext cx="762000" cy="259045"/>
    <xdr:sp macro="" textlink="">
      <xdr:nvSpPr>
        <xdr:cNvPr id="243" name="その他平均値テキスト"/>
        <xdr:cNvSpPr txBox="1"/>
      </xdr:nvSpPr>
      <xdr:spPr>
        <a:xfrm>
          <a:off x="16598900" y="9815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70485</xdr:rowOff>
    </xdr:from>
    <xdr:to>
      <xdr:col>82</xdr:col>
      <xdr:colOff>158750</xdr:colOff>
      <xdr:row>58</xdr:row>
      <xdr:rowOff>635</xdr:rowOff>
    </xdr:to>
    <xdr:sp macro="" textlink="">
      <xdr:nvSpPr>
        <xdr:cNvPr id="244" name="フローチャート: 判断 243"/>
        <xdr:cNvSpPr/>
      </xdr:nvSpPr>
      <xdr:spPr>
        <a:xfrm>
          <a:off x="16459200" y="984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52705</xdr:rowOff>
    </xdr:from>
    <xdr:to>
      <xdr:col>78</xdr:col>
      <xdr:colOff>69850</xdr:colOff>
      <xdr:row>55</xdr:row>
      <xdr:rowOff>127000</xdr:rowOff>
    </xdr:to>
    <xdr:cxnSp macro="">
      <xdr:nvCxnSpPr>
        <xdr:cNvPr id="245" name="直線コネクタ 244"/>
        <xdr:cNvCxnSpPr/>
      </xdr:nvCxnSpPr>
      <xdr:spPr>
        <a:xfrm>
          <a:off x="14782800" y="9482455"/>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76200</xdr:rowOff>
    </xdr:from>
    <xdr:to>
      <xdr:col>78</xdr:col>
      <xdr:colOff>120650</xdr:colOff>
      <xdr:row>58</xdr:row>
      <xdr:rowOff>6350</xdr:rowOff>
    </xdr:to>
    <xdr:sp macro="" textlink="">
      <xdr:nvSpPr>
        <xdr:cNvPr id="246" name="フローチャート: 判断 245"/>
        <xdr:cNvSpPr/>
      </xdr:nvSpPr>
      <xdr:spPr>
        <a:xfrm>
          <a:off x="156210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162577</xdr:rowOff>
    </xdr:from>
    <xdr:ext cx="736600" cy="259045"/>
    <xdr:sp macro="" textlink="">
      <xdr:nvSpPr>
        <xdr:cNvPr id="247" name="テキスト ボックス 246"/>
        <xdr:cNvSpPr txBox="1"/>
      </xdr:nvSpPr>
      <xdr:spPr>
        <a:xfrm>
          <a:off x="15290800" y="9935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52705</xdr:rowOff>
    </xdr:from>
    <xdr:to>
      <xdr:col>73</xdr:col>
      <xdr:colOff>180975</xdr:colOff>
      <xdr:row>55</xdr:row>
      <xdr:rowOff>75565</xdr:rowOff>
    </xdr:to>
    <xdr:cxnSp macro="">
      <xdr:nvCxnSpPr>
        <xdr:cNvPr id="248" name="直線コネクタ 247"/>
        <xdr:cNvCxnSpPr/>
      </xdr:nvCxnSpPr>
      <xdr:spPr>
        <a:xfrm flipV="1">
          <a:off x="13893800" y="948245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64770</xdr:rowOff>
    </xdr:from>
    <xdr:to>
      <xdr:col>74</xdr:col>
      <xdr:colOff>31750</xdr:colOff>
      <xdr:row>57</xdr:row>
      <xdr:rowOff>166370</xdr:rowOff>
    </xdr:to>
    <xdr:sp macro="" textlink="">
      <xdr:nvSpPr>
        <xdr:cNvPr id="249" name="フローチャート: 判断 248"/>
        <xdr:cNvSpPr/>
      </xdr:nvSpPr>
      <xdr:spPr>
        <a:xfrm>
          <a:off x="147320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151147</xdr:rowOff>
    </xdr:from>
    <xdr:ext cx="762000" cy="259045"/>
    <xdr:sp macro="" textlink="">
      <xdr:nvSpPr>
        <xdr:cNvPr id="250" name="テキスト ボックス 249"/>
        <xdr:cNvSpPr txBox="1"/>
      </xdr:nvSpPr>
      <xdr:spPr>
        <a:xfrm>
          <a:off x="144018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75565</xdr:rowOff>
    </xdr:from>
    <xdr:to>
      <xdr:col>69</xdr:col>
      <xdr:colOff>92075</xdr:colOff>
      <xdr:row>55</xdr:row>
      <xdr:rowOff>104140</xdr:rowOff>
    </xdr:to>
    <xdr:cxnSp macro="">
      <xdr:nvCxnSpPr>
        <xdr:cNvPr id="251" name="直線コネクタ 250"/>
        <xdr:cNvCxnSpPr/>
      </xdr:nvCxnSpPr>
      <xdr:spPr>
        <a:xfrm flipV="1">
          <a:off x="13004800" y="950531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47625</xdr:rowOff>
    </xdr:from>
    <xdr:to>
      <xdr:col>69</xdr:col>
      <xdr:colOff>142875</xdr:colOff>
      <xdr:row>57</xdr:row>
      <xdr:rowOff>149225</xdr:rowOff>
    </xdr:to>
    <xdr:sp macro="" textlink="">
      <xdr:nvSpPr>
        <xdr:cNvPr id="252" name="フローチャート: 判断 251"/>
        <xdr:cNvSpPr/>
      </xdr:nvSpPr>
      <xdr:spPr>
        <a:xfrm>
          <a:off x="13843000" y="9820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134002</xdr:rowOff>
    </xdr:from>
    <xdr:ext cx="762000" cy="259045"/>
    <xdr:sp macro="" textlink="">
      <xdr:nvSpPr>
        <xdr:cNvPr id="253" name="テキスト ボックス 252"/>
        <xdr:cNvSpPr txBox="1"/>
      </xdr:nvSpPr>
      <xdr:spPr>
        <a:xfrm>
          <a:off x="13512800" y="9906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93345</xdr:rowOff>
    </xdr:from>
    <xdr:to>
      <xdr:col>65</xdr:col>
      <xdr:colOff>53975</xdr:colOff>
      <xdr:row>58</xdr:row>
      <xdr:rowOff>23495</xdr:rowOff>
    </xdr:to>
    <xdr:sp macro="" textlink="">
      <xdr:nvSpPr>
        <xdr:cNvPr id="254" name="フローチャート: 判断 253"/>
        <xdr:cNvSpPr/>
      </xdr:nvSpPr>
      <xdr:spPr>
        <a:xfrm>
          <a:off x="12954000" y="986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8272</xdr:rowOff>
    </xdr:from>
    <xdr:ext cx="762000" cy="259045"/>
    <xdr:sp macro="" textlink="">
      <xdr:nvSpPr>
        <xdr:cNvPr id="255" name="テキスト ボックス 254"/>
        <xdr:cNvSpPr txBox="1"/>
      </xdr:nvSpPr>
      <xdr:spPr>
        <a:xfrm>
          <a:off x="12623800" y="9952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99060</xdr:rowOff>
    </xdr:from>
    <xdr:to>
      <xdr:col>82</xdr:col>
      <xdr:colOff>158750</xdr:colOff>
      <xdr:row>56</xdr:row>
      <xdr:rowOff>29210</xdr:rowOff>
    </xdr:to>
    <xdr:sp macro="" textlink="">
      <xdr:nvSpPr>
        <xdr:cNvPr id="261" name="楕円 260"/>
        <xdr:cNvSpPr/>
      </xdr:nvSpPr>
      <xdr:spPr>
        <a:xfrm>
          <a:off x="16459200" y="9528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115587</xdr:rowOff>
    </xdr:from>
    <xdr:ext cx="762000" cy="259045"/>
    <xdr:sp macro="" textlink="">
      <xdr:nvSpPr>
        <xdr:cNvPr id="262" name="その他該当値テキスト"/>
        <xdr:cNvSpPr txBox="1"/>
      </xdr:nvSpPr>
      <xdr:spPr>
        <a:xfrm>
          <a:off x="16598900" y="9373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76200</xdr:rowOff>
    </xdr:from>
    <xdr:to>
      <xdr:col>78</xdr:col>
      <xdr:colOff>120650</xdr:colOff>
      <xdr:row>56</xdr:row>
      <xdr:rowOff>6350</xdr:rowOff>
    </xdr:to>
    <xdr:sp macro="" textlink="">
      <xdr:nvSpPr>
        <xdr:cNvPr id="263" name="楕円 262"/>
        <xdr:cNvSpPr/>
      </xdr:nvSpPr>
      <xdr:spPr>
        <a:xfrm>
          <a:off x="156210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16527</xdr:rowOff>
    </xdr:from>
    <xdr:ext cx="736600" cy="259045"/>
    <xdr:sp macro="" textlink="">
      <xdr:nvSpPr>
        <xdr:cNvPr id="264" name="テキスト ボックス 263"/>
        <xdr:cNvSpPr txBox="1"/>
      </xdr:nvSpPr>
      <xdr:spPr>
        <a:xfrm>
          <a:off x="15290800" y="9274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1905</xdr:rowOff>
    </xdr:from>
    <xdr:to>
      <xdr:col>74</xdr:col>
      <xdr:colOff>31750</xdr:colOff>
      <xdr:row>55</xdr:row>
      <xdr:rowOff>103505</xdr:rowOff>
    </xdr:to>
    <xdr:sp macro="" textlink="">
      <xdr:nvSpPr>
        <xdr:cNvPr id="265" name="楕円 264"/>
        <xdr:cNvSpPr/>
      </xdr:nvSpPr>
      <xdr:spPr>
        <a:xfrm>
          <a:off x="14732000" y="9431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113682</xdr:rowOff>
    </xdr:from>
    <xdr:ext cx="762000" cy="259045"/>
    <xdr:sp macro="" textlink="">
      <xdr:nvSpPr>
        <xdr:cNvPr id="266" name="テキスト ボックス 265"/>
        <xdr:cNvSpPr txBox="1"/>
      </xdr:nvSpPr>
      <xdr:spPr>
        <a:xfrm>
          <a:off x="14401800" y="9200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24765</xdr:rowOff>
    </xdr:from>
    <xdr:to>
      <xdr:col>69</xdr:col>
      <xdr:colOff>142875</xdr:colOff>
      <xdr:row>55</xdr:row>
      <xdr:rowOff>126365</xdr:rowOff>
    </xdr:to>
    <xdr:sp macro="" textlink="">
      <xdr:nvSpPr>
        <xdr:cNvPr id="267" name="楕円 266"/>
        <xdr:cNvSpPr/>
      </xdr:nvSpPr>
      <xdr:spPr>
        <a:xfrm>
          <a:off x="13843000" y="9454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136542</xdr:rowOff>
    </xdr:from>
    <xdr:ext cx="762000" cy="259045"/>
    <xdr:sp macro="" textlink="">
      <xdr:nvSpPr>
        <xdr:cNvPr id="268" name="テキスト ボックス 267"/>
        <xdr:cNvSpPr txBox="1"/>
      </xdr:nvSpPr>
      <xdr:spPr>
        <a:xfrm>
          <a:off x="13512800" y="922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53340</xdr:rowOff>
    </xdr:from>
    <xdr:to>
      <xdr:col>65</xdr:col>
      <xdr:colOff>53975</xdr:colOff>
      <xdr:row>55</xdr:row>
      <xdr:rowOff>154940</xdr:rowOff>
    </xdr:to>
    <xdr:sp macro="" textlink="">
      <xdr:nvSpPr>
        <xdr:cNvPr id="269" name="楕円 268"/>
        <xdr:cNvSpPr/>
      </xdr:nvSpPr>
      <xdr:spPr>
        <a:xfrm>
          <a:off x="12954000" y="9483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165117</xdr:rowOff>
    </xdr:from>
    <xdr:ext cx="762000" cy="259045"/>
    <xdr:sp macro="" textlink="">
      <xdr:nvSpPr>
        <xdr:cNvPr id="270" name="テキスト ボックス 269"/>
        <xdr:cNvSpPr txBox="1"/>
      </xdr:nvSpPr>
      <xdr:spPr>
        <a:xfrm>
          <a:off x="12623800" y="9251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a:solidFill>
                <a:schemeClr val="dk1"/>
              </a:solidFill>
              <a:effectLst/>
              <a:latin typeface="+mn-lt"/>
              <a:ea typeface="+mn-ea"/>
              <a:cs typeface="+mn-cs"/>
            </a:rPr>
            <a:t>　前年と大きな変動はなく総額は若干の増額となっている。経常収支比率は、前年と比較し</a:t>
          </a:r>
          <a:r>
            <a:rPr lang="en-US" altLang="ja-JP" sz="1100">
              <a:solidFill>
                <a:schemeClr val="dk1"/>
              </a:solidFill>
              <a:effectLst/>
              <a:latin typeface="+mn-lt"/>
              <a:ea typeface="+mn-ea"/>
              <a:cs typeface="+mn-cs"/>
            </a:rPr>
            <a:t>0.3%</a:t>
          </a:r>
          <a:r>
            <a:rPr lang="ja-JP" altLang="ja-JP" sz="1100">
              <a:solidFill>
                <a:schemeClr val="dk1"/>
              </a:solidFill>
              <a:effectLst/>
              <a:latin typeface="+mn-lt"/>
              <a:ea typeface="+mn-ea"/>
              <a:cs typeface="+mn-cs"/>
            </a:rPr>
            <a:t>増となってはいるが、他の類似団体平均との比較ではその差は</a:t>
          </a:r>
          <a:r>
            <a:rPr lang="en-US" altLang="ja-JP" sz="1100">
              <a:solidFill>
                <a:schemeClr val="dk1"/>
              </a:solidFill>
              <a:effectLst/>
              <a:latin typeface="+mn-lt"/>
              <a:ea typeface="+mn-ea"/>
              <a:cs typeface="+mn-cs"/>
            </a:rPr>
            <a:t>8.7%</a:t>
          </a:r>
          <a:r>
            <a:rPr lang="ja-JP" altLang="ja-JP" sz="1100">
              <a:solidFill>
                <a:schemeClr val="dk1"/>
              </a:solidFill>
              <a:effectLst/>
              <a:latin typeface="+mn-lt"/>
              <a:ea typeface="+mn-ea"/>
              <a:cs typeface="+mn-cs"/>
            </a:rPr>
            <a:t>と</a:t>
          </a:r>
          <a:r>
            <a:rPr lang="ja-JP" altLang="en-US" sz="1100">
              <a:solidFill>
                <a:schemeClr val="dk1"/>
              </a:solidFill>
              <a:effectLst/>
              <a:latin typeface="+mn-lt"/>
              <a:ea typeface="+mn-ea"/>
              <a:cs typeface="+mn-cs"/>
            </a:rPr>
            <a:t>ほぼ変わらない</a:t>
          </a:r>
          <a:r>
            <a:rPr lang="ja-JP" altLang="ja-JP" sz="1100">
              <a:solidFill>
                <a:schemeClr val="dk1"/>
              </a:solidFill>
              <a:effectLst/>
              <a:latin typeface="+mn-lt"/>
              <a:ea typeface="+mn-ea"/>
              <a:cs typeface="+mn-cs"/>
            </a:rPr>
            <a:t>。</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2" name="テキスト ボックス 28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85" name="直線コネクタ 284"/>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86" name="テキスト ボックス 285"/>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87" name="直線コネクタ 286"/>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88" name="テキスト ボックス 287"/>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89" name="直線コネクタ 288"/>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0" name="テキスト ボックス 289"/>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1" name="直線コネクタ 290"/>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2" name="テキスト ボックス 291"/>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293" name="直線コネクタ 292"/>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294" name="テキスト ボックス 293"/>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130810</xdr:rowOff>
    </xdr:from>
    <xdr:to>
      <xdr:col>82</xdr:col>
      <xdr:colOff>107950</xdr:colOff>
      <xdr:row>40</xdr:row>
      <xdr:rowOff>104140</xdr:rowOff>
    </xdr:to>
    <xdr:cxnSp macro="">
      <xdr:nvCxnSpPr>
        <xdr:cNvPr id="297" name="直線コネクタ 296"/>
        <xdr:cNvCxnSpPr/>
      </xdr:nvCxnSpPr>
      <xdr:spPr>
        <a:xfrm flipV="1">
          <a:off x="16510000" y="578866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76217</xdr:rowOff>
    </xdr:from>
    <xdr:ext cx="762000" cy="259045"/>
    <xdr:sp macro="" textlink="">
      <xdr:nvSpPr>
        <xdr:cNvPr id="298" name="補助費等最小値テキスト"/>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104140</xdr:rowOff>
    </xdr:from>
    <xdr:to>
      <xdr:col>82</xdr:col>
      <xdr:colOff>196850</xdr:colOff>
      <xdr:row>40</xdr:row>
      <xdr:rowOff>104140</xdr:rowOff>
    </xdr:to>
    <xdr:cxnSp macro="">
      <xdr:nvCxnSpPr>
        <xdr:cNvPr id="299" name="直線コネクタ 298"/>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45737</xdr:rowOff>
    </xdr:from>
    <xdr:ext cx="762000" cy="259045"/>
    <xdr:sp macro="" textlink="">
      <xdr:nvSpPr>
        <xdr:cNvPr id="300" name="補助費等最大値テキスト"/>
        <xdr:cNvSpPr txBox="1"/>
      </xdr:nvSpPr>
      <xdr:spPr>
        <a:xfrm>
          <a:off x="16598900" y="5532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130810</xdr:rowOff>
    </xdr:from>
    <xdr:to>
      <xdr:col>82</xdr:col>
      <xdr:colOff>196850</xdr:colOff>
      <xdr:row>33</xdr:row>
      <xdr:rowOff>130810</xdr:rowOff>
    </xdr:to>
    <xdr:cxnSp macro="">
      <xdr:nvCxnSpPr>
        <xdr:cNvPr id="301" name="直線コネクタ 300"/>
        <xdr:cNvCxnSpPr/>
      </xdr:nvCxnSpPr>
      <xdr:spPr>
        <a:xfrm>
          <a:off x="16421100" y="5788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33</xdr:row>
      <xdr:rowOff>161290</xdr:rowOff>
    </xdr:from>
    <xdr:to>
      <xdr:col>82</xdr:col>
      <xdr:colOff>107950</xdr:colOff>
      <xdr:row>34</xdr:row>
      <xdr:rowOff>1270</xdr:rowOff>
    </xdr:to>
    <xdr:cxnSp macro="">
      <xdr:nvCxnSpPr>
        <xdr:cNvPr id="302" name="直線コネクタ 301"/>
        <xdr:cNvCxnSpPr/>
      </xdr:nvCxnSpPr>
      <xdr:spPr>
        <a:xfrm>
          <a:off x="15671800" y="581914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82567</xdr:rowOff>
    </xdr:from>
    <xdr:ext cx="762000" cy="259045"/>
    <xdr:sp macro="" textlink="">
      <xdr:nvSpPr>
        <xdr:cNvPr id="303" name="補助費等平均値テキスト"/>
        <xdr:cNvSpPr txBox="1"/>
      </xdr:nvSpPr>
      <xdr:spPr>
        <a:xfrm>
          <a:off x="16598900" y="6083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110490</xdr:rowOff>
    </xdr:from>
    <xdr:to>
      <xdr:col>82</xdr:col>
      <xdr:colOff>158750</xdr:colOff>
      <xdr:row>36</xdr:row>
      <xdr:rowOff>40640</xdr:rowOff>
    </xdr:to>
    <xdr:sp macro="" textlink="">
      <xdr:nvSpPr>
        <xdr:cNvPr id="304" name="フローチャート: 判断 303"/>
        <xdr:cNvSpPr/>
      </xdr:nvSpPr>
      <xdr:spPr>
        <a:xfrm>
          <a:off x="164592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33</xdr:row>
      <xdr:rowOff>157480</xdr:rowOff>
    </xdr:from>
    <xdr:to>
      <xdr:col>78</xdr:col>
      <xdr:colOff>69850</xdr:colOff>
      <xdr:row>33</xdr:row>
      <xdr:rowOff>161290</xdr:rowOff>
    </xdr:to>
    <xdr:cxnSp macro="">
      <xdr:nvCxnSpPr>
        <xdr:cNvPr id="305" name="直線コネクタ 304"/>
        <xdr:cNvCxnSpPr/>
      </xdr:nvCxnSpPr>
      <xdr:spPr>
        <a:xfrm>
          <a:off x="14782800" y="581533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110490</xdr:rowOff>
    </xdr:from>
    <xdr:to>
      <xdr:col>78</xdr:col>
      <xdr:colOff>120650</xdr:colOff>
      <xdr:row>36</xdr:row>
      <xdr:rowOff>40640</xdr:rowOff>
    </xdr:to>
    <xdr:sp macro="" textlink="">
      <xdr:nvSpPr>
        <xdr:cNvPr id="306" name="フローチャート: 判断 305"/>
        <xdr:cNvSpPr/>
      </xdr:nvSpPr>
      <xdr:spPr>
        <a:xfrm>
          <a:off x="156210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25417</xdr:rowOff>
    </xdr:from>
    <xdr:ext cx="736600" cy="259045"/>
    <xdr:sp macro="" textlink="">
      <xdr:nvSpPr>
        <xdr:cNvPr id="307" name="テキスト ボックス 306"/>
        <xdr:cNvSpPr txBox="1"/>
      </xdr:nvSpPr>
      <xdr:spPr>
        <a:xfrm>
          <a:off x="15290800" y="6197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33</xdr:row>
      <xdr:rowOff>157480</xdr:rowOff>
    </xdr:from>
    <xdr:to>
      <xdr:col>73</xdr:col>
      <xdr:colOff>180975</xdr:colOff>
      <xdr:row>34</xdr:row>
      <xdr:rowOff>1270</xdr:rowOff>
    </xdr:to>
    <xdr:cxnSp macro="">
      <xdr:nvCxnSpPr>
        <xdr:cNvPr id="308" name="直線コネクタ 307"/>
        <xdr:cNvCxnSpPr/>
      </xdr:nvCxnSpPr>
      <xdr:spPr>
        <a:xfrm flipV="1">
          <a:off x="13893800" y="581533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80010</xdr:rowOff>
    </xdr:from>
    <xdr:to>
      <xdr:col>74</xdr:col>
      <xdr:colOff>31750</xdr:colOff>
      <xdr:row>36</xdr:row>
      <xdr:rowOff>10160</xdr:rowOff>
    </xdr:to>
    <xdr:sp macro="" textlink="">
      <xdr:nvSpPr>
        <xdr:cNvPr id="309" name="フローチャート: 判断 308"/>
        <xdr:cNvSpPr/>
      </xdr:nvSpPr>
      <xdr:spPr>
        <a:xfrm>
          <a:off x="14732000" y="608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166387</xdr:rowOff>
    </xdr:from>
    <xdr:ext cx="762000" cy="259045"/>
    <xdr:sp macro="" textlink="">
      <xdr:nvSpPr>
        <xdr:cNvPr id="310" name="テキスト ボックス 309"/>
        <xdr:cNvSpPr txBox="1"/>
      </xdr:nvSpPr>
      <xdr:spPr>
        <a:xfrm>
          <a:off x="14401800" y="616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168910</xdr:rowOff>
    </xdr:from>
    <xdr:to>
      <xdr:col>69</xdr:col>
      <xdr:colOff>92075</xdr:colOff>
      <xdr:row>34</xdr:row>
      <xdr:rowOff>1270</xdr:rowOff>
    </xdr:to>
    <xdr:cxnSp macro="">
      <xdr:nvCxnSpPr>
        <xdr:cNvPr id="311" name="直線コネクタ 310"/>
        <xdr:cNvCxnSpPr/>
      </xdr:nvCxnSpPr>
      <xdr:spPr>
        <a:xfrm>
          <a:off x="13004800" y="582676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76200</xdr:rowOff>
    </xdr:from>
    <xdr:to>
      <xdr:col>69</xdr:col>
      <xdr:colOff>142875</xdr:colOff>
      <xdr:row>36</xdr:row>
      <xdr:rowOff>6350</xdr:rowOff>
    </xdr:to>
    <xdr:sp macro="" textlink="">
      <xdr:nvSpPr>
        <xdr:cNvPr id="312" name="フローチャート: 判断 311"/>
        <xdr:cNvSpPr/>
      </xdr:nvSpPr>
      <xdr:spPr>
        <a:xfrm>
          <a:off x="13843000" y="607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162577</xdr:rowOff>
    </xdr:from>
    <xdr:ext cx="762000" cy="259045"/>
    <xdr:sp macro="" textlink="">
      <xdr:nvSpPr>
        <xdr:cNvPr id="313" name="テキスト ボックス 312"/>
        <xdr:cNvSpPr txBox="1"/>
      </xdr:nvSpPr>
      <xdr:spPr>
        <a:xfrm>
          <a:off x="13512800" y="616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87630</xdr:rowOff>
    </xdr:from>
    <xdr:to>
      <xdr:col>65</xdr:col>
      <xdr:colOff>53975</xdr:colOff>
      <xdr:row>36</xdr:row>
      <xdr:rowOff>17780</xdr:rowOff>
    </xdr:to>
    <xdr:sp macro="" textlink="">
      <xdr:nvSpPr>
        <xdr:cNvPr id="314" name="フローチャート: 判断 313"/>
        <xdr:cNvSpPr/>
      </xdr:nvSpPr>
      <xdr:spPr>
        <a:xfrm>
          <a:off x="12954000" y="608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2557</xdr:rowOff>
    </xdr:from>
    <xdr:ext cx="762000" cy="259045"/>
    <xdr:sp macro="" textlink="">
      <xdr:nvSpPr>
        <xdr:cNvPr id="315" name="テキスト ボックス 314"/>
        <xdr:cNvSpPr txBox="1"/>
      </xdr:nvSpPr>
      <xdr:spPr>
        <a:xfrm>
          <a:off x="12623800" y="617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6" name="テキスト ボックス 31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7" name="テキスト ボックス 31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8" name="テキスト ボックス 31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9" name="テキスト ボックス 31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0" name="テキスト ボックス 31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33</xdr:row>
      <xdr:rowOff>121920</xdr:rowOff>
    </xdr:from>
    <xdr:to>
      <xdr:col>82</xdr:col>
      <xdr:colOff>158750</xdr:colOff>
      <xdr:row>34</xdr:row>
      <xdr:rowOff>52070</xdr:rowOff>
    </xdr:to>
    <xdr:sp macro="" textlink="">
      <xdr:nvSpPr>
        <xdr:cNvPr id="321" name="楕円 320"/>
        <xdr:cNvSpPr/>
      </xdr:nvSpPr>
      <xdr:spPr>
        <a:xfrm>
          <a:off x="16459200" y="5779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30497</xdr:rowOff>
    </xdr:from>
    <xdr:ext cx="762000" cy="259045"/>
    <xdr:sp macro="" textlink="">
      <xdr:nvSpPr>
        <xdr:cNvPr id="322" name="補助費等該当値テキスト"/>
        <xdr:cNvSpPr txBox="1"/>
      </xdr:nvSpPr>
      <xdr:spPr>
        <a:xfrm>
          <a:off x="16598900" y="5688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33</xdr:row>
      <xdr:rowOff>110490</xdr:rowOff>
    </xdr:from>
    <xdr:to>
      <xdr:col>78</xdr:col>
      <xdr:colOff>120650</xdr:colOff>
      <xdr:row>34</xdr:row>
      <xdr:rowOff>40640</xdr:rowOff>
    </xdr:to>
    <xdr:sp macro="" textlink="">
      <xdr:nvSpPr>
        <xdr:cNvPr id="323" name="楕円 322"/>
        <xdr:cNvSpPr/>
      </xdr:nvSpPr>
      <xdr:spPr>
        <a:xfrm>
          <a:off x="15621000" y="576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50817</xdr:rowOff>
    </xdr:from>
    <xdr:ext cx="736600" cy="259045"/>
    <xdr:sp macro="" textlink="">
      <xdr:nvSpPr>
        <xdr:cNvPr id="324" name="テキスト ボックス 323"/>
        <xdr:cNvSpPr txBox="1"/>
      </xdr:nvSpPr>
      <xdr:spPr>
        <a:xfrm>
          <a:off x="15290800" y="5537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106680</xdr:rowOff>
    </xdr:from>
    <xdr:to>
      <xdr:col>74</xdr:col>
      <xdr:colOff>31750</xdr:colOff>
      <xdr:row>34</xdr:row>
      <xdr:rowOff>36830</xdr:rowOff>
    </xdr:to>
    <xdr:sp macro="" textlink="">
      <xdr:nvSpPr>
        <xdr:cNvPr id="325" name="楕円 324"/>
        <xdr:cNvSpPr/>
      </xdr:nvSpPr>
      <xdr:spPr>
        <a:xfrm>
          <a:off x="14732000" y="576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47007</xdr:rowOff>
    </xdr:from>
    <xdr:ext cx="762000" cy="259045"/>
    <xdr:sp macro="" textlink="">
      <xdr:nvSpPr>
        <xdr:cNvPr id="326" name="テキスト ボックス 325"/>
        <xdr:cNvSpPr txBox="1"/>
      </xdr:nvSpPr>
      <xdr:spPr>
        <a:xfrm>
          <a:off x="14401800" y="553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121920</xdr:rowOff>
    </xdr:from>
    <xdr:to>
      <xdr:col>69</xdr:col>
      <xdr:colOff>142875</xdr:colOff>
      <xdr:row>34</xdr:row>
      <xdr:rowOff>52070</xdr:rowOff>
    </xdr:to>
    <xdr:sp macro="" textlink="">
      <xdr:nvSpPr>
        <xdr:cNvPr id="327" name="楕円 326"/>
        <xdr:cNvSpPr/>
      </xdr:nvSpPr>
      <xdr:spPr>
        <a:xfrm>
          <a:off x="13843000" y="5779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62247</xdr:rowOff>
    </xdr:from>
    <xdr:ext cx="762000" cy="259045"/>
    <xdr:sp macro="" textlink="">
      <xdr:nvSpPr>
        <xdr:cNvPr id="328" name="テキスト ボックス 327"/>
        <xdr:cNvSpPr txBox="1"/>
      </xdr:nvSpPr>
      <xdr:spPr>
        <a:xfrm>
          <a:off x="13512800" y="5548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118110</xdr:rowOff>
    </xdr:from>
    <xdr:to>
      <xdr:col>65</xdr:col>
      <xdr:colOff>53975</xdr:colOff>
      <xdr:row>34</xdr:row>
      <xdr:rowOff>48260</xdr:rowOff>
    </xdr:to>
    <xdr:sp macro="" textlink="">
      <xdr:nvSpPr>
        <xdr:cNvPr id="329" name="楕円 328"/>
        <xdr:cNvSpPr/>
      </xdr:nvSpPr>
      <xdr:spPr>
        <a:xfrm>
          <a:off x="12954000" y="577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58437</xdr:rowOff>
    </xdr:from>
    <xdr:ext cx="762000" cy="259045"/>
    <xdr:sp macro="" textlink="">
      <xdr:nvSpPr>
        <xdr:cNvPr id="330" name="テキスト ボックス 329"/>
        <xdr:cNvSpPr txBox="1"/>
      </xdr:nvSpPr>
      <xdr:spPr>
        <a:xfrm>
          <a:off x="12623800" y="554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1" name="正方形/長方形 33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2" name="正方形/長方形 33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3" name="正方形/長方形 33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4" name="正方形/長方形 33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5" name="正方形/長方形 33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6" name="正方形/長方形 33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7" name="正方形/長方形 33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8" name="正方形/長方形 33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9" name="正方形/長方形 33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0" name="正方形/長方形 33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1" name="テキスト ボックス 34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900">
              <a:solidFill>
                <a:schemeClr val="dk1"/>
              </a:solidFill>
              <a:effectLst/>
              <a:latin typeface="+mn-lt"/>
              <a:ea typeface="+mn-ea"/>
              <a:cs typeface="+mn-cs"/>
            </a:rPr>
            <a:t>　</a:t>
          </a:r>
          <a:r>
            <a:rPr lang="ja-JP" altLang="en-US" sz="900">
              <a:solidFill>
                <a:schemeClr val="dk1"/>
              </a:solidFill>
              <a:effectLst/>
              <a:latin typeface="+mn-lt"/>
              <a:ea typeface="+mn-ea"/>
              <a:cs typeface="+mn-cs"/>
            </a:rPr>
            <a:t>公債費は、償還が完了する事業もあり減少傾向となる中、前</a:t>
          </a:r>
          <a:r>
            <a:rPr lang="ja-JP" altLang="ja-JP" sz="900">
              <a:solidFill>
                <a:schemeClr val="dk1"/>
              </a:solidFill>
              <a:effectLst/>
              <a:latin typeface="+mn-lt"/>
              <a:ea typeface="+mn-ea"/>
              <a:cs typeface="+mn-cs"/>
            </a:rPr>
            <a:t>年度</a:t>
          </a:r>
          <a:r>
            <a:rPr lang="ja-JP" altLang="en-US" sz="900">
              <a:solidFill>
                <a:schemeClr val="dk1"/>
              </a:solidFill>
              <a:effectLst/>
              <a:latin typeface="+mn-lt"/>
              <a:ea typeface="+mn-ea"/>
              <a:cs typeface="+mn-cs"/>
            </a:rPr>
            <a:t>に繰上償還を行ったことから</a:t>
          </a:r>
          <a:r>
            <a:rPr lang="ja-JP" altLang="ja-JP" sz="900">
              <a:solidFill>
                <a:schemeClr val="dk1"/>
              </a:solidFill>
              <a:effectLst/>
              <a:latin typeface="+mn-lt"/>
              <a:ea typeface="+mn-ea"/>
              <a:cs typeface="+mn-cs"/>
            </a:rPr>
            <a:t>、前年度との比較では</a:t>
          </a:r>
          <a:r>
            <a:rPr lang="en-US" altLang="ja-JP" sz="900">
              <a:solidFill>
                <a:schemeClr val="dk1"/>
              </a:solidFill>
              <a:effectLst/>
              <a:latin typeface="+mn-lt"/>
              <a:ea typeface="+mn-ea"/>
              <a:cs typeface="+mn-cs"/>
            </a:rPr>
            <a:t>4.9</a:t>
          </a:r>
          <a:r>
            <a:rPr lang="ja-JP" altLang="ja-JP" sz="900">
              <a:solidFill>
                <a:schemeClr val="dk1"/>
              </a:solidFill>
              <a:effectLst/>
              <a:latin typeface="+mn-lt"/>
              <a:ea typeface="+mn-ea"/>
              <a:cs typeface="+mn-cs"/>
            </a:rPr>
            <a:t>％</a:t>
          </a:r>
          <a:r>
            <a:rPr lang="ja-JP" altLang="en-US" sz="900">
              <a:solidFill>
                <a:schemeClr val="dk1"/>
              </a:solidFill>
              <a:effectLst/>
              <a:latin typeface="+mn-lt"/>
              <a:ea typeface="+mn-ea"/>
              <a:cs typeface="+mn-cs"/>
            </a:rPr>
            <a:t>の大幅</a:t>
          </a:r>
          <a:r>
            <a:rPr lang="ja-JP" altLang="ja-JP" sz="900">
              <a:solidFill>
                <a:schemeClr val="dk1"/>
              </a:solidFill>
              <a:effectLst/>
              <a:latin typeface="+mn-lt"/>
              <a:ea typeface="+mn-ea"/>
              <a:cs typeface="+mn-cs"/>
            </a:rPr>
            <a:t>減となり、類似団体平均と比べ</a:t>
          </a:r>
          <a:r>
            <a:rPr lang="en-US" altLang="ja-JP" sz="900">
              <a:solidFill>
                <a:schemeClr val="dk1"/>
              </a:solidFill>
              <a:effectLst/>
              <a:latin typeface="+mn-lt"/>
              <a:ea typeface="+mn-ea"/>
              <a:cs typeface="+mn-cs"/>
            </a:rPr>
            <a:t>2.6%</a:t>
          </a:r>
          <a:r>
            <a:rPr lang="ja-JP" altLang="en-US" sz="900">
              <a:solidFill>
                <a:schemeClr val="dk1"/>
              </a:solidFill>
              <a:effectLst/>
              <a:latin typeface="+mn-lt"/>
              <a:ea typeface="+mn-ea"/>
              <a:cs typeface="+mn-cs"/>
            </a:rPr>
            <a:t>低い</a:t>
          </a:r>
          <a:r>
            <a:rPr lang="ja-JP" altLang="ja-JP" sz="900">
              <a:solidFill>
                <a:schemeClr val="dk1"/>
              </a:solidFill>
              <a:effectLst/>
              <a:latin typeface="+mn-lt"/>
              <a:ea typeface="+mn-ea"/>
              <a:cs typeface="+mn-cs"/>
            </a:rPr>
            <a:t>状態となった。</a:t>
          </a:r>
          <a:endParaRPr lang="ja-JP" altLang="ja-JP" sz="1050">
            <a:effectLst/>
          </a:endParaRPr>
        </a:p>
        <a:p>
          <a:r>
            <a:rPr lang="ja-JP" altLang="ja-JP" sz="900">
              <a:solidFill>
                <a:schemeClr val="dk1"/>
              </a:solidFill>
              <a:effectLst/>
              <a:latin typeface="+mn-lt"/>
              <a:ea typeface="+mn-ea"/>
              <a:cs typeface="+mn-cs"/>
            </a:rPr>
            <a:t>　</a:t>
          </a:r>
          <a:r>
            <a:rPr lang="ja-JP" altLang="en-US" sz="900">
              <a:solidFill>
                <a:schemeClr val="dk1"/>
              </a:solidFill>
              <a:effectLst/>
              <a:latin typeface="+mn-lt"/>
              <a:ea typeface="+mn-ea"/>
              <a:cs typeface="+mn-cs"/>
            </a:rPr>
            <a:t>令和元</a:t>
          </a:r>
          <a:r>
            <a:rPr lang="ja-JP" altLang="ja-JP" sz="900">
              <a:solidFill>
                <a:schemeClr val="dk1"/>
              </a:solidFill>
              <a:effectLst/>
              <a:latin typeface="+mn-lt"/>
              <a:ea typeface="+mn-ea"/>
              <a:cs typeface="+mn-cs"/>
            </a:rPr>
            <a:t>年度以降も</a:t>
          </a:r>
          <a:r>
            <a:rPr lang="ja-JP" altLang="en-US" sz="900">
              <a:solidFill>
                <a:schemeClr val="dk1"/>
              </a:solidFill>
              <a:effectLst/>
              <a:latin typeface="+mn-lt"/>
              <a:ea typeface="+mn-ea"/>
              <a:cs typeface="+mn-cs"/>
            </a:rPr>
            <a:t>減少する見込みではあるが、新たな償還が開始されることで再度上昇するとこが見込まれている</a:t>
          </a:r>
          <a:r>
            <a:rPr lang="ja-JP" altLang="ja-JP" sz="900">
              <a:solidFill>
                <a:schemeClr val="dk1"/>
              </a:solidFill>
              <a:effectLst/>
              <a:latin typeface="+mn-lt"/>
              <a:ea typeface="+mn-ea"/>
              <a:cs typeface="+mn-cs"/>
            </a:rPr>
            <a:t>。</a:t>
          </a:r>
          <a:endParaRPr lang="ja-JP" altLang="ja-JP" sz="1050">
            <a:effectLst/>
          </a:endParaRPr>
        </a:p>
        <a:p>
          <a:r>
            <a:rPr lang="ja-JP" altLang="ja-JP" sz="900">
              <a:solidFill>
                <a:schemeClr val="dk1"/>
              </a:solidFill>
              <a:effectLst/>
              <a:latin typeface="+mn-lt"/>
              <a:ea typeface="+mn-ea"/>
              <a:cs typeface="+mn-cs"/>
            </a:rPr>
            <a:t>　</a:t>
          </a:r>
          <a:r>
            <a:rPr lang="ja-JP" altLang="en-US" sz="900">
              <a:solidFill>
                <a:schemeClr val="dk1"/>
              </a:solidFill>
              <a:effectLst/>
              <a:latin typeface="+mn-lt"/>
              <a:ea typeface="+mn-ea"/>
              <a:cs typeface="+mn-cs"/>
            </a:rPr>
            <a:t>令和元</a:t>
          </a:r>
          <a:r>
            <a:rPr lang="ja-JP" altLang="ja-JP" sz="900">
              <a:solidFill>
                <a:schemeClr val="dk1"/>
              </a:solidFill>
              <a:effectLst/>
              <a:latin typeface="+mn-lt"/>
              <a:ea typeface="+mn-ea"/>
              <a:cs typeface="+mn-cs"/>
            </a:rPr>
            <a:t>年度以降の小笠原諸島振興開発事業では児童福祉施設の整備、</a:t>
          </a:r>
          <a:r>
            <a:rPr lang="ja-JP" altLang="en-US" sz="900">
              <a:solidFill>
                <a:schemeClr val="dk1"/>
              </a:solidFill>
              <a:effectLst/>
              <a:latin typeface="+mn-lt"/>
              <a:ea typeface="+mn-ea"/>
              <a:cs typeface="+mn-cs"/>
            </a:rPr>
            <a:t>小中学校建替え</a:t>
          </a:r>
          <a:r>
            <a:rPr lang="ja-JP" altLang="ja-JP" sz="900">
              <a:solidFill>
                <a:schemeClr val="dk1"/>
              </a:solidFill>
              <a:effectLst/>
              <a:latin typeface="+mn-lt"/>
              <a:ea typeface="+mn-ea"/>
              <a:cs typeface="+mn-cs"/>
            </a:rPr>
            <a:t>など大規模事業が予定されているため、計画の策定にあたっては慎重に行う必要がある。</a:t>
          </a:r>
          <a:endParaRPr lang="ja-JP" altLang="ja-JP" sz="1050">
            <a:effectLst/>
          </a:endParaRPr>
        </a:p>
      </xdr:txBody>
    </xdr:sp>
    <xdr:clientData/>
  </xdr:twoCellAnchor>
  <xdr:oneCellAnchor>
    <xdr:from>
      <xdr:col>3</xdr:col>
      <xdr:colOff>123825</xdr:colOff>
      <xdr:row>69</xdr:row>
      <xdr:rowOff>107950</xdr:rowOff>
    </xdr:from>
    <xdr:ext cx="298543" cy="225703"/>
    <xdr:sp macro="" textlink="">
      <xdr:nvSpPr>
        <xdr:cNvPr id="342" name="テキスト ボックス 34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3" name="直線コネクタ 34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4" name="テキスト ボックス 34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5" name="直線コネクタ 34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6" name="テキスト ボックス 34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7" name="直線コネクタ 34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8" name="テキスト ボックス 34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9" name="直線コネクタ 34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0" name="テキスト ボックス 34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1" name="直線コネクタ 35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2" name="テキスト ボックス 35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3" name="直線コネクタ 35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4" name="テキスト ボックス 35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5" name="直線コネクタ 35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81</xdr:row>
      <xdr:rowOff>111761</xdr:rowOff>
    </xdr:to>
    <xdr:cxnSp macro="">
      <xdr:nvCxnSpPr>
        <xdr:cNvPr id="357" name="直線コネクタ 356"/>
        <xdr:cNvCxnSpPr/>
      </xdr:nvCxnSpPr>
      <xdr:spPr>
        <a:xfrm flipV="1">
          <a:off x="4826000" y="12513310"/>
          <a:ext cx="0" cy="14859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83838</xdr:rowOff>
    </xdr:from>
    <xdr:ext cx="762000" cy="259045"/>
    <xdr:sp macro="" textlink="">
      <xdr:nvSpPr>
        <xdr:cNvPr id="358" name="公債費最小値テキスト"/>
        <xdr:cNvSpPr txBox="1"/>
      </xdr:nvSpPr>
      <xdr:spPr>
        <a:xfrm>
          <a:off x="4914900" y="13971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111761</xdr:rowOff>
    </xdr:from>
    <xdr:to>
      <xdr:col>24</xdr:col>
      <xdr:colOff>114300</xdr:colOff>
      <xdr:row>81</xdr:row>
      <xdr:rowOff>111761</xdr:rowOff>
    </xdr:to>
    <xdr:cxnSp macro="">
      <xdr:nvCxnSpPr>
        <xdr:cNvPr id="359" name="直線コネクタ 358"/>
        <xdr:cNvCxnSpPr/>
      </xdr:nvCxnSpPr>
      <xdr:spPr>
        <a:xfrm>
          <a:off x="4737100" y="13999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60" name="公債費最大値テキスト"/>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61" name="直線コネクタ 360"/>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119380</xdr:rowOff>
    </xdr:from>
    <xdr:to>
      <xdr:col>24</xdr:col>
      <xdr:colOff>25400</xdr:colOff>
      <xdr:row>77</xdr:row>
      <xdr:rowOff>134620</xdr:rowOff>
    </xdr:to>
    <xdr:cxnSp macro="">
      <xdr:nvCxnSpPr>
        <xdr:cNvPr id="362" name="直線コネクタ 361"/>
        <xdr:cNvCxnSpPr/>
      </xdr:nvCxnSpPr>
      <xdr:spPr>
        <a:xfrm flipV="1">
          <a:off x="3987800" y="13149580"/>
          <a:ext cx="838200" cy="186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139716</xdr:rowOff>
    </xdr:from>
    <xdr:ext cx="762000" cy="259045"/>
    <xdr:sp macro="" textlink="">
      <xdr:nvSpPr>
        <xdr:cNvPr id="363" name="公債費平均値テキスト"/>
        <xdr:cNvSpPr txBox="1"/>
      </xdr:nvSpPr>
      <xdr:spPr>
        <a:xfrm>
          <a:off x="4914900" y="13169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167639</xdr:rowOff>
    </xdr:from>
    <xdr:to>
      <xdr:col>24</xdr:col>
      <xdr:colOff>76200</xdr:colOff>
      <xdr:row>77</xdr:row>
      <xdr:rowOff>97789</xdr:rowOff>
    </xdr:to>
    <xdr:sp macro="" textlink="">
      <xdr:nvSpPr>
        <xdr:cNvPr id="364" name="フローチャート: 判断 363"/>
        <xdr:cNvSpPr/>
      </xdr:nvSpPr>
      <xdr:spPr>
        <a:xfrm>
          <a:off x="4775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134620</xdr:rowOff>
    </xdr:from>
    <xdr:to>
      <xdr:col>19</xdr:col>
      <xdr:colOff>187325</xdr:colOff>
      <xdr:row>78</xdr:row>
      <xdr:rowOff>66039</xdr:rowOff>
    </xdr:to>
    <xdr:cxnSp macro="">
      <xdr:nvCxnSpPr>
        <xdr:cNvPr id="365" name="直線コネクタ 364"/>
        <xdr:cNvCxnSpPr/>
      </xdr:nvCxnSpPr>
      <xdr:spPr>
        <a:xfrm flipV="1">
          <a:off x="3098800" y="13336270"/>
          <a:ext cx="889000" cy="10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0</xdr:rowOff>
    </xdr:from>
    <xdr:to>
      <xdr:col>20</xdr:col>
      <xdr:colOff>38100</xdr:colOff>
      <xdr:row>77</xdr:row>
      <xdr:rowOff>101600</xdr:rowOff>
    </xdr:to>
    <xdr:sp macro="" textlink="">
      <xdr:nvSpPr>
        <xdr:cNvPr id="366" name="フローチャート: 判断 365"/>
        <xdr:cNvSpPr/>
      </xdr:nvSpPr>
      <xdr:spPr>
        <a:xfrm>
          <a:off x="39370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111777</xdr:rowOff>
    </xdr:from>
    <xdr:ext cx="736600" cy="259045"/>
    <xdr:sp macro="" textlink="">
      <xdr:nvSpPr>
        <xdr:cNvPr id="367" name="テキスト ボックス 366"/>
        <xdr:cNvSpPr txBox="1"/>
      </xdr:nvSpPr>
      <xdr:spPr>
        <a:xfrm>
          <a:off x="3606800" y="12970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66039</xdr:rowOff>
    </xdr:from>
    <xdr:to>
      <xdr:col>15</xdr:col>
      <xdr:colOff>98425</xdr:colOff>
      <xdr:row>78</xdr:row>
      <xdr:rowOff>130811</xdr:rowOff>
    </xdr:to>
    <xdr:cxnSp macro="">
      <xdr:nvCxnSpPr>
        <xdr:cNvPr id="368" name="直線コネクタ 367"/>
        <xdr:cNvCxnSpPr/>
      </xdr:nvCxnSpPr>
      <xdr:spPr>
        <a:xfrm flipV="1">
          <a:off x="2209800" y="13439139"/>
          <a:ext cx="889000" cy="64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125730</xdr:rowOff>
    </xdr:from>
    <xdr:to>
      <xdr:col>15</xdr:col>
      <xdr:colOff>149225</xdr:colOff>
      <xdr:row>77</xdr:row>
      <xdr:rowOff>55880</xdr:rowOff>
    </xdr:to>
    <xdr:sp macro="" textlink="">
      <xdr:nvSpPr>
        <xdr:cNvPr id="369" name="フローチャート: 判断 368"/>
        <xdr:cNvSpPr/>
      </xdr:nvSpPr>
      <xdr:spPr>
        <a:xfrm>
          <a:off x="30480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66057</xdr:rowOff>
    </xdr:from>
    <xdr:ext cx="762000" cy="259045"/>
    <xdr:sp macro="" textlink="">
      <xdr:nvSpPr>
        <xdr:cNvPr id="370" name="テキスト ボックス 369"/>
        <xdr:cNvSpPr txBox="1"/>
      </xdr:nvSpPr>
      <xdr:spPr>
        <a:xfrm>
          <a:off x="2717800" y="1292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130811</xdr:rowOff>
    </xdr:from>
    <xdr:to>
      <xdr:col>11</xdr:col>
      <xdr:colOff>9525</xdr:colOff>
      <xdr:row>79</xdr:row>
      <xdr:rowOff>5080</xdr:rowOff>
    </xdr:to>
    <xdr:cxnSp macro="">
      <xdr:nvCxnSpPr>
        <xdr:cNvPr id="371" name="直線コネクタ 370"/>
        <xdr:cNvCxnSpPr/>
      </xdr:nvCxnSpPr>
      <xdr:spPr>
        <a:xfrm flipV="1">
          <a:off x="1320800" y="1350391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26670</xdr:rowOff>
    </xdr:from>
    <xdr:to>
      <xdr:col>11</xdr:col>
      <xdr:colOff>60325</xdr:colOff>
      <xdr:row>76</xdr:row>
      <xdr:rowOff>128270</xdr:rowOff>
    </xdr:to>
    <xdr:sp macro="" textlink="">
      <xdr:nvSpPr>
        <xdr:cNvPr id="372" name="フローチャート: 判断 371"/>
        <xdr:cNvSpPr/>
      </xdr:nvSpPr>
      <xdr:spPr>
        <a:xfrm>
          <a:off x="2159000" y="1305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138447</xdr:rowOff>
    </xdr:from>
    <xdr:ext cx="762000" cy="259045"/>
    <xdr:sp macro="" textlink="">
      <xdr:nvSpPr>
        <xdr:cNvPr id="373" name="テキスト ボックス 372"/>
        <xdr:cNvSpPr txBox="1"/>
      </xdr:nvSpPr>
      <xdr:spPr>
        <a:xfrm>
          <a:off x="1828800" y="12825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102870</xdr:rowOff>
    </xdr:from>
    <xdr:to>
      <xdr:col>6</xdr:col>
      <xdr:colOff>171450</xdr:colOff>
      <xdr:row>77</xdr:row>
      <xdr:rowOff>33020</xdr:rowOff>
    </xdr:to>
    <xdr:sp macro="" textlink="">
      <xdr:nvSpPr>
        <xdr:cNvPr id="374" name="フローチャート: 判断 373"/>
        <xdr:cNvSpPr/>
      </xdr:nvSpPr>
      <xdr:spPr>
        <a:xfrm>
          <a:off x="1270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43197</xdr:rowOff>
    </xdr:from>
    <xdr:ext cx="762000" cy="259045"/>
    <xdr:sp macro="" textlink="">
      <xdr:nvSpPr>
        <xdr:cNvPr id="375" name="テキスト ボックス 374"/>
        <xdr:cNvSpPr txBox="1"/>
      </xdr:nvSpPr>
      <xdr:spPr>
        <a:xfrm>
          <a:off x="939800" y="1290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6" name="テキスト ボックス 37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7" name="テキスト ボックス 37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8" name="テキスト ボックス 37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9" name="テキスト ボックス 37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0" name="テキスト ボックス 37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68580</xdr:rowOff>
    </xdr:from>
    <xdr:to>
      <xdr:col>24</xdr:col>
      <xdr:colOff>76200</xdr:colOff>
      <xdr:row>76</xdr:row>
      <xdr:rowOff>170180</xdr:rowOff>
    </xdr:to>
    <xdr:sp macro="" textlink="">
      <xdr:nvSpPr>
        <xdr:cNvPr id="381" name="楕円 380"/>
        <xdr:cNvSpPr/>
      </xdr:nvSpPr>
      <xdr:spPr>
        <a:xfrm>
          <a:off x="4775200" y="1309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85107</xdr:rowOff>
    </xdr:from>
    <xdr:ext cx="762000" cy="259045"/>
    <xdr:sp macro="" textlink="">
      <xdr:nvSpPr>
        <xdr:cNvPr id="382" name="公債費該当値テキスト"/>
        <xdr:cNvSpPr txBox="1"/>
      </xdr:nvSpPr>
      <xdr:spPr>
        <a:xfrm>
          <a:off x="49149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83820</xdr:rowOff>
    </xdr:from>
    <xdr:to>
      <xdr:col>20</xdr:col>
      <xdr:colOff>38100</xdr:colOff>
      <xdr:row>78</xdr:row>
      <xdr:rowOff>13970</xdr:rowOff>
    </xdr:to>
    <xdr:sp macro="" textlink="">
      <xdr:nvSpPr>
        <xdr:cNvPr id="383" name="楕円 382"/>
        <xdr:cNvSpPr/>
      </xdr:nvSpPr>
      <xdr:spPr>
        <a:xfrm>
          <a:off x="3937000" y="13285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170197</xdr:rowOff>
    </xdr:from>
    <xdr:ext cx="736600" cy="259045"/>
    <xdr:sp macro="" textlink="">
      <xdr:nvSpPr>
        <xdr:cNvPr id="384" name="テキスト ボックス 383"/>
        <xdr:cNvSpPr txBox="1"/>
      </xdr:nvSpPr>
      <xdr:spPr>
        <a:xfrm>
          <a:off x="3606800" y="133718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15239</xdr:rowOff>
    </xdr:from>
    <xdr:to>
      <xdr:col>15</xdr:col>
      <xdr:colOff>149225</xdr:colOff>
      <xdr:row>78</xdr:row>
      <xdr:rowOff>116839</xdr:rowOff>
    </xdr:to>
    <xdr:sp macro="" textlink="">
      <xdr:nvSpPr>
        <xdr:cNvPr id="385" name="楕円 384"/>
        <xdr:cNvSpPr/>
      </xdr:nvSpPr>
      <xdr:spPr>
        <a:xfrm>
          <a:off x="3048000" y="1338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101616</xdr:rowOff>
    </xdr:from>
    <xdr:ext cx="762000" cy="259045"/>
    <xdr:sp macro="" textlink="">
      <xdr:nvSpPr>
        <xdr:cNvPr id="386" name="テキスト ボックス 385"/>
        <xdr:cNvSpPr txBox="1"/>
      </xdr:nvSpPr>
      <xdr:spPr>
        <a:xfrm>
          <a:off x="2717800" y="13474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80011</xdr:rowOff>
    </xdr:from>
    <xdr:to>
      <xdr:col>11</xdr:col>
      <xdr:colOff>60325</xdr:colOff>
      <xdr:row>79</xdr:row>
      <xdr:rowOff>10161</xdr:rowOff>
    </xdr:to>
    <xdr:sp macro="" textlink="">
      <xdr:nvSpPr>
        <xdr:cNvPr id="387" name="楕円 386"/>
        <xdr:cNvSpPr/>
      </xdr:nvSpPr>
      <xdr:spPr>
        <a:xfrm>
          <a:off x="2159000" y="1345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166388</xdr:rowOff>
    </xdr:from>
    <xdr:ext cx="762000" cy="259045"/>
    <xdr:sp macro="" textlink="">
      <xdr:nvSpPr>
        <xdr:cNvPr id="388" name="テキスト ボックス 387"/>
        <xdr:cNvSpPr txBox="1"/>
      </xdr:nvSpPr>
      <xdr:spPr>
        <a:xfrm>
          <a:off x="1828800" y="13539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125730</xdr:rowOff>
    </xdr:from>
    <xdr:to>
      <xdr:col>6</xdr:col>
      <xdr:colOff>171450</xdr:colOff>
      <xdr:row>79</xdr:row>
      <xdr:rowOff>55880</xdr:rowOff>
    </xdr:to>
    <xdr:sp macro="" textlink="">
      <xdr:nvSpPr>
        <xdr:cNvPr id="389" name="楕円 388"/>
        <xdr:cNvSpPr/>
      </xdr:nvSpPr>
      <xdr:spPr>
        <a:xfrm>
          <a:off x="1270000" y="13498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40657</xdr:rowOff>
    </xdr:from>
    <xdr:ext cx="762000" cy="259045"/>
    <xdr:sp macro="" textlink="">
      <xdr:nvSpPr>
        <xdr:cNvPr id="390" name="テキスト ボックス 389"/>
        <xdr:cNvSpPr txBox="1"/>
      </xdr:nvSpPr>
      <xdr:spPr>
        <a:xfrm>
          <a:off x="939800" y="13585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1" name="正方形/長方形 39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2" name="正方形/長方形 39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3" name="正方形/長方形 39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4" name="正方形/長方形 39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5" name="正方形/長方形 39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6" name="正方形/長方形 39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7" name="正方形/長方形 39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8" name="正方形/長方形 39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9" name="正方形/長方形 39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0" name="正方形/長方形 39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1" name="テキスト ボックス 40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他の類似団体平均との比較では低い数値になってはいるが、</a:t>
          </a:r>
          <a:r>
            <a:rPr lang="ja-JP" altLang="en-US" sz="1100">
              <a:solidFill>
                <a:schemeClr val="dk1"/>
              </a:solidFill>
              <a:effectLst/>
              <a:latin typeface="+mn-lt"/>
              <a:ea typeface="+mn-ea"/>
              <a:cs typeface="+mn-cs"/>
            </a:rPr>
            <a:t>令和元</a:t>
          </a:r>
          <a:r>
            <a:rPr lang="ja-JP" altLang="ja-JP" sz="1100">
              <a:solidFill>
                <a:schemeClr val="dk1"/>
              </a:solidFill>
              <a:effectLst/>
              <a:latin typeface="+mn-lt"/>
              <a:ea typeface="+mn-ea"/>
              <a:cs typeface="+mn-cs"/>
            </a:rPr>
            <a:t>年度以降の小笠原諸島振興開発事業では児童福祉施設整備、</a:t>
          </a:r>
          <a:r>
            <a:rPr lang="ja-JP" altLang="en-US" sz="1100">
              <a:solidFill>
                <a:schemeClr val="dk1"/>
              </a:solidFill>
              <a:effectLst/>
              <a:latin typeface="+mn-lt"/>
              <a:ea typeface="+mn-ea"/>
              <a:cs typeface="+mn-cs"/>
            </a:rPr>
            <a:t>小中学校の建替え</a:t>
          </a:r>
          <a:r>
            <a:rPr lang="ja-JP" altLang="ja-JP" sz="1100">
              <a:solidFill>
                <a:schemeClr val="dk1"/>
              </a:solidFill>
              <a:effectLst/>
              <a:latin typeface="+mn-lt"/>
              <a:ea typeface="+mn-ea"/>
              <a:cs typeface="+mn-cs"/>
            </a:rPr>
            <a:t>が予定されていることから数値が伸びることが見込まれている。</a:t>
          </a:r>
          <a:endParaRPr lang="ja-JP" altLang="ja-JP" sz="1400">
            <a:effectLst/>
          </a:endParaRPr>
        </a:p>
        <a:p>
          <a:r>
            <a:rPr lang="ja-JP" altLang="ja-JP" sz="1100">
              <a:solidFill>
                <a:schemeClr val="dk1"/>
              </a:solidFill>
              <a:effectLst/>
              <a:latin typeface="+mn-lt"/>
              <a:ea typeface="+mn-ea"/>
              <a:cs typeface="+mn-cs"/>
            </a:rPr>
            <a:t>　経常経費では、人件費が大きくなっており、今後の伸びには注意が必要となる。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2" name="テキスト ボックス 40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3" name="直線コネクタ 40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4" name="テキスト ボックス 40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5" name="直線コネクタ 404"/>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6" name="テキスト ボックス 405"/>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7" name="直線コネクタ 406"/>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8" name="テキスト ボックス 407"/>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9" name="直線コネクタ 408"/>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0" name="テキスト ボックス 409"/>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1" name="直線コネクタ 410"/>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2" name="テキスト ボックス 411"/>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3" name="直線コネクタ 412"/>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4" name="テキスト ボックス 413"/>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5" name="直線コネクタ 414"/>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6" name="テキスト ボックス 415"/>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162923</xdr:rowOff>
    </xdr:from>
    <xdr:to>
      <xdr:col>82</xdr:col>
      <xdr:colOff>107950</xdr:colOff>
      <xdr:row>82</xdr:row>
      <xdr:rowOff>71482</xdr:rowOff>
    </xdr:to>
    <xdr:cxnSp macro="">
      <xdr:nvCxnSpPr>
        <xdr:cNvPr id="420" name="直線コネクタ 419"/>
        <xdr:cNvCxnSpPr/>
      </xdr:nvCxnSpPr>
      <xdr:spPr>
        <a:xfrm flipV="1">
          <a:off x="16510000" y="12507323"/>
          <a:ext cx="0" cy="1623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43559</xdr:rowOff>
    </xdr:from>
    <xdr:ext cx="762000" cy="259045"/>
    <xdr:sp macro="" textlink="">
      <xdr:nvSpPr>
        <xdr:cNvPr id="421" name="公債費以外最小値テキスト"/>
        <xdr:cNvSpPr txBox="1"/>
      </xdr:nvSpPr>
      <xdr:spPr>
        <a:xfrm>
          <a:off x="16598900" y="14102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71482</xdr:rowOff>
    </xdr:from>
    <xdr:to>
      <xdr:col>82</xdr:col>
      <xdr:colOff>196850</xdr:colOff>
      <xdr:row>82</xdr:row>
      <xdr:rowOff>71482</xdr:rowOff>
    </xdr:to>
    <xdr:cxnSp macro="">
      <xdr:nvCxnSpPr>
        <xdr:cNvPr id="422" name="直線コネクタ 421"/>
        <xdr:cNvCxnSpPr/>
      </xdr:nvCxnSpPr>
      <xdr:spPr>
        <a:xfrm>
          <a:off x="16421100" y="14130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77850</xdr:rowOff>
    </xdr:from>
    <xdr:ext cx="762000" cy="259045"/>
    <xdr:sp macro="" textlink="">
      <xdr:nvSpPr>
        <xdr:cNvPr id="423" name="公債費以外最大値テキスト"/>
        <xdr:cNvSpPr txBox="1"/>
      </xdr:nvSpPr>
      <xdr:spPr>
        <a:xfrm>
          <a:off x="16598900" y="12250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162923</xdr:rowOff>
    </xdr:from>
    <xdr:to>
      <xdr:col>82</xdr:col>
      <xdr:colOff>196850</xdr:colOff>
      <xdr:row>72</xdr:row>
      <xdr:rowOff>162923</xdr:rowOff>
    </xdr:to>
    <xdr:cxnSp macro="">
      <xdr:nvCxnSpPr>
        <xdr:cNvPr id="424" name="直線コネクタ 423"/>
        <xdr:cNvCxnSpPr/>
      </xdr:nvCxnSpPr>
      <xdr:spPr>
        <a:xfrm>
          <a:off x="16421100" y="12507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140063</xdr:rowOff>
    </xdr:from>
    <xdr:to>
      <xdr:col>82</xdr:col>
      <xdr:colOff>107950</xdr:colOff>
      <xdr:row>77</xdr:row>
      <xdr:rowOff>161289</xdr:rowOff>
    </xdr:to>
    <xdr:cxnSp macro="">
      <xdr:nvCxnSpPr>
        <xdr:cNvPr id="425" name="直線コネクタ 424"/>
        <xdr:cNvCxnSpPr/>
      </xdr:nvCxnSpPr>
      <xdr:spPr>
        <a:xfrm>
          <a:off x="15671800" y="13170263"/>
          <a:ext cx="838200" cy="192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115225</xdr:rowOff>
    </xdr:from>
    <xdr:ext cx="762000" cy="259045"/>
    <xdr:sp macro="" textlink="">
      <xdr:nvSpPr>
        <xdr:cNvPr id="426" name="公債費以外平均値テキスト"/>
        <xdr:cNvSpPr txBox="1"/>
      </xdr:nvSpPr>
      <xdr:spPr>
        <a:xfrm>
          <a:off x="16598900" y="133168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143148</xdr:rowOff>
    </xdr:from>
    <xdr:to>
      <xdr:col>82</xdr:col>
      <xdr:colOff>158750</xdr:colOff>
      <xdr:row>78</xdr:row>
      <xdr:rowOff>73298</xdr:rowOff>
    </xdr:to>
    <xdr:sp macro="" textlink="">
      <xdr:nvSpPr>
        <xdr:cNvPr id="427" name="フローチャート: 判断 426"/>
        <xdr:cNvSpPr/>
      </xdr:nvSpPr>
      <xdr:spPr>
        <a:xfrm>
          <a:off x="16459200" y="133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48623</xdr:rowOff>
    </xdr:from>
    <xdr:to>
      <xdr:col>78</xdr:col>
      <xdr:colOff>69850</xdr:colOff>
      <xdr:row>76</xdr:row>
      <xdr:rowOff>140063</xdr:rowOff>
    </xdr:to>
    <xdr:cxnSp macro="">
      <xdr:nvCxnSpPr>
        <xdr:cNvPr id="428" name="直線コネクタ 427"/>
        <xdr:cNvCxnSpPr/>
      </xdr:nvCxnSpPr>
      <xdr:spPr>
        <a:xfrm>
          <a:off x="14782800" y="13078823"/>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130084</xdr:rowOff>
    </xdr:from>
    <xdr:to>
      <xdr:col>78</xdr:col>
      <xdr:colOff>120650</xdr:colOff>
      <xdr:row>78</xdr:row>
      <xdr:rowOff>60234</xdr:rowOff>
    </xdr:to>
    <xdr:sp macro="" textlink="">
      <xdr:nvSpPr>
        <xdr:cNvPr id="429" name="フローチャート: 判断 428"/>
        <xdr:cNvSpPr/>
      </xdr:nvSpPr>
      <xdr:spPr>
        <a:xfrm>
          <a:off x="15621000" y="13331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45011</xdr:rowOff>
    </xdr:from>
    <xdr:ext cx="736600" cy="259045"/>
    <xdr:sp macro="" textlink="">
      <xdr:nvSpPr>
        <xdr:cNvPr id="430" name="テキスト ボックス 429"/>
        <xdr:cNvSpPr txBox="1"/>
      </xdr:nvSpPr>
      <xdr:spPr>
        <a:xfrm>
          <a:off x="15290800" y="134181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48623</xdr:rowOff>
    </xdr:from>
    <xdr:to>
      <xdr:col>73</xdr:col>
      <xdr:colOff>180975</xdr:colOff>
      <xdr:row>76</xdr:row>
      <xdr:rowOff>113937</xdr:rowOff>
    </xdr:to>
    <xdr:cxnSp macro="">
      <xdr:nvCxnSpPr>
        <xdr:cNvPr id="431" name="直線コネクタ 430"/>
        <xdr:cNvCxnSpPr/>
      </xdr:nvCxnSpPr>
      <xdr:spPr>
        <a:xfrm flipV="1">
          <a:off x="13893800" y="1307882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77832</xdr:rowOff>
    </xdr:from>
    <xdr:to>
      <xdr:col>74</xdr:col>
      <xdr:colOff>31750</xdr:colOff>
      <xdr:row>78</xdr:row>
      <xdr:rowOff>7982</xdr:rowOff>
    </xdr:to>
    <xdr:sp macro="" textlink="">
      <xdr:nvSpPr>
        <xdr:cNvPr id="432" name="フローチャート: 判断 431"/>
        <xdr:cNvSpPr/>
      </xdr:nvSpPr>
      <xdr:spPr>
        <a:xfrm>
          <a:off x="14732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164209</xdr:rowOff>
    </xdr:from>
    <xdr:ext cx="762000" cy="259045"/>
    <xdr:sp macro="" textlink="">
      <xdr:nvSpPr>
        <xdr:cNvPr id="433" name="テキスト ボックス 432"/>
        <xdr:cNvSpPr txBox="1"/>
      </xdr:nvSpPr>
      <xdr:spPr>
        <a:xfrm>
          <a:off x="14401800" y="13365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113937</xdr:rowOff>
    </xdr:from>
    <xdr:to>
      <xdr:col>69</xdr:col>
      <xdr:colOff>92075</xdr:colOff>
      <xdr:row>76</xdr:row>
      <xdr:rowOff>162923</xdr:rowOff>
    </xdr:to>
    <xdr:cxnSp macro="">
      <xdr:nvCxnSpPr>
        <xdr:cNvPr id="434" name="直線コネクタ 433"/>
        <xdr:cNvCxnSpPr/>
      </xdr:nvCxnSpPr>
      <xdr:spPr>
        <a:xfrm flipV="1">
          <a:off x="13004800" y="13144137"/>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144780</xdr:rowOff>
    </xdr:from>
    <xdr:to>
      <xdr:col>69</xdr:col>
      <xdr:colOff>142875</xdr:colOff>
      <xdr:row>77</xdr:row>
      <xdr:rowOff>74930</xdr:rowOff>
    </xdr:to>
    <xdr:sp macro="" textlink="">
      <xdr:nvSpPr>
        <xdr:cNvPr id="435" name="フローチャート: 判断 434"/>
        <xdr:cNvSpPr/>
      </xdr:nvSpPr>
      <xdr:spPr>
        <a:xfrm>
          <a:off x="13843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59707</xdr:rowOff>
    </xdr:from>
    <xdr:ext cx="762000" cy="259045"/>
    <xdr:sp macro="" textlink="">
      <xdr:nvSpPr>
        <xdr:cNvPr id="436" name="テキスト ボックス 435"/>
        <xdr:cNvSpPr txBox="1"/>
      </xdr:nvSpPr>
      <xdr:spPr>
        <a:xfrm>
          <a:off x="13512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61505</xdr:rowOff>
    </xdr:from>
    <xdr:to>
      <xdr:col>65</xdr:col>
      <xdr:colOff>53975</xdr:colOff>
      <xdr:row>77</xdr:row>
      <xdr:rowOff>163105</xdr:rowOff>
    </xdr:to>
    <xdr:sp macro="" textlink="">
      <xdr:nvSpPr>
        <xdr:cNvPr id="437" name="フローチャート: 判断 436"/>
        <xdr:cNvSpPr/>
      </xdr:nvSpPr>
      <xdr:spPr>
        <a:xfrm>
          <a:off x="12954000" y="1326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147882</xdr:rowOff>
    </xdr:from>
    <xdr:ext cx="762000" cy="259045"/>
    <xdr:sp macro="" textlink="">
      <xdr:nvSpPr>
        <xdr:cNvPr id="438" name="テキスト ボックス 437"/>
        <xdr:cNvSpPr txBox="1"/>
      </xdr:nvSpPr>
      <xdr:spPr>
        <a:xfrm>
          <a:off x="12623800" y="13349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110489</xdr:rowOff>
    </xdr:from>
    <xdr:to>
      <xdr:col>82</xdr:col>
      <xdr:colOff>158750</xdr:colOff>
      <xdr:row>78</xdr:row>
      <xdr:rowOff>40639</xdr:rowOff>
    </xdr:to>
    <xdr:sp macro="" textlink="">
      <xdr:nvSpPr>
        <xdr:cNvPr id="444" name="楕円 443"/>
        <xdr:cNvSpPr/>
      </xdr:nvSpPr>
      <xdr:spPr>
        <a:xfrm>
          <a:off x="164592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127016</xdr:rowOff>
    </xdr:from>
    <xdr:ext cx="762000" cy="259045"/>
    <xdr:sp macro="" textlink="">
      <xdr:nvSpPr>
        <xdr:cNvPr id="445" name="公債費以外該当値テキスト"/>
        <xdr:cNvSpPr txBox="1"/>
      </xdr:nvSpPr>
      <xdr:spPr>
        <a:xfrm>
          <a:off x="16598900" y="13157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89263</xdr:rowOff>
    </xdr:from>
    <xdr:to>
      <xdr:col>78</xdr:col>
      <xdr:colOff>120650</xdr:colOff>
      <xdr:row>77</xdr:row>
      <xdr:rowOff>19413</xdr:rowOff>
    </xdr:to>
    <xdr:sp macro="" textlink="">
      <xdr:nvSpPr>
        <xdr:cNvPr id="446" name="楕円 445"/>
        <xdr:cNvSpPr/>
      </xdr:nvSpPr>
      <xdr:spPr>
        <a:xfrm>
          <a:off x="15621000" y="13119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29590</xdr:rowOff>
    </xdr:from>
    <xdr:ext cx="736600" cy="259045"/>
    <xdr:sp macro="" textlink="">
      <xdr:nvSpPr>
        <xdr:cNvPr id="447" name="テキスト ボックス 446"/>
        <xdr:cNvSpPr txBox="1"/>
      </xdr:nvSpPr>
      <xdr:spPr>
        <a:xfrm>
          <a:off x="15290800" y="12888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169273</xdr:rowOff>
    </xdr:from>
    <xdr:to>
      <xdr:col>74</xdr:col>
      <xdr:colOff>31750</xdr:colOff>
      <xdr:row>76</xdr:row>
      <xdr:rowOff>99423</xdr:rowOff>
    </xdr:to>
    <xdr:sp macro="" textlink="">
      <xdr:nvSpPr>
        <xdr:cNvPr id="448" name="楕円 447"/>
        <xdr:cNvSpPr/>
      </xdr:nvSpPr>
      <xdr:spPr>
        <a:xfrm>
          <a:off x="14732000" y="13028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109600</xdr:rowOff>
    </xdr:from>
    <xdr:ext cx="762000" cy="259045"/>
    <xdr:sp macro="" textlink="">
      <xdr:nvSpPr>
        <xdr:cNvPr id="449" name="テキスト ボックス 448"/>
        <xdr:cNvSpPr txBox="1"/>
      </xdr:nvSpPr>
      <xdr:spPr>
        <a:xfrm>
          <a:off x="14401800" y="12796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63137</xdr:rowOff>
    </xdr:from>
    <xdr:to>
      <xdr:col>69</xdr:col>
      <xdr:colOff>142875</xdr:colOff>
      <xdr:row>76</xdr:row>
      <xdr:rowOff>164737</xdr:rowOff>
    </xdr:to>
    <xdr:sp macro="" textlink="">
      <xdr:nvSpPr>
        <xdr:cNvPr id="450" name="楕円 449"/>
        <xdr:cNvSpPr/>
      </xdr:nvSpPr>
      <xdr:spPr>
        <a:xfrm>
          <a:off x="13843000" y="13093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3464</xdr:rowOff>
    </xdr:from>
    <xdr:ext cx="762000" cy="259045"/>
    <xdr:sp macro="" textlink="">
      <xdr:nvSpPr>
        <xdr:cNvPr id="451" name="テキスト ボックス 450"/>
        <xdr:cNvSpPr txBox="1"/>
      </xdr:nvSpPr>
      <xdr:spPr>
        <a:xfrm>
          <a:off x="13512800" y="12862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112123</xdr:rowOff>
    </xdr:from>
    <xdr:to>
      <xdr:col>65</xdr:col>
      <xdr:colOff>53975</xdr:colOff>
      <xdr:row>77</xdr:row>
      <xdr:rowOff>42273</xdr:rowOff>
    </xdr:to>
    <xdr:sp macro="" textlink="">
      <xdr:nvSpPr>
        <xdr:cNvPr id="452" name="楕円 451"/>
        <xdr:cNvSpPr/>
      </xdr:nvSpPr>
      <xdr:spPr>
        <a:xfrm>
          <a:off x="12954000" y="13142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52450</xdr:rowOff>
    </xdr:from>
    <xdr:ext cx="762000" cy="259045"/>
    <xdr:sp macro="" textlink="">
      <xdr:nvSpPr>
        <xdr:cNvPr id="453" name="テキスト ボックス 452"/>
        <xdr:cNvSpPr txBox="1"/>
      </xdr:nvSpPr>
      <xdr:spPr>
        <a:xfrm>
          <a:off x="12623800" y="12911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東京都小笠原村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129317</xdr:rowOff>
    </xdr:from>
    <xdr:to>
      <xdr:col>29</xdr:col>
      <xdr:colOff>127000</xdr:colOff>
      <xdr:row>19</xdr:row>
      <xdr:rowOff>144974</xdr:rowOff>
    </xdr:to>
    <xdr:cxnSp macro="">
      <xdr:nvCxnSpPr>
        <xdr:cNvPr id="46" name="直線コネクタ 45"/>
        <xdr:cNvCxnSpPr/>
      </xdr:nvCxnSpPr>
      <xdr:spPr bwMode="auto">
        <a:xfrm flipV="1">
          <a:off x="5651500" y="1891442"/>
          <a:ext cx="0" cy="15587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117051</xdr:rowOff>
    </xdr:from>
    <xdr:ext cx="762000" cy="259045"/>
    <xdr:sp macro="" textlink="">
      <xdr:nvSpPr>
        <xdr:cNvPr id="47" name="人口1人当たり決算額の推移最小値テキスト130"/>
        <xdr:cNvSpPr txBox="1"/>
      </xdr:nvSpPr>
      <xdr:spPr>
        <a:xfrm>
          <a:off x="5740400" y="3422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144974</xdr:rowOff>
    </xdr:from>
    <xdr:to>
      <xdr:col>30</xdr:col>
      <xdr:colOff>25400</xdr:colOff>
      <xdr:row>19</xdr:row>
      <xdr:rowOff>144974</xdr:rowOff>
    </xdr:to>
    <xdr:cxnSp macro="">
      <xdr:nvCxnSpPr>
        <xdr:cNvPr id="48" name="直線コネクタ 47"/>
        <xdr:cNvCxnSpPr/>
      </xdr:nvCxnSpPr>
      <xdr:spPr bwMode="auto">
        <a:xfrm>
          <a:off x="5562600" y="34501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44244</xdr:rowOff>
    </xdr:from>
    <xdr:ext cx="762000" cy="259045"/>
    <xdr:sp macro="" textlink="">
      <xdr:nvSpPr>
        <xdr:cNvPr id="49" name="人口1人当たり決算額の推移最大値テキスト130"/>
        <xdr:cNvSpPr txBox="1"/>
      </xdr:nvSpPr>
      <xdr:spPr>
        <a:xfrm>
          <a:off x="5740400" y="1634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129317</xdr:rowOff>
    </xdr:from>
    <xdr:to>
      <xdr:col>30</xdr:col>
      <xdr:colOff>25400</xdr:colOff>
      <xdr:row>10</xdr:row>
      <xdr:rowOff>129317</xdr:rowOff>
    </xdr:to>
    <xdr:cxnSp macro="">
      <xdr:nvCxnSpPr>
        <xdr:cNvPr id="50" name="直線コネクタ 49"/>
        <xdr:cNvCxnSpPr/>
      </xdr:nvCxnSpPr>
      <xdr:spPr bwMode="auto">
        <a:xfrm>
          <a:off x="5562600" y="18914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22725</xdr:rowOff>
    </xdr:from>
    <xdr:to>
      <xdr:col>29</xdr:col>
      <xdr:colOff>127000</xdr:colOff>
      <xdr:row>17</xdr:row>
      <xdr:rowOff>34261</xdr:rowOff>
    </xdr:to>
    <xdr:cxnSp macro="">
      <xdr:nvCxnSpPr>
        <xdr:cNvPr id="51" name="直線コネクタ 50"/>
        <xdr:cNvCxnSpPr/>
      </xdr:nvCxnSpPr>
      <xdr:spPr bwMode="auto">
        <a:xfrm>
          <a:off x="5003800" y="2985000"/>
          <a:ext cx="647700" cy="115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132961</xdr:rowOff>
    </xdr:from>
    <xdr:ext cx="762000" cy="259045"/>
    <xdr:sp macro="" textlink="">
      <xdr:nvSpPr>
        <xdr:cNvPr id="52" name="人口1人当たり決算額の推移平均値テキスト130"/>
        <xdr:cNvSpPr txBox="1"/>
      </xdr:nvSpPr>
      <xdr:spPr>
        <a:xfrm>
          <a:off x="5740400" y="30952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160884</xdr:rowOff>
    </xdr:from>
    <xdr:to>
      <xdr:col>29</xdr:col>
      <xdr:colOff>177800</xdr:colOff>
      <xdr:row>18</xdr:row>
      <xdr:rowOff>91034</xdr:rowOff>
    </xdr:to>
    <xdr:sp macro="" textlink="">
      <xdr:nvSpPr>
        <xdr:cNvPr id="53" name="フローチャート: 判断 52"/>
        <xdr:cNvSpPr/>
      </xdr:nvSpPr>
      <xdr:spPr bwMode="auto">
        <a:xfrm>
          <a:off x="5600700" y="31231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22725</xdr:rowOff>
    </xdr:from>
    <xdr:to>
      <xdr:col>26</xdr:col>
      <xdr:colOff>50800</xdr:colOff>
      <xdr:row>17</xdr:row>
      <xdr:rowOff>33502</xdr:rowOff>
    </xdr:to>
    <xdr:cxnSp macro="">
      <xdr:nvCxnSpPr>
        <xdr:cNvPr id="54" name="直線コネクタ 53"/>
        <xdr:cNvCxnSpPr/>
      </xdr:nvCxnSpPr>
      <xdr:spPr bwMode="auto">
        <a:xfrm flipV="1">
          <a:off x="4305300" y="2985000"/>
          <a:ext cx="698500" cy="107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159284</xdr:rowOff>
    </xdr:from>
    <xdr:to>
      <xdr:col>26</xdr:col>
      <xdr:colOff>101600</xdr:colOff>
      <xdr:row>18</xdr:row>
      <xdr:rowOff>89434</xdr:rowOff>
    </xdr:to>
    <xdr:sp macro="" textlink="">
      <xdr:nvSpPr>
        <xdr:cNvPr id="55" name="フローチャート: 判断 54"/>
        <xdr:cNvSpPr/>
      </xdr:nvSpPr>
      <xdr:spPr bwMode="auto">
        <a:xfrm>
          <a:off x="4953000" y="3121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74211</xdr:rowOff>
    </xdr:from>
    <xdr:ext cx="736600" cy="259045"/>
    <xdr:sp macro="" textlink="">
      <xdr:nvSpPr>
        <xdr:cNvPr id="56" name="テキスト ボックス 55"/>
        <xdr:cNvSpPr txBox="1"/>
      </xdr:nvSpPr>
      <xdr:spPr>
        <a:xfrm>
          <a:off x="4622800" y="32079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33502</xdr:rowOff>
    </xdr:from>
    <xdr:to>
      <xdr:col>22</xdr:col>
      <xdr:colOff>114300</xdr:colOff>
      <xdr:row>17</xdr:row>
      <xdr:rowOff>48800</xdr:rowOff>
    </xdr:to>
    <xdr:cxnSp macro="">
      <xdr:nvCxnSpPr>
        <xdr:cNvPr id="57" name="直線コネクタ 56"/>
        <xdr:cNvCxnSpPr/>
      </xdr:nvCxnSpPr>
      <xdr:spPr bwMode="auto">
        <a:xfrm flipV="1">
          <a:off x="3606800" y="2995777"/>
          <a:ext cx="698500" cy="152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167324</xdr:rowOff>
    </xdr:from>
    <xdr:to>
      <xdr:col>22</xdr:col>
      <xdr:colOff>165100</xdr:colOff>
      <xdr:row>18</xdr:row>
      <xdr:rowOff>97474</xdr:rowOff>
    </xdr:to>
    <xdr:sp macro="" textlink="">
      <xdr:nvSpPr>
        <xdr:cNvPr id="58" name="フローチャート: 判断 57"/>
        <xdr:cNvSpPr/>
      </xdr:nvSpPr>
      <xdr:spPr bwMode="auto">
        <a:xfrm>
          <a:off x="4254500" y="31295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82251</xdr:rowOff>
    </xdr:from>
    <xdr:ext cx="762000" cy="259045"/>
    <xdr:sp macro="" textlink="">
      <xdr:nvSpPr>
        <xdr:cNvPr id="59" name="テキスト ボックス 58"/>
        <xdr:cNvSpPr txBox="1"/>
      </xdr:nvSpPr>
      <xdr:spPr>
        <a:xfrm>
          <a:off x="3924300" y="3215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48800</xdr:rowOff>
    </xdr:from>
    <xdr:to>
      <xdr:col>18</xdr:col>
      <xdr:colOff>177800</xdr:colOff>
      <xdr:row>17</xdr:row>
      <xdr:rowOff>52278</xdr:rowOff>
    </xdr:to>
    <xdr:cxnSp macro="">
      <xdr:nvCxnSpPr>
        <xdr:cNvPr id="60" name="直線コネクタ 59"/>
        <xdr:cNvCxnSpPr/>
      </xdr:nvCxnSpPr>
      <xdr:spPr bwMode="auto">
        <a:xfrm flipV="1">
          <a:off x="2908300" y="3011075"/>
          <a:ext cx="698500" cy="34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30819</xdr:rowOff>
    </xdr:from>
    <xdr:to>
      <xdr:col>19</xdr:col>
      <xdr:colOff>38100</xdr:colOff>
      <xdr:row>18</xdr:row>
      <xdr:rowOff>132419</xdr:rowOff>
    </xdr:to>
    <xdr:sp macro="" textlink="">
      <xdr:nvSpPr>
        <xdr:cNvPr id="61" name="フローチャート: 判断 60"/>
        <xdr:cNvSpPr/>
      </xdr:nvSpPr>
      <xdr:spPr bwMode="auto">
        <a:xfrm>
          <a:off x="3556000" y="3164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117196</xdr:rowOff>
    </xdr:from>
    <xdr:ext cx="762000" cy="259045"/>
    <xdr:sp macro="" textlink="">
      <xdr:nvSpPr>
        <xdr:cNvPr id="62" name="テキスト ボックス 61"/>
        <xdr:cNvSpPr txBox="1"/>
      </xdr:nvSpPr>
      <xdr:spPr>
        <a:xfrm>
          <a:off x="3225800" y="3250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30163</xdr:rowOff>
    </xdr:from>
    <xdr:to>
      <xdr:col>15</xdr:col>
      <xdr:colOff>101600</xdr:colOff>
      <xdr:row>18</xdr:row>
      <xdr:rowOff>131763</xdr:rowOff>
    </xdr:to>
    <xdr:sp macro="" textlink="">
      <xdr:nvSpPr>
        <xdr:cNvPr id="63" name="フローチャート: 判断 62"/>
        <xdr:cNvSpPr/>
      </xdr:nvSpPr>
      <xdr:spPr bwMode="auto">
        <a:xfrm>
          <a:off x="2857500" y="31638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116540</xdr:rowOff>
    </xdr:from>
    <xdr:ext cx="762000" cy="259045"/>
    <xdr:sp macro="" textlink="">
      <xdr:nvSpPr>
        <xdr:cNvPr id="64" name="テキスト ボックス 63"/>
        <xdr:cNvSpPr txBox="1"/>
      </xdr:nvSpPr>
      <xdr:spPr>
        <a:xfrm>
          <a:off x="2527300" y="3250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154911</xdr:rowOff>
    </xdr:from>
    <xdr:to>
      <xdr:col>29</xdr:col>
      <xdr:colOff>177800</xdr:colOff>
      <xdr:row>17</xdr:row>
      <xdr:rowOff>85061</xdr:rowOff>
    </xdr:to>
    <xdr:sp macro="" textlink="">
      <xdr:nvSpPr>
        <xdr:cNvPr id="70" name="楕円 69"/>
        <xdr:cNvSpPr/>
      </xdr:nvSpPr>
      <xdr:spPr bwMode="auto">
        <a:xfrm>
          <a:off x="5600700" y="29457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171438</xdr:rowOff>
    </xdr:from>
    <xdr:ext cx="762000" cy="259045"/>
    <xdr:sp macro="" textlink="">
      <xdr:nvSpPr>
        <xdr:cNvPr id="71" name="人口1人当たり決算額の推移該当値テキスト130"/>
        <xdr:cNvSpPr txBox="1"/>
      </xdr:nvSpPr>
      <xdr:spPr>
        <a:xfrm>
          <a:off x="5740400" y="2790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375,962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143375</xdr:rowOff>
    </xdr:from>
    <xdr:to>
      <xdr:col>26</xdr:col>
      <xdr:colOff>101600</xdr:colOff>
      <xdr:row>17</xdr:row>
      <xdr:rowOff>73525</xdr:rowOff>
    </xdr:to>
    <xdr:sp macro="" textlink="">
      <xdr:nvSpPr>
        <xdr:cNvPr id="72" name="楕円 71"/>
        <xdr:cNvSpPr/>
      </xdr:nvSpPr>
      <xdr:spPr bwMode="auto">
        <a:xfrm>
          <a:off x="4953000" y="29342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83702</xdr:rowOff>
    </xdr:from>
    <xdr:ext cx="736600" cy="259045"/>
    <xdr:sp macro="" textlink="">
      <xdr:nvSpPr>
        <xdr:cNvPr id="73" name="テキスト ボックス 72"/>
        <xdr:cNvSpPr txBox="1"/>
      </xdr:nvSpPr>
      <xdr:spPr>
        <a:xfrm>
          <a:off x="4622800" y="2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154152</xdr:rowOff>
    </xdr:from>
    <xdr:to>
      <xdr:col>22</xdr:col>
      <xdr:colOff>165100</xdr:colOff>
      <xdr:row>17</xdr:row>
      <xdr:rowOff>84302</xdr:rowOff>
    </xdr:to>
    <xdr:sp macro="" textlink="">
      <xdr:nvSpPr>
        <xdr:cNvPr id="74" name="楕円 73"/>
        <xdr:cNvSpPr/>
      </xdr:nvSpPr>
      <xdr:spPr bwMode="auto">
        <a:xfrm>
          <a:off x="4254500" y="29449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94479</xdr:rowOff>
    </xdr:from>
    <xdr:ext cx="762000" cy="259045"/>
    <xdr:sp macro="" textlink="">
      <xdr:nvSpPr>
        <xdr:cNvPr id="75" name="テキスト ボックス 74"/>
        <xdr:cNvSpPr txBox="1"/>
      </xdr:nvSpPr>
      <xdr:spPr>
        <a:xfrm>
          <a:off x="3924300" y="2713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169450</xdr:rowOff>
    </xdr:from>
    <xdr:to>
      <xdr:col>19</xdr:col>
      <xdr:colOff>38100</xdr:colOff>
      <xdr:row>17</xdr:row>
      <xdr:rowOff>99600</xdr:rowOff>
    </xdr:to>
    <xdr:sp macro="" textlink="">
      <xdr:nvSpPr>
        <xdr:cNvPr id="76" name="楕円 75"/>
        <xdr:cNvSpPr/>
      </xdr:nvSpPr>
      <xdr:spPr bwMode="auto">
        <a:xfrm>
          <a:off x="3556000" y="29602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109777</xdr:rowOff>
    </xdr:from>
    <xdr:ext cx="762000" cy="259045"/>
    <xdr:sp macro="" textlink="">
      <xdr:nvSpPr>
        <xdr:cNvPr id="77" name="テキスト ボックス 76"/>
        <xdr:cNvSpPr txBox="1"/>
      </xdr:nvSpPr>
      <xdr:spPr>
        <a:xfrm>
          <a:off x="3225800" y="2729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1478</xdr:rowOff>
    </xdr:from>
    <xdr:to>
      <xdr:col>15</xdr:col>
      <xdr:colOff>101600</xdr:colOff>
      <xdr:row>17</xdr:row>
      <xdr:rowOff>103078</xdr:rowOff>
    </xdr:to>
    <xdr:sp macro="" textlink="">
      <xdr:nvSpPr>
        <xdr:cNvPr id="78" name="楕円 77"/>
        <xdr:cNvSpPr/>
      </xdr:nvSpPr>
      <xdr:spPr bwMode="auto">
        <a:xfrm>
          <a:off x="2857500" y="29637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113255</xdr:rowOff>
    </xdr:from>
    <xdr:ext cx="762000" cy="259045"/>
    <xdr:sp macro="" textlink="">
      <xdr:nvSpPr>
        <xdr:cNvPr id="79" name="テキスト ボックス 78"/>
        <xdr:cNvSpPr txBox="1"/>
      </xdr:nvSpPr>
      <xdr:spPr>
        <a:xfrm>
          <a:off x="2527300" y="2732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5" name="直線コネクタ 94"/>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6" name="直線コネクタ 95"/>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7" name="テキスト ボックス 96"/>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8" name="直線コネクタ 97"/>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9" name="テキスト ボックス 98"/>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0" name="直線コネクタ 99"/>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1" name="テキスト ボックス 100"/>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2" name="直線コネクタ 101"/>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3" name="テキスト ボックス 102"/>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4" name="直線コネクタ 103"/>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5" name="テキスト ボックス 104"/>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201380</xdr:rowOff>
    </xdr:from>
    <xdr:to>
      <xdr:col>29</xdr:col>
      <xdr:colOff>127000</xdr:colOff>
      <xdr:row>37</xdr:row>
      <xdr:rowOff>294146</xdr:rowOff>
    </xdr:to>
    <xdr:cxnSp macro="">
      <xdr:nvCxnSpPr>
        <xdr:cNvPr id="109" name="直線コネクタ 108"/>
        <xdr:cNvCxnSpPr/>
      </xdr:nvCxnSpPr>
      <xdr:spPr bwMode="auto">
        <a:xfrm flipV="1">
          <a:off x="5651500" y="6125930"/>
          <a:ext cx="0" cy="129291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266223</xdr:rowOff>
    </xdr:from>
    <xdr:ext cx="762000" cy="259045"/>
    <xdr:sp macro="" textlink="">
      <xdr:nvSpPr>
        <xdr:cNvPr id="110" name="人口1人当たり決算額の推移最小値テキスト445"/>
        <xdr:cNvSpPr txBox="1"/>
      </xdr:nvSpPr>
      <xdr:spPr>
        <a:xfrm>
          <a:off x="5740400" y="739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294146</xdr:rowOff>
    </xdr:from>
    <xdr:to>
      <xdr:col>30</xdr:col>
      <xdr:colOff>25400</xdr:colOff>
      <xdr:row>37</xdr:row>
      <xdr:rowOff>294146</xdr:rowOff>
    </xdr:to>
    <xdr:cxnSp macro="">
      <xdr:nvCxnSpPr>
        <xdr:cNvPr id="111" name="直線コネクタ 110"/>
        <xdr:cNvCxnSpPr/>
      </xdr:nvCxnSpPr>
      <xdr:spPr bwMode="auto">
        <a:xfrm>
          <a:off x="5562600" y="74188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116307</xdr:rowOff>
    </xdr:from>
    <xdr:ext cx="762000" cy="259045"/>
    <xdr:sp macro="" textlink="">
      <xdr:nvSpPr>
        <xdr:cNvPr id="112" name="人口1人当たり決算額の推移最大値テキスト445"/>
        <xdr:cNvSpPr txBox="1"/>
      </xdr:nvSpPr>
      <xdr:spPr>
        <a:xfrm>
          <a:off x="5740400" y="5869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201380</xdr:rowOff>
    </xdr:from>
    <xdr:to>
      <xdr:col>30</xdr:col>
      <xdr:colOff>25400</xdr:colOff>
      <xdr:row>33</xdr:row>
      <xdr:rowOff>201380</xdr:rowOff>
    </xdr:to>
    <xdr:cxnSp macro="">
      <xdr:nvCxnSpPr>
        <xdr:cNvPr id="113" name="直線コネクタ 112"/>
        <xdr:cNvCxnSpPr/>
      </xdr:nvCxnSpPr>
      <xdr:spPr bwMode="auto">
        <a:xfrm>
          <a:off x="5562600" y="61259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318802</xdr:rowOff>
    </xdr:from>
    <xdr:to>
      <xdr:col>29</xdr:col>
      <xdr:colOff>127000</xdr:colOff>
      <xdr:row>36</xdr:row>
      <xdr:rowOff>64057</xdr:rowOff>
    </xdr:to>
    <xdr:cxnSp macro="">
      <xdr:nvCxnSpPr>
        <xdr:cNvPr id="114" name="直線コネクタ 113"/>
        <xdr:cNvCxnSpPr/>
      </xdr:nvCxnSpPr>
      <xdr:spPr bwMode="auto">
        <a:xfrm>
          <a:off x="5003800" y="6929152"/>
          <a:ext cx="647700" cy="881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171555</xdr:rowOff>
    </xdr:from>
    <xdr:ext cx="762000" cy="259045"/>
    <xdr:sp macro="" textlink="">
      <xdr:nvSpPr>
        <xdr:cNvPr id="115" name="人口1人当たり決算額の推移平均値テキスト445"/>
        <xdr:cNvSpPr txBox="1"/>
      </xdr:nvSpPr>
      <xdr:spPr>
        <a:xfrm>
          <a:off x="5740400" y="6781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326478</xdr:rowOff>
    </xdr:from>
    <xdr:to>
      <xdr:col>29</xdr:col>
      <xdr:colOff>177800</xdr:colOff>
      <xdr:row>36</xdr:row>
      <xdr:rowOff>85178</xdr:rowOff>
    </xdr:to>
    <xdr:sp macro="" textlink="">
      <xdr:nvSpPr>
        <xdr:cNvPr id="116" name="フローチャート: 判断 115"/>
        <xdr:cNvSpPr/>
      </xdr:nvSpPr>
      <xdr:spPr bwMode="auto">
        <a:xfrm>
          <a:off x="5600700" y="69368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290357</xdr:rowOff>
    </xdr:from>
    <xdr:to>
      <xdr:col>26</xdr:col>
      <xdr:colOff>50800</xdr:colOff>
      <xdr:row>35</xdr:row>
      <xdr:rowOff>318802</xdr:rowOff>
    </xdr:to>
    <xdr:cxnSp macro="">
      <xdr:nvCxnSpPr>
        <xdr:cNvPr id="117" name="直線コネクタ 116"/>
        <xdr:cNvCxnSpPr/>
      </xdr:nvCxnSpPr>
      <xdr:spPr bwMode="auto">
        <a:xfrm>
          <a:off x="4305300" y="6900707"/>
          <a:ext cx="698500" cy="284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323218</xdr:rowOff>
    </xdr:from>
    <xdr:to>
      <xdr:col>26</xdr:col>
      <xdr:colOff>101600</xdr:colOff>
      <xdr:row>36</xdr:row>
      <xdr:rowOff>81918</xdr:rowOff>
    </xdr:to>
    <xdr:sp macro="" textlink="">
      <xdr:nvSpPr>
        <xdr:cNvPr id="118" name="フローチャート: 判断 117"/>
        <xdr:cNvSpPr/>
      </xdr:nvSpPr>
      <xdr:spPr bwMode="auto">
        <a:xfrm>
          <a:off x="4953000" y="69335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66695</xdr:rowOff>
    </xdr:from>
    <xdr:ext cx="736600" cy="259045"/>
    <xdr:sp macro="" textlink="">
      <xdr:nvSpPr>
        <xdr:cNvPr id="119" name="テキスト ボックス 118"/>
        <xdr:cNvSpPr txBox="1"/>
      </xdr:nvSpPr>
      <xdr:spPr>
        <a:xfrm>
          <a:off x="4622800" y="7019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266609</xdr:rowOff>
    </xdr:from>
    <xdr:to>
      <xdr:col>22</xdr:col>
      <xdr:colOff>114300</xdr:colOff>
      <xdr:row>35</xdr:row>
      <xdr:rowOff>290357</xdr:rowOff>
    </xdr:to>
    <xdr:cxnSp macro="">
      <xdr:nvCxnSpPr>
        <xdr:cNvPr id="120" name="直線コネクタ 119"/>
        <xdr:cNvCxnSpPr/>
      </xdr:nvCxnSpPr>
      <xdr:spPr bwMode="auto">
        <a:xfrm>
          <a:off x="3606800" y="6876959"/>
          <a:ext cx="698500" cy="237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6706</xdr:rowOff>
    </xdr:from>
    <xdr:to>
      <xdr:col>22</xdr:col>
      <xdr:colOff>165100</xdr:colOff>
      <xdr:row>36</xdr:row>
      <xdr:rowOff>108306</xdr:rowOff>
    </xdr:to>
    <xdr:sp macro="" textlink="">
      <xdr:nvSpPr>
        <xdr:cNvPr id="121" name="フローチャート: 判断 120"/>
        <xdr:cNvSpPr/>
      </xdr:nvSpPr>
      <xdr:spPr bwMode="auto">
        <a:xfrm>
          <a:off x="4254500" y="69599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93083</xdr:rowOff>
    </xdr:from>
    <xdr:ext cx="762000" cy="259045"/>
    <xdr:sp macro="" textlink="">
      <xdr:nvSpPr>
        <xdr:cNvPr id="122" name="テキスト ボックス 121"/>
        <xdr:cNvSpPr txBox="1"/>
      </xdr:nvSpPr>
      <xdr:spPr>
        <a:xfrm>
          <a:off x="3924300" y="704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266609</xdr:rowOff>
    </xdr:from>
    <xdr:to>
      <xdr:col>18</xdr:col>
      <xdr:colOff>177800</xdr:colOff>
      <xdr:row>35</xdr:row>
      <xdr:rowOff>274603</xdr:rowOff>
    </xdr:to>
    <xdr:cxnSp macro="">
      <xdr:nvCxnSpPr>
        <xdr:cNvPr id="123" name="直線コネクタ 122"/>
        <xdr:cNvCxnSpPr/>
      </xdr:nvCxnSpPr>
      <xdr:spPr bwMode="auto">
        <a:xfrm flipV="1">
          <a:off x="2908300" y="6876959"/>
          <a:ext cx="698500" cy="79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57860</xdr:rowOff>
    </xdr:from>
    <xdr:to>
      <xdr:col>19</xdr:col>
      <xdr:colOff>38100</xdr:colOff>
      <xdr:row>36</xdr:row>
      <xdr:rowOff>159460</xdr:rowOff>
    </xdr:to>
    <xdr:sp macro="" textlink="">
      <xdr:nvSpPr>
        <xdr:cNvPr id="124" name="フローチャート: 判断 123"/>
        <xdr:cNvSpPr/>
      </xdr:nvSpPr>
      <xdr:spPr bwMode="auto">
        <a:xfrm>
          <a:off x="3556000" y="70111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144237</xdr:rowOff>
    </xdr:from>
    <xdr:ext cx="762000" cy="259045"/>
    <xdr:sp macro="" textlink="">
      <xdr:nvSpPr>
        <xdr:cNvPr id="125" name="テキスト ボックス 124"/>
        <xdr:cNvSpPr txBox="1"/>
      </xdr:nvSpPr>
      <xdr:spPr>
        <a:xfrm>
          <a:off x="3225800" y="7097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21963</xdr:rowOff>
    </xdr:from>
    <xdr:to>
      <xdr:col>15</xdr:col>
      <xdr:colOff>101600</xdr:colOff>
      <xdr:row>36</xdr:row>
      <xdr:rowOff>123563</xdr:rowOff>
    </xdr:to>
    <xdr:sp macro="" textlink="">
      <xdr:nvSpPr>
        <xdr:cNvPr id="126" name="フローチャート: 判断 125"/>
        <xdr:cNvSpPr/>
      </xdr:nvSpPr>
      <xdr:spPr bwMode="auto">
        <a:xfrm>
          <a:off x="2857500" y="69752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108340</xdr:rowOff>
    </xdr:from>
    <xdr:ext cx="762000" cy="259045"/>
    <xdr:sp macro="" textlink="">
      <xdr:nvSpPr>
        <xdr:cNvPr id="127" name="テキスト ボックス 126"/>
        <xdr:cNvSpPr txBox="1"/>
      </xdr:nvSpPr>
      <xdr:spPr>
        <a:xfrm>
          <a:off x="2527300" y="7061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13257</xdr:rowOff>
    </xdr:from>
    <xdr:to>
      <xdr:col>29</xdr:col>
      <xdr:colOff>177800</xdr:colOff>
      <xdr:row>36</xdr:row>
      <xdr:rowOff>114857</xdr:rowOff>
    </xdr:to>
    <xdr:sp macro="" textlink="">
      <xdr:nvSpPr>
        <xdr:cNvPr id="133" name="楕円 132"/>
        <xdr:cNvSpPr/>
      </xdr:nvSpPr>
      <xdr:spPr bwMode="auto">
        <a:xfrm>
          <a:off x="5600700" y="69665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328234</xdr:rowOff>
    </xdr:from>
    <xdr:ext cx="762000" cy="259045"/>
    <xdr:sp macro="" textlink="">
      <xdr:nvSpPr>
        <xdr:cNvPr id="134" name="人口1人当たり決算額の推移該当値テキスト445"/>
        <xdr:cNvSpPr txBox="1"/>
      </xdr:nvSpPr>
      <xdr:spPr>
        <a:xfrm>
          <a:off x="5740400" y="6938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268002</xdr:rowOff>
    </xdr:from>
    <xdr:to>
      <xdr:col>26</xdr:col>
      <xdr:colOff>101600</xdr:colOff>
      <xdr:row>36</xdr:row>
      <xdr:rowOff>26702</xdr:rowOff>
    </xdr:to>
    <xdr:sp macro="" textlink="">
      <xdr:nvSpPr>
        <xdr:cNvPr id="135" name="楕円 134"/>
        <xdr:cNvSpPr/>
      </xdr:nvSpPr>
      <xdr:spPr bwMode="auto">
        <a:xfrm>
          <a:off x="4953000" y="68783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36879</xdr:rowOff>
    </xdr:from>
    <xdr:ext cx="736600" cy="259045"/>
    <xdr:sp macro="" textlink="">
      <xdr:nvSpPr>
        <xdr:cNvPr id="136" name="テキスト ボックス 135"/>
        <xdr:cNvSpPr txBox="1"/>
      </xdr:nvSpPr>
      <xdr:spPr>
        <a:xfrm>
          <a:off x="4622800" y="6647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239557</xdr:rowOff>
    </xdr:from>
    <xdr:to>
      <xdr:col>22</xdr:col>
      <xdr:colOff>165100</xdr:colOff>
      <xdr:row>35</xdr:row>
      <xdr:rowOff>341157</xdr:rowOff>
    </xdr:to>
    <xdr:sp macro="" textlink="">
      <xdr:nvSpPr>
        <xdr:cNvPr id="137" name="楕円 136"/>
        <xdr:cNvSpPr/>
      </xdr:nvSpPr>
      <xdr:spPr bwMode="auto">
        <a:xfrm>
          <a:off x="4254500" y="68499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8434</xdr:rowOff>
    </xdr:from>
    <xdr:ext cx="762000" cy="259045"/>
    <xdr:sp macro="" textlink="">
      <xdr:nvSpPr>
        <xdr:cNvPr id="138" name="テキスト ボックス 137"/>
        <xdr:cNvSpPr txBox="1"/>
      </xdr:nvSpPr>
      <xdr:spPr>
        <a:xfrm>
          <a:off x="3924300" y="6618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215809</xdr:rowOff>
    </xdr:from>
    <xdr:to>
      <xdr:col>19</xdr:col>
      <xdr:colOff>38100</xdr:colOff>
      <xdr:row>35</xdr:row>
      <xdr:rowOff>317409</xdr:rowOff>
    </xdr:to>
    <xdr:sp macro="" textlink="">
      <xdr:nvSpPr>
        <xdr:cNvPr id="139" name="楕円 138"/>
        <xdr:cNvSpPr/>
      </xdr:nvSpPr>
      <xdr:spPr bwMode="auto">
        <a:xfrm>
          <a:off x="3556000" y="68261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327586</xdr:rowOff>
    </xdr:from>
    <xdr:ext cx="762000" cy="259045"/>
    <xdr:sp macro="" textlink="">
      <xdr:nvSpPr>
        <xdr:cNvPr id="140" name="テキスト ボックス 139"/>
        <xdr:cNvSpPr txBox="1"/>
      </xdr:nvSpPr>
      <xdr:spPr>
        <a:xfrm>
          <a:off x="3225800" y="6595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223803</xdr:rowOff>
    </xdr:from>
    <xdr:to>
      <xdr:col>15</xdr:col>
      <xdr:colOff>101600</xdr:colOff>
      <xdr:row>35</xdr:row>
      <xdr:rowOff>325403</xdr:rowOff>
    </xdr:to>
    <xdr:sp macro="" textlink="">
      <xdr:nvSpPr>
        <xdr:cNvPr id="141" name="楕円 140"/>
        <xdr:cNvSpPr/>
      </xdr:nvSpPr>
      <xdr:spPr bwMode="auto">
        <a:xfrm>
          <a:off x="2857500" y="68341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335580</xdr:rowOff>
    </xdr:from>
    <xdr:ext cx="762000" cy="259045"/>
    <xdr:sp macro="" textlink="">
      <xdr:nvSpPr>
        <xdr:cNvPr id="142" name="テキスト ボックス 141"/>
        <xdr:cNvSpPr txBox="1"/>
      </xdr:nvSpPr>
      <xdr:spPr>
        <a:xfrm>
          <a:off x="2527300" y="6603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東京都小笠原村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2,625
2,598
106.78
4,700,453
4,478,422
222,031
1,925,571
2,236,698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92727</xdr:rowOff>
    </xdr:from>
    <xdr:ext cx="685572" cy="259045"/>
    <xdr:sp macro="" textlink="">
      <xdr:nvSpPr>
        <xdr:cNvPr id="51" name="テキスト ボックス 50"/>
        <xdr:cNvSpPr txBox="1"/>
      </xdr:nvSpPr>
      <xdr:spPr>
        <a:xfrm>
          <a:off x="76428" y="50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47565</xdr:rowOff>
    </xdr:from>
    <xdr:to>
      <xdr:col>24</xdr:col>
      <xdr:colOff>62865</xdr:colOff>
      <xdr:row>38</xdr:row>
      <xdr:rowOff>123148</xdr:rowOff>
    </xdr:to>
    <xdr:cxnSp macro="">
      <xdr:nvCxnSpPr>
        <xdr:cNvPr id="55" name="直線コネクタ 54"/>
        <xdr:cNvCxnSpPr/>
      </xdr:nvCxnSpPr>
      <xdr:spPr>
        <a:xfrm flipV="1">
          <a:off x="4633595" y="5362515"/>
          <a:ext cx="1270" cy="1275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126975</xdr:rowOff>
    </xdr:from>
    <xdr:ext cx="534377" cy="259045"/>
    <xdr:sp macro="" textlink="">
      <xdr:nvSpPr>
        <xdr:cNvPr id="56" name="人件費最小値テキスト"/>
        <xdr:cNvSpPr txBox="1"/>
      </xdr:nvSpPr>
      <xdr:spPr>
        <a:xfrm>
          <a:off x="4686300" y="664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123148</xdr:rowOff>
    </xdr:from>
    <xdr:to>
      <xdr:col>24</xdr:col>
      <xdr:colOff>152400</xdr:colOff>
      <xdr:row>38</xdr:row>
      <xdr:rowOff>123148</xdr:rowOff>
    </xdr:to>
    <xdr:cxnSp macro="">
      <xdr:nvCxnSpPr>
        <xdr:cNvPr id="57" name="直線コネクタ 56"/>
        <xdr:cNvCxnSpPr/>
      </xdr:nvCxnSpPr>
      <xdr:spPr>
        <a:xfrm>
          <a:off x="4546600" y="6638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165692</xdr:rowOff>
    </xdr:from>
    <xdr:ext cx="690189" cy="259045"/>
    <xdr:sp macro="" textlink="">
      <xdr:nvSpPr>
        <xdr:cNvPr id="58" name="人件費最大値テキスト"/>
        <xdr:cNvSpPr txBox="1"/>
      </xdr:nvSpPr>
      <xdr:spPr>
        <a:xfrm>
          <a:off x="4686300" y="51377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1,077,547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47565</xdr:rowOff>
    </xdr:from>
    <xdr:to>
      <xdr:col>24</xdr:col>
      <xdr:colOff>152400</xdr:colOff>
      <xdr:row>31</xdr:row>
      <xdr:rowOff>47565</xdr:rowOff>
    </xdr:to>
    <xdr:cxnSp macro="">
      <xdr:nvCxnSpPr>
        <xdr:cNvPr id="59" name="直線コネクタ 58"/>
        <xdr:cNvCxnSpPr/>
      </xdr:nvCxnSpPr>
      <xdr:spPr>
        <a:xfrm>
          <a:off x="4546600" y="5362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81592</xdr:rowOff>
    </xdr:from>
    <xdr:to>
      <xdr:col>24</xdr:col>
      <xdr:colOff>63500</xdr:colOff>
      <xdr:row>36</xdr:row>
      <xdr:rowOff>87441</xdr:rowOff>
    </xdr:to>
    <xdr:cxnSp macro="">
      <xdr:nvCxnSpPr>
        <xdr:cNvPr id="60" name="直線コネクタ 59"/>
        <xdr:cNvCxnSpPr/>
      </xdr:nvCxnSpPr>
      <xdr:spPr>
        <a:xfrm>
          <a:off x="3797300" y="6253792"/>
          <a:ext cx="838200" cy="5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43738</xdr:rowOff>
    </xdr:from>
    <xdr:ext cx="599010" cy="259045"/>
    <xdr:sp macro="" textlink="">
      <xdr:nvSpPr>
        <xdr:cNvPr id="61" name="人件費平均値テキスト"/>
        <xdr:cNvSpPr txBox="1"/>
      </xdr:nvSpPr>
      <xdr:spPr>
        <a:xfrm>
          <a:off x="4686300" y="63873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65311</xdr:rowOff>
    </xdr:from>
    <xdr:to>
      <xdr:col>24</xdr:col>
      <xdr:colOff>114300</xdr:colOff>
      <xdr:row>37</xdr:row>
      <xdr:rowOff>166911</xdr:rowOff>
    </xdr:to>
    <xdr:sp macro="" textlink="">
      <xdr:nvSpPr>
        <xdr:cNvPr id="62" name="フローチャート: 判断 61"/>
        <xdr:cNvSpPr/>
      </xdr:nvSpPr>
      <xdr:spPr>
        <a:xfrm>
          <a:off x="4584700" y="6408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70746</xdr:rowOff>
    </xdr:from>
    <xdr:to>
      <xdr:col>19</xdr:col>
      <xdr:colOff>177800</xdr:colOff>
      <xdr:row>36</xdr:row>
      <xdr:rowOff>81592</xdr:rowOff>
    </xdr:to>
    <xdr:cxnSp macro="">
      <xdr:nvCxnSpPr>
        <xdr:cNvPr id="63" name="直線コネクタ 62"/>
        <xdr:cNvCxnSpPr/>
      </xdr:nvCxnSpPr>
      <xdr:spPr>
        <a:xfrm>
          <a:off x="2908300" y="6242946"/>
          <a:ext cx="889000" cy="10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61083</xdr:rowOff>
    </xdr:from>
    <xdr:to>
      <xdr:col>20</xdr:col>
      <xdr:colOff>38100</xdr:colOff>
      <xdr:row>37</xdr:row>
      <xdr:rowOff>162683</xdr:rowOff>
    </xdr:to>
    <xdr:sp macro="" textlink="">
      <xdr:nvSpPr>
        <xdr:cNvPr id="64" name="フローチャート: 判断 63"/>
        <xdr:cNvSpPr/>
      </xdr:nvSpPr>
      <xdr:spPr>
        <a:xfrm>
          <a:off x="3746500" y="640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153810</xdr:rowOff>
    </xdr:from>
    <xdr:ext cx="599010" cy="259045"/>
    <xdr:sp macro="" textlink="">
      <xdr:nvSpPr>
        <xdr:cNvPr id="65" name="テキスト ボックス 64"/>
        <xdr:cNvSpPr txBox="1"/>
      </xdr:nvSpPr>
      <xdr:spPr>
        <a:xfrm>
          <a:off x="3497795" y="6497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70746</xdr:rowOff>
    </xdr:from>
    <xdr:to>
      <xdr:col>15</xdr:col>
      <xdr:colOff>50800</xdr:colOff>
      <xdr:row>36</xdr:row>
      <xdr:rowOff>72360</xdr:rowOff>
    </xdr:to>
    <xdr:cxnSp macro="">
      <xdr:nvCxnSpPr>
        <xdr:cNvPr id="66" name="直線コネクタ 65"/>
        <xdr:cNvCxnSpPr/>
      </xdr:nvCxnSpPr>
      <xdr:spPr>
        <a:xfrm flipV="1">
          <a:off x="2019300" y="6242946"/>
          <a:ext cx="889000" cy="1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63719</xdr:rowOff>
    </xdr:from>
    <xdr:to>
      <xdr:col>15</xdr:col>
      <xdr:colOff>101600</xdr:colOff>
      <xdr:row>37</xdr:row>
      <xdr:rowOff>165319</xdr:rowOff>
    </xdr:to>
    <xdr:sp macro="" textlink="">
      <xdr:nvSpPr>
        <xdr:cNvPr id="67" name="フローチャート: 判断 66"/>
        <xdr:cNvSpPr/>
      </xdr:nvSpPr>
      <xdr:spPr>
        <a:xfrm>
          <a:off x="2857500" y="6407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156446</xdr:rowOff>
    </xdr:from>
    <xdr:ext cx="599010" cy="259045"/>
    <xdr:sp macro="" textlink="">
      <xdr:nvSpPr>
        <xdr:cNvPr id="68" name="テキスト ボックス 67"/>
        <xdr:cNvSpPr txBox="1"/>
      </xdr:nvSpPr>
      <xdr:spPr>
        <a:xfrm>
          <a:off x="2608795" y="6500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70985</xdr:rowOff>
    </xdr:from>
    <xdr:to>
      <xdr:col>10</xdr:col>
      <xdr:colOff>114300</xdr:colOff>
      <xdr:row>36</xdr:row>
      <xdr:rowOff>72360</xdr:rowOff>
    </xdr:to>
    <xdr:cxnSp macro="">
      <xdr:nvCxnSpPr>
        <xdr:cNvPr id="69" name="直線コネクタ 68"/>
        <xdr:cNvCxnSpPr/>
      </xdr:nvCxnSpPr>
      <xdr:spPr>
        <a:xfrm>
          <a:off x="1130300" y="6243185"/>
          <a:ext cx="889000" cy="1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83338</xdr:rowOff>
    </xdr:from>
    <xdr:to>
      <xdr:col>10</xdr:col>
      <xdr:colOff>165100</xdr:colOff>
      <xdr:row>38</xdr:row>
      <xdr:rowOff>13488</xdr:rowOff>
    </xdr:to>
    <xdr:sp macro="" textlink="">
      <xdr:nvSpPr>
        <xdr:cNvPr id="70" name="フローチャート: 判断 69"/>
        <xdr:cNvSpPr/>
      </xdr:nvSpPr>
      <xdr:spPr>
        <a:xfrm>
          <a:off x="1968500" y="6426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4615</xdr:rowOff>
    </xdr:from>
    <xdr:ext cx="599010" cy="259045"/>
    <xdr:sp macro="" textlink="">
      <xdr:nvSpPr>
        <xdr:cNvPr id="71" name="テキスト ボックス 70"/>
        <xdr:cNvSpPr txBox="1"/>
      </xdr:nvSpPr>
      <xdr:spPr>
        <a:xfrm>
          <a:off x="1719795" y="6519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84251</xdr:rowOff>
    </xdr:from>
    <xdr:to>
      <xdr:col>6</xdr:col>
      <xdr:colOff>38100</xdr:colOff>
      <xdr:row>38</xdr:row>
      <xdr:rowOff>14401</xdr:rowOff>
    </xdr:to>
    <xdr:sp macro="" textlink="">
      <xdr:nvSpPr>
        <xdr:cNvPr id="72" name="フローチャート: 判断 71"/>
        <xdr:cNvSpPr/>
      </xdr:nvSpPr>
      <xdr:spPr>
        <a:xfrm>
          <a:off x="1079500" y="642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5528</xdr:rowOff>
    </xdr:from>
    <xdr:ext cx="599010" cy="259045"/>
    <xdr:sp macro="" textlink="">
      <xdr:nvSpPr>
        <xdr:cNvPr id="73" name="テキスト ボックス 72"/>
        <xdr:cNvSpPr txBox="1"/>
      </xdr:nvSpPr>
      <xdr:spPr>
        <a:xfrm>
          <a:off x="830795" y="6520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36641</xdr:rowOff>
    </xdr:from>
    <xdr:to>
      <xdr:col>24</xdr:col>
      <xdr:colOff>114300</xdr:colOff>
      <xdr:row>36</xdr:row>
      <xdr:rowOff>138241</xdr:rowOff>
    </xdr:to>
    <xdr:sp macro="" textlink="">
      <xdr:nvSpPr>
        <xdr:cNvPr id="79" name="楕円 78"/>
        <xdr:cNvSpPr/>
      </xdr:nvSpPr>
      <xdr:spPr>
        <a:xfrm>
          <a:off x="4584700" y="6208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59518</xdr:rowOff>
    </xdr:from>
    <xdr:ext cx="599010" cy="259045"/>
    <xdr:sp macro="" textlink="">
      <xdr:nvSpPr>
        <xdr:cNvPr id="80" name="人件費該当値テキスト"/>
        <xdr:cNvSpPr txBox="1"/>
      </xdr:nvSpPr>
      <xdr:spPr>
        <a:xfrm>
          <a:off x="4686300" y="6060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30792</xdr:rowOff>
    </xdr:from>
    <xdr:to>
      <xdr:col>20</xdr:col>
      <xdr:colOff>38100</xdr:colOff>
      <xdr:row>36</xdr:row>
      <xdr:rowOff>132392</xdr:rowOff>
    </xdr:to>
    <xdr:sp macro="" textlink="">
      <xdr:nvSpPr>
        <xdr:cNvPr id="81" name="楕円 80"/>
        <xdr:cNvSpPr/>
      </xdr:nvSpPr>
      <xdr:spPr>
        <a:xfrm>
          <a:off x="3746500" y="620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148919</xdr:rowOff>
    </xdr:from>
    <xdr:ext cx="599010" cy="259045"/>
    <xdr:sp macro="" textlink="">
      <xdr:nvSpPr>
        <xdr:cNvPr id="82" name="テキスト ボックス 81"/>
        <xdr:cNvSpPr txBox="1"/>
      </xdr:nvSpPr>
      <xdr:spPr>
        <a:xfrm>
          <a:off x="3497795" y="5978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19946</xdr:rowOff>
    </xdr:from>
    <xdr:to>
      <xdr:col>15</xdr:col>
      <xdr:colOff>101600</xdr:colOff>
      <xdr:row>36</xdr:row>
      <xdr:rowOff>121546</xdr:rowOff>
    </xdr:to>
    <xdr:sp macro="" textlink="">
      <xdr:nvSpPr>
        <xdr:cNvPr id="83" name="楕円 82"/>
        <xdr:cNvSpPr/>
      </xdr:nvSpPr>
      <xdr:spPr>
        <a:xfrm>
          <a:off x="2857500" y="6192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138073</xdr:rowOff>
    </xdr:from>
    <xdr:ext cx="599010" cy="259045"/>
    <xdr:sp macro="" textlink="">
      <xdr:nvSpPr>
        <xdr:cNvPr id="84" name="テキスト ボックス 83"/>
        <xdr:cNvSpPr txBox="1"/>
      </xdr:nvSpPr>
      <xdr:spPr>
        <a:xfrm>
          <a:off x="2608795" y="5967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21560</xdr:rowOff>
    </xdr:from>
    <xdr:to>
      <xdr:col>10</xdr:col>
      <xdr:colOff>165100</xdr:colOff>
      <xdr:row>36</xdr:row>
      <xdr:rowOff>123160</xdr:rowOff>
    </xdr:to>
    <xdr:sp macro="" textlink="">
      <xdr:nvSpPr>
        <xdr:cNvPr id="85" name="楕円 84"/>
        <xdr:cNvSpPr/>
      </xdr:nvSpPr>
      <xdr:spPr>
        <a:xfrm>
          <a:off x="1968500" y="619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139687</xdr:rowOff>
    </xdr:from>
    <xdr:ext cx="599010" cy="259045"/>
    <xdr:sp macro="" textlink="">
      <xdr:nvSpPr>
        <xdr:cNvPr id="86" name="テキスト ボックス 85"/>
        <xdr:cNvSpPr txBox="1"/>
      </xdr:nvSpPr>
      <xdr:spPr>
        <a:xfrm>
          <a:off x="1719795" y="5968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20185</xdr:rowOff>
    </xdr:from>
    <xdr:to>
      <xdr:col>6</xdr:col>
      <xdr:colOff>38100</xdr:colOff>
      <xdr:row>36</xdr:row>
      <xdr:rowOff>121785</xdr:rowOff>
    </xdr:to>
    <xdr:sp macro="" textlink="">
      <xdr:nvSpPr>
        <xdr:cNvPr id="87" name="楕円 86"/>
        <xdr:cNvSpPr/>
      </xdr:nvSpPr>
      <xdr:spPr>
        <a:xfrm>
          <a:off x="1079500" y="619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138312</xdr:rowOff>
    </xdr:from>
    <xdr:ext cx="599010" cy="259045"/>
    <xdr:sp macro="" textlink="">
      <xdr:nvSpPr>
        <xdr:cNvPr id="88" name="テキスト ボックス 87"/>
        <xdr:cNvSpPr txBox="1"/>
      </xdr:nvSpPr>
      <xdr:spPr>
        <a:xfrm>
          <a:off x="830795" y="5967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2" name="テキスト ボックス 101"/>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129595</xdr:rowOff>
    </xdr:from>
    <xdr:to>
      <xdr:col>24</xdr:col>
      <xdr:colOff>62865</xdr:colOff>
      <xdr:row>59</xdr:row>
      <xdr:rowOff>6339</xdr:rowOff>
    </xdr:to>
    <xdr:cxnSp macro="">
      <xdr:nvCxnSpPr>
        <xdr:cNvPr id="112" name="直線コネクタ 111"/>
        <xdr:cNvCxnSpPr/>
      </xdr:nvCxnSpPr>
      <xdr:spPr>
        <a:xfrm flipV="1">
          <a:off x="4633595" y="8530645"/>
          <a:ext cx="1270" cy="1591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10166</xdr:rowOff>
    </xdr:from>
    <xdr:ext cx="599010" cy="259045"/>
    <xdr:sp macro="" textlink="">
      <xdr:nvSpPr>
        <xdr:cNvPr id="113" name="物件費最小値テキスト"/>
        <xdr:cNvSpPr txBox="1"/>
      </xdr:nvSpPr>
      <xdr:spPr>
        <a:xfrm>
          <a:off x="4686300" y="10125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6339</xdr:rowOff>
    </xdr:from>
    <xdr:to>
      <xdr:col>24</xdr:col>
      <xdr:colOff>152400</xdr:colOff>
      <xdr:row>59</xdr:row>
      <xdr:rowOff>6339</xdr:rowOff>
    </xdr:to>
    <xdr:cxnSp macro="">
      <xdr:nvCxnSpPr>
        <xdr:cNvPr id="114" name="直線コネクタ 113"/>
        <xdr:cNvCxnSpPr/>
      </xdr:nvCxnSpPr>
      <xdr:spPr>
        <a:xfrm>
          <a:off x="4546600" y="10121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76272</xdr:rowOff>
    </xdr:from>
    <xdr:ext cx="690189" cy="259045"/>
    <xdr:sp macro="" textlink="">
      <xdr:nvSpPr>
        <xdr:cNvPr id="115" name="物件費最大値テキスト"/>
        <xdr:cNvSpPr txBox="1"/>
      </xdr:nvSpPr>
      <xdr:spPr>
        <a:xfrm>
          <a:off x="4686300" y="830587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4,276,521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129595</xdr:rowOff>
    </xdr:from>
    <xdr:to>
      <xdr:col>24</xdr:col>
      <xdr:colOff>152400</xdr:colOff>
      <xdr:row>49</xdr:row>
      <xdr:rowOff>129595</xdr:rowOff>
    </xdr:to>
    <xdr:cxnSp macro="">
      <xdr:nvCxnSpPr>
        <xdr:cNvPr id="116" name="直線コネクタ 115"/>
        <xdr:cNvCxnSpPr/>
      </xdr:nvCxnSpPr>
      <xdr:spPr>
        <a:xfrm>
          <a:off x="4546600" y="8530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29966</xdr:rowOff>
    </xdr:from>
    <xdr:to>
      <xdr:col>24</xdr:col>
      <xdr:colOff>63500</xdr:colOff>
      <xdr:row>58</xdr:row>
      <xdr:rowOff>29994</xdr:rowOff>
    </xdr:to>
    <xdr:cxnSp macro="">
      <xdr:nvCxnSpPr>
        <xdr:cNvPr id="117" name="直線コネクタ 116"/>
        <xdr:cNvCxnSpPr/>
      </xdr:nvCxnSpPr>
      <xdr:spPr>
        <a:xfrm flipV="1">
          <a:off x="3797300" y="9974066"/>
          <a:ext cx="838200" cy="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38371</xdr:rowOff>
    </xdr:from>
    <xdr:ext cx="599010" cy="259045"/>
    <xdr:sp macro="" textlink="">
      <xdr:nvSpPr>
        <xdr:cNvPr id="118" name="物件費平均値テキスト"/>
        <xdr:cNvSpPr txBox="1"/>
      </xdr:nvSpPr>
      <xdr:spPr>
        <a:xfrm>
          <a:off x="4686300" y="99824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59944</xdr:rowOff>
    </xdr:from>
    <xdr:to>
      <xdr:col>24</xdr:col>
      <xdr:colOff>114300</xdr:colOff>
      <xdr:row>58</xdr:row>
      <xdr:rowOff>161544</xdr:rowOff>
    </xdr:to>
    <xdr:sp macro="" textlink="">
      <xdr:nvSpPr>
        <xdr:cNvPr id="119" name="フローチャート: 判断 118"/>
        <xdr:cNvSpPr/>
      </xdr:nvSpPr>
      <xdr:spPr>
        <a:xfrm>
          <a:off x="4584700" y="1000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26565</xdr:rowOff>
    </xdr:from>
    <xdr:to>
      <xdr:col>19</xdr:col>
      <xdr:colOff>177800</xdr:colOff>
      <xdr:row>58</xdr:row>
      <xdr:rowOff>29994</xdr:rowOff>
    </xdr:to>
    <xdr:cxnSp macro="">
      <xdr:nvCxnSpPr>
        <xdr:cNvPr id="120" name="直線コネクタ 119"/>
        <xdr:cNvCxnSpPr/>
      </xdr:nvCxnSpPr>
      <xdr:spPr>
        <a:xfrm>
          <a:off x="2908300" y="9970665"/>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58624</xdr:rowOff>
    </xdr:from>
    <xdr:to>
      <xdr:col>20</xdr:col>
      <xdr:colOff>38100</xdr:colOff>
      <xdr:row>58</xdr:row>
      <xdr:rowOff>160224</xdr:rowOff>
    </xdr:to>
    <xdr:sp macro="" textlink="">
      <xdr:nvSpPr>
        <xdr:cNvPr id="121" name="フローチャート: 判断 120"/>
        <xdr:cNvSpPr/>
      </xdr:nvSpPr>
      <xdr:spPr>
        <a:xfrm>
          <a:off x="3746500" y="10002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151351</xdr:rowOff>
    </xdr:from>
    <xdr:ext cx="599010" cy="259045"/>
    <xdr:sp macro="" textlink="">
      <xdr:nvSpPr>
        <xdr:cNvPr id="122" name="テキスト ボックス 121"/>
        <xdr:cNvSpPr txBox="1"/>
      </xdr:nvSpPr>
      <xdr:spPr>
        <a:xfrm>
          <a:off x="3497795" y="10095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22188</xdr:rowOff>
    </xdr:from>
    <xdr:to>
      <xdr:col>15</xdr:col>
      <xdr:colOff>50800</xdr:colOff>
      <xdr:row>58</xdr:row>
      <xdr:rowOff>26565</xdr:rowOff>
    </xdr:to>
    <xdr:cxnSp macro="">
      <xdr:nvCxnSpPr>
        <xdr:cNvPr id="123" name="直線コネクタ 122"/>
        <xdr:cNvCxnSpPr/>
      </xdr:nvCxnSpPr>
      <xdr:spPr>
        <a:xfrm>
          <a:off x="2019300" y="9966288"/>
          <a:ext cx="889000" cy="4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61145</xdr:rowOff>
    </xdr:from>
    <xdr:to>
      <xdr:col>15</xdr:col>
      <xdr:colOff>101600</xdr:colOff>
      <xdr:row>58</xdr:row>
      <xdr:rowOff>162745</xdr:rowOff>
    </xdr:to>
    <xdr:sp macro="" textlink="">
      <xdr:nvSpPr>
        <xdr:cNvPr id="124" name="フローチャート: 判断 123"/>
        <xdr:cNvSpPr/>
      </xdr:nvSpPr>
      <xdr:spPr>
        <a:xfrm>
          <a:off x="2857500" y="100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153872</xdr:rowOff>
    </xdr:from>
    <xdr:ext cx="599010" cy="259045"/>
    <xdr:sp macro="" textlink="">
      <xdr:nvSpPr>
        <xdr:cNvPr id="125" name="テキスト ボックス 124"/>
        <xdr:cNvSpPr txBox="1"/>
      </xdr:nvSpPr>
      <xdr:spPr>
        <a:xfrm>
          <a:off x="2608795" y="10097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22188</xdr:rowOff>
    </xdr:from>
    <xdr:to>
      <xdr:col>10</xdr:col>
      <xdr:colOff>114300</xdr:colOff>
      <xdr:row>58</xdr:row>
      <xdr:rowOff>30567</xdr:rowOff>
    </xdr:to>
    <xdr:cxnSp macro="">
      <xdr:nvCxnSpPr>
        <xdr:cNvPr id="126" name="直線コネクタ 125"/>
        <xdr:cNvCxnSpPr/>
      </xdr:nvCxnSpPr>
      <xdr:spPr>
        <a:xfrm flipV="1">
          <a:off x="1130300" y="9966288"/>
          <a:ext cx="889000" cy="8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53317</xdr:rowOff>
    </xdr:from>
    <xdr:to>
      <xdr:col>10</xdr:col>
      <xdr:colOff>165100</xdr:colOff>
      <xdr:row>58</xdr:row>
      <xdr:rowOff>154917</xdr:rowOff>
    </xdr:to>
    <xdr:sp macro="" textlink="">
      <xdr:nvSpPr>
        <xdr:cNvPr id="127" name="フローチャート: 判断 126"/>
        <xdr:cNvSpPr/>
      </xdr:nvSpPr>
      <xdr:spPr>
        <a:xfrm>
          <a:off x="1968500" y="999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146044</xdr:rowOff>
    </xdr:from>
    <xdr:ext cx="599010" cy="259045"/>
    <xdr:sp macro="" textlink="">
      <xdr:nvSpPr>
        <xdr:cNvPr id="128" name="テキスト ボックス 127"/>
        <xdr:cNvSpPr txBox="1"/>
      </xdr:nvSpPr>
      <xdr:spPr>
        <a:xfrm>
          <a:off x="1719795" y="10090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89731</xdr:rowOff>
    </xdr:from>
    <xdr:to>
      <xdr:col>6</xdr:col>
      <xdr:colOff>38100</xdr:colOff>
      <xdr:row>59</xdr:row>
      <xdr:rowOff>19881</xdr:rowOff>
    </xdr:to>
    <xdr:sp macro="" textlink="">
      <xdr:nvSpPr>
        <xdr:cNvPr id="129" name="フローチャート: 判断 128"/>
        <xdr:cNvSpPr/>
      </xdr:nvSpPr>
      <xdr:spPr>
        <a:xfrm>
          <a:off x="1079500" y="10033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11008</xdr:rowOff>
    </xdr:from>
    <xdr:ext cx="599010" cy="259045"/>
    <xdr:sp macro="" textlink="">
      <xdr:nvSpPr>
        <xdr:cNvPr id="130" name="テキスト ボックス 129"/>
        <xdr:cNvSpPr txBox="1"/>
      </xdr:nvSpPr>
      <xdr:spPr>
        <a:xfrm>
          <a:off x="830795" y="10126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150616</xdr:rowOff>
    </xdr:from>
    <xdr:to>
      <xdr:col>24</xdr:col>
      <xdr:colOff>114300</xdr:colOff>
      <xdr:row>58</xdr:row>
      <xdr:rowOff>80766</xdr:rowOff>
    </xdr:to>
    <xdr:sp macro="" textlink="">
      <xdr:nvSpPr>
        <xdr:cNvPr id="136" name="楕円 135"/>
        <xdr:cNvSpPr/>
      </xdr:nvSpPr>
      <xdr:spPr>
        <a:xfrm>
          <a:off x="4584700" y="9923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2043</xdr:rowOff>
    </xdr:from>
    <xdr:ext cx="599010" cy="259045"/>
    <xdr:sp macro="" textlink="">
      <xdr:nvSpPr>
        <xdr:cNvPr id="137" name="物件費該当値テキスト"/>
        <xdr:cNvSpPr txBox="1"/>
      </xdr:nvSpPr>
      <xdr:spPr>
        <a:xfrm>
          <a:off x="4686300" y="9774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150644</xdr:rowOff>
    </xdr:from>
    <xdr:to>
      <xdr:col>20</xdr:col>
      <xdr:colOff>38100</xdr:colOff>
      <xdr:row>58</xdr:row>
      <xdr:rowOff>80794</xdr:rowOff>
    </xdr:to>
    <xdr:sp macro="" textlink="">
      <xdr:nvSpPr>
        <xdr:cNvPr id="138" name="楕円 137"/>
        <xdr:cNvSpPr/>
      </xdr:nvSpPr>
      <xdr:spPr>
        <a:xfrm>
          <a:off x="3746500" y="9923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97321</xdr:rowOff>
    </xdr:from>
    <xdr:ext cx="599010" cy="259045"/>
    <xdr:sp macro="" textlink="">
      <xdr:nvSpPr>
        <xdr:cNvPr id="139" name="テキスト ボックス 138"/>
        <xdr:cNvSpPr txBox="1"/>
      </xdr:nvSpPr>
      <xdr:spPr>
        <a:xfrm>
          <a:off x="3497795" y="9698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147215</xdr:rowOff>
    </xdr:from>
    <xdr:to>
      <xdr:col>15</xdr:col>
      <xdr:colOff>101600</xdr:colOff>
      <xdr:row>58</xdr:row>
      <xdr:rowOff>77365</xdr:rowOff>
    </xdr:to>
    <xdr:sp macro="" textlink="">
      <xdr:nvSpPr>
        <xdr:cNvPr id="140" name="楕円 139"/>
        <xdr:cNvSpPr/>
      </xdr:nvSpPr>
      <xdr:spPr>
        <a:xfrm>
          <a:off x="2857500" y="9919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93892</xdr:rowOff>
    </xdr:from>
    <xdr:ext cx="599010" cy="259045"/>
    <xdr:sp macro="" textlink="">
      <xdr:nvSpPr>
        <xdr:cNvPr id="141" name="テキスト ボックス 140"/>
        <xdr:cNvSpPr txBox="1"/>
      </xdr:nvSpPr>
      <xdr:spPr>
        <a:xfrm>
          <a:off x="2608795" y="9695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142838</xdr:rowOff>
    </xdr:from>
    <xdr:to>
      <xdr:col>10</xdr:col>
      <xdr:colOff>165100</xdr:colOff>
      <xdr:row>58</xdr:row>
      <xdr:rowOff>72988</xdr:rowOff>
    </xdr:to>
    <xdr:sp macro="" textlink="">
      <xdr:nvSpPr>
        <xdr:cNvPr id="142" name="楕円 141"/>
        <xdr:cNvSpPr/>
      </xdr:nvSpPr>
      <xdr:spPr>
        <a:xfrm>
          <a:off x="1968500" y="9915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89515</xdr:rowOff>
    </xdr:from>
    <xdr:ext cx="599010" cy="259045"/>
    <xdr:sp macro="" textlink="">
      <xdr:nvSpPr>
        <xdr:cNvPr id="143" name="テキスト ボックス 142"/>
        <xdr:cNvSpPr txBox="1"/>
      </xdr:nvSpPr>
      <xdr:spPr>
        <a:xfrm>
          <a:off x="1719795" y="9690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151217</xdr:rowOff>
    </xdr:from>
    <xdr:to>
      <xdr:col>6</xdr:col>
      <xdr:colOff>38100</xdr:colOff>
      <xdr:row>58</xdr:row>
      <xdr:rowOff>81367</xdr:rowOff>
    </xdr:to>
    <xdr:sp macro="" textlink="">
      <xdr:nvSpPr>
        <xdr:cNvPr id="144" name="楕円 143"/>
        <xdr:cNvSpPr/>
      </xdr:nvSpPr>
      <xdr:spPr>
        <a:xfrm>
          <a:off x="1079500" y="9923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97894</xdr:rowOff>
    </xdr:from>
    <xdr:ext cx="599010" cy="259045"/>
    <xdr:sp macro="" textlink="">
      <xdr:nvSpPr>
        <xdr:cNvPr id="145" name="テキスト ボックス 144"/>
        <xdr:cNvSpPr txBox="1"/>
      </xdr:nvSpPr>
      <xdr:spPr>
        <a:xfrm>
          <a:off x="830795" y="9699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64388</xdr:rowOff>
    </xdr:from>
    <xdr:to>
      <xdr:col>24</xdr:col>
      <xdr:colOff>62865</xdr:colOff>
      <xdr:row>79</xdr:row>
      <xdr:rowOff>40359</xdr:rowOff>
    </xdr:to>
    <xdr:cxnSp macro="">
      <xdr:nvCxnSpPr>
        <xdr:cNvPr id="169" name="直線コネクタ 168"/>
        <xdr:cNvCxnSpPr/>
      </xdr:nvCxnSpPr>
      <xdr:spPr>
        <a:xfrm flipV="1">
          <a:off x="4633595" y="12237338"/>
          <a:ext cx="1270" cy="1347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44186</xdr:rowOff>
    </xdr:from>
    <xdr:ext cx="469744" cy="259045"/>
    <xdr:sp macro="" textlink="">
      <xdr:nvSpPr>
        <xdr:cNvPr id="170" name="維持補修費最小値テキスト"/>
        <xdr:cNvSpPr txBox="1"/>
      </xdr:nvSpPr>
      <xdr:spPr>
        <a:xfrm>
          <a:off x="4686300" y="13588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40359</xdr:rowOff>
    </xdr:from>
    <xdr:to>
      <xdr:col>24</xdr:col>
      <xdr:colOff>152400</xdr:colOff>
      <xdr:row>79</xdr:row>
      <xdr:rowOff>40359</xdr:rowOff>
    </xdr:to>
    <xdr:cxnSp macro="">
      <xdr:nvCxnSpPr>
        <xdr:cNvPr id="171" name="直線コネクタ 170"/>
        <xdr:cNvCxnSpPr/>
      </xdr:nvCxnSpPr>
      <xdr:spPr>
        <a:xfrm>
          <a:off x="4546600" y="13584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11065</xdr:rowOff>
    </xdr:from>
    <xdr:ext cx="599010" cy="259045"/>
    <xdr:sp macro="" textlink="">
      <xdr:nvSpPr>
        <xdr:cNvPr id="172" name="維持補修費最大値テキスト"/>
        <xdr:cNvSpPr txBox="1"/>
      </xdr:nvSpPr>
      <xdr:spPr>
        <a:xfrm>
          <a:off x="4686300" y="12012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64388</xdr:rowOff>
    </xdr:from>
    <xdr:to>
      <xdr:col>24</xdr:col>
      <xdr:colOff>152400</xdr:colOff>
      <xdr:row>71</xdr:row>
      <xdr:rowOff>64388</xdr:rowOff>
    </xdr:to>
    <xdr:cxnSp macro="">
      <xdr:nvCxnSpPr>
        <xdr:cNvPr id="173" name="直線コネクタ 172"/>
        <xdr:cNvCxnSpPr/>
      </xdr:nvCxnSpPr>
      <xdr:spPr>
        <a:xfrm>
          <a:off x="4546600" y="12237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133745</xdr:rowOff>
    </xdr:from>
    <xdr:to>
      <xdr:col>24</xdr:col>
      <xdr:colOff>63500</xdr:colOff>
      <xdr:row>78</xdr:row>
      <xdr:rowOff>155572</xdr:rowOff>
    </xdr:to>
    <xdr:cxnSp macro="">
      <xdr:nvCxnSpPr>
        <xdr:cNvPr id="174" name="直線コネクタ 173"/>
        <xdr:cNvCxnSpPr/>
      </xdr:nvCxnSpPr>
      <xdr:spPr>
        <a:xfrm>
          <a:off x="3797300" y="13506845"/>
          <a:ext cx="838200" cy="21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95866</xdr:rowOff>
    </xdr:from>
    <xdr:ext cx="534377" cy="259045"/>
    <xdr:sp macro="" textlink="">
      <xdr:nvSpPr>
        <xdr:cNvPr id="175" name="維持補修費平均値テキスト"/>
        <xdr:cNvSpPr txBox="1"/>
      </xdr:nvSpPr>
      <xdr:spPr>
        <a:xfrm>
          <a:off x="4686300" y="132975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72989</xdr:rowOff>
    </xdr:from>
    <xdr:to>
      <xdr:col>24</xdr:col>
      <xdr:colOff>114300</xdr:colOff>
      <xdr:row>79</xdr:row>
      <xdr:rowOff>3139</xdr:rowOff>
    </xdr:to>
    <xdr:sp macro="" textlink="">
      <xdr:nvSpPr>
        <xdr:cNvPr id="176" name="フローチャート: 判断 175"/>
        <xdr:cNvSpPr/>
      </xdr:nvSpPr>
      <xdr:spPr>
        <a:xfrm>
          <a:off x="4584700" y="1344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133745</xdr:rowOff>
    </xdr:from>
    <xdr:to>
      <xdr:col>19</xdr:col>
      <xdr:colOff>177800</xdr:colOff>
      <xdr:row>78</xdr:row>
      <xdr:rowOff>168283</xdr:rowOff>
    </xdr:to>
    <xdr:cxnSp macro="">
      <xdr:nvCxnSpPr>
        <xdr:cNvPr id="177" name="直線コネクタ 176"/>
        <xdr:cNvCxnSpPr/>
      </xdr:nvCxnSpPr>
      <xdr:spPr>
        <a:xfrm flipV="1">
          <a:off x="2908300" y="13506845"/>
          <a:ext cx="889000" cy="34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76144</xdr:rowOff>
    </xdr:from>
    <xdr:to>
      <xdr:col>20</xdr:col>
      <xdr:colOff>38100</xdr:colOff>
      <xdr:row>79</xdr:row>
      <xdr:rowOff>6294</xdr:rowOff>
    </xdr:to>
    <xdr:sp macro="" textlink="">
      <xdr:nvSpPr>
        <xdr:cNvPr id="178" name="フローチャート: 判断 177"/>
        <xdr:cNvSpPr/>
      </xdr:nvSpPr>
      <xdr:spPr>
        <a:xfrm>
          <a:off x="3746500" y="13449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22821</xdr:rowOff>
    </xdr:from>
    <xdr:ext cx="534377" cy="259045"/>
    <xdr:sp macro="" textlink="">
      <xdr:nvSpPr>
        <xdr:cNvPr id="179" name="テキスト ボックス 178"/>
        <xdr:cNvSpPr txBox="1"/>
      </xdr:nvSpPr>
      <xdr:spPr>
        <a:xfrm>
          <a:off x="3530111" y="13224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140226</xdr:rowOff>
    </xdr:from>
    <xdr:to>
      <xdr:col>15</xdr:col>
      <xdr:colOff>50800</xdr:colOff>
      <xdr:row>78</xdr:row>
      <xdr:rowOff>168283</xdr:rowOff>
    </xdr:to>
    <xdr:cxnSp macro="">
      <xdr:nvCxnSpPr>
        <xdr:cNvPr id="180" name="直線コネクタ 179"/>
        <xdr:cNvCxnSpPr/>
      </xdr:nvCxnSpPr>
      <xdr:spPr>
        <a:xfrm>
          <a:off x="2019300" y="13513326"/>
          <a:ext cx="889000" cy="28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80530</xdr:rowOff>
    </xdr:from>
    <xdr:to>
      <xdr:col>15</xdr:col>
      <xdr:colOff>101600</xdr:colOff>
      <xdr:row>79</xdr:row>
      <xdr:rowOff>10680</xdr:rowOff>
    </xdr:to>
    <xdr:sp macro="" textlink="">
      <xdr:nvSpPr>
        <xdr:cNvPr id="181" name="フローチャート: 判断 180"/>
        <xdr:cNvSpPr/>
      </xdr:nvSpPr>
      <xdr:spPr>
        <a:xfrm>
          <a:off x="2857500" y="1345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27207</xdr:rowOff>
    </xdr:from>
    <xdr:ext cx="534377" cy="259045"/>
    <xdr:sp macro="" textlink="">
      <xdr:nvSpPr>
        <xdr:cNvPr id="182" name="テキスト ボックス 181"/>
        <xdr:cNvSpPr txBox="1"/>
      </xdr:nvSpPr>
      <xdr:spPr>
        <a:xfrm>
          <a:off x="2641111" y="13228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97196</xdr:rowOff>
    </xdr:from>
    <xdr:to>
      <xdr:col>10</xdr:col>
      <xdr:colOff>114300</xdr:colOff>
      <xdr:row>78</xdr:row>
      <xdr:rowOff>140226</xdr:rowOff>
    </xdr:to>
    <xdr:cxnSp macro="">
      <xdr:nvCxnSpPr>
        <xdr:cNvPr id="183" name="直線コネクタ 182"/>
        <xdr:cNvCxnSpPr/>
      </xdr:nvCxnSpPr>
      <xdr:spPr>
        <a:xfrm>
          <a:off x="1130300" y="13470296"/>
          <a:ext cx="889000" cy="43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95724</xdr:rowOff>
    </xdr:from>
    <xdr:to>
      <xdr:col>10</xdr:col>
      <xdr:colOff>165100</xdr:colOff>
      <xdr:row>79</xdr:row>
      <xdr:rowOff>25874</xdr:rowOff>
    </xdr:to>
    <xdr:sp macro="" textlink="">
      <xdr:nvSpPr>
        <xdr:cNvPr id="184" name="フローチャート: 判断 183"/>
        <xdr:cNvSpPr/>
      </xdr:nvSpPr>
      <xdr:spPr>
        <a:xfrm>
          <a:off x="1968500" y="13468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79</xdr:row>
      <xdr:rowOff>17001</xdr:rowOff>
    </xdr:from>
    <xdr:ext cx="534377" cy="259045"/>
    <xdr:sp macro="" textlink="">
      <xdr:nvSpPr>
        <xdr:cNvPr id="185" name="テキスト ボックス 184"/>
        <xdr:cNvSpPr txBox="1"/>
      </xdr:nvSpPr>
      <xdr:spPr>
        <a:xfrm>
          <a:off x="1752111" y="13561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92808</xdr:rowOff>
    </xdr:from>
    <xdr:to>
      <xdr:col>6</xdr:col>
      <xdr:colOff>38100</xdr:colOff>
      <xdr:row>79</xdr:row>
      <xdr:rowOff>22958</xdr:rowOff>
    </xdr:to>
    <xdr:sp macro="" textlink="">
      <xdr:nvSpPr>
        <xdr:cNvPr id="186" name="フローチャート: 判断 185"/>
        <xdr:cNvSpPr/>
      </xdr:nvSpPr>
      <xdr:spPr>
        <a:xfrm>
          <a:off x="1079500" y="13465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79</xdr:row>
      <xdr:rowOff>14085</xdr:rowOff>
    </xdr:from>
    <xdr:ext cx="534377" cy="259045"/>
    <xdr:sp macro="" textlink="">
      <xdr:nvSpPr>
        <xdr:cNvPr id="187" name="テキスト ボックス 186"/>
        <xdr:cNvSpPr txBox="1"/>
      </xdr:nvSpPr>
      <xdr:spPr>
        <a:xfrm>
          <a:off x="863111" y="13558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104772</xdr:rowOff>
    </xdr:from>
    <xdr:to>
      <xdr:col>24</xdr:col>
      <xdr:colOff>114300</xdr:colOff>
      <xdr:row>79</xdr:row>
      <xdr:rowOff>34922</xdr:rowOff>
    </xdr:to>
    <xdr:sp macro="" textlink="">
      <xdr:nvSpPr>
        <xdr:cNvPr id="193" name="楕円 192"/>
        <xdr:cNvSpPr/>
      </xdr:nvSpPr>
      <xdr:spPr>
        <a:xfrm>
          <a:off x="4584700" y="13477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51416</xdr:rowOff>
    </xdr:from>
    <xdr:ext cx="534377" cy="259045"/>
    <xdr:sp macro="" textlink="">
      <xdr:nvSpPr>
        <xdr:cNvPr id="194" name="維持補修費該当値テキスト"/>
        <xdr:cNvSpPr txBox="1"/>
      </xdr:nvSpPr>
      <xdr:spPr>
        <a:xfrm>
          <a:off x="4686300" y="13424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82945</xdr:rowOff>
    </xdr:from>
    <xdr:to>
      <xdr:col>20</xdr:col>
      <xdr:colOff>38100</xdr:colOff>
      <xdr:row>79</xdr:row>
      <xdr:rowOff>13095</xdr:rowOff>
    </xdr:to>
    <xdr:sp macro="" textlink="">
      <xdr:nvSpPr>
        <xdr:cNvPr id="195" name="楕円 194"/>
        <xdr:cNvSpPr/>
      </xdr:nvSpPr>
      <xdr:spPr>
        <a:xfrm>
          <a:off x="3746500" y="13456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79</xdr:row>
      <xdr:rowOff>4222</xdr:rowOff>
    </xdr:from>
    <xdr:ext cx="534377" cy="259045"/>
    <xdr:sp macro="" textlink="">
      <xdr:nvSpPr>
        <xdr:cNvPr id="196" name="テキスト ボックス 195"/>
        <xdr:cNvSpPr txBox="1"/>
      </xdr:nvSpPr>
      <xdr:spPr>
        <a:xfrm>
          <a:off x="3530111" y="13548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117483</xdr:rowOff>
    </xdr:from>
    <xdr:to>
      <xdr:col>15</xdr:col>
      <xdr:colOff>101600</xdr:colOff>
      <xdr:row>79</xdr:row>
      <xdr:rowOff>47633</xdr:rowOff>
    </xdr:to>
    <xdr:sp macro="" textlink="">
      <xdr:nvSpPr>
        <xdr:cNvPr id="197" name="楕円 196"/>
        <xdr:cNvSpPr/>
      </xdr:nvSpPr>
      <xdr:spPr>
        <a:xfrm>
          <a:off x="2857500" y="13490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79</xdr:row>
      <xdr:rowOff>38760</xdr:rowOff>
    </xdr:from>
    <xdr:ext cx="534377" cy="259045"/>
    <xdr:sp macro="" textlink="">
      <xdr:nvSpPr>
        <xdr:cNvPr id="198" name="テキスト ボックス 197"/>
        <xdr:cNvSpPr txBox="1"/>
      </xdr:nvSpPr>
      <xdr:spPr>
        <a:xfrm>
          <a:off x="2641111" y="13583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89426</xdr:rowOff>
    </xdr:from>
    <xdr:to>
      <xdr:col>10</xdr:col>
      <xdr:colOff>165100</xdr:colOff>
      <xdr:row>79</xdr:row>
      <xdr:rowOff>19576</xdr:rowOff>
    </xdr:to>
    <xdr:sp macro="" textlink="">
      <xdr:nvSpPr>
        <xdr:cNvPr id="199" name="楕円 198"/>
        <xdr:cNvSpPr/>
      </xdr:nvSpPr>
      <xdr:spPr>
        <a:xfrm>
          <a:off x="1968500" y="13462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36103</xdr:rowOff>
    </xdr:from>
    <xdr:ext cx="534377" cy="259045"/>
    <xdr:sp macro="" textlink="">
      <xdr:nvSpPr>
        <xdr:cNvPr id="200" name="テキスト ボックス 199"/>
        <xdr:cNvSpPr txBox="1"/>
      </xdr:nvSpPr>
      <xdr:spPr>
        <a:xfrm>
          <a:off x="1752111" y="13237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46396</xdr:rowOff>
    </xdr:from>
    <xdr:to>
      <xdr:col>6</xdr:col>
      <xdr:colOff>38100</xdr:colOff>
      <xdr:row>78</xdr:row>
      <xdr:rowOff>147996</xdr:rowOff>
    </xdr:to>
    <xdr:sp macro="" textlink="">
      <xdr:nvSpPr>
        <xdr:cNvPr id="201" name="楕円 200"/>
        <xdr:cNvSpPr/>
      </xdr:nvSpPr>
      <xdr:spPr>
        <a:xfrm>
          <a:off x="1079500" y="13419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164523</xdr:rowOff>
    </xdr:from>
    <xdr:ext cx="534377" cy="259045"/>
    <xdr:sp macro="" textlink="">
      <xdr:nvSpPr>
        <xdr:cNvPr id="202" name="テキスト ボックス 201"/>
        <xdr:cNvSpPr txBox="1"/>
      </xdr:nvSpPr>
      <xdr:spPr>
        <a:xfrm>
          <a:off x="863111" y="13194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3" name="直線コネクタ 212"/>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4" name="テキスト ボックス 213"/>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0" name="テキスト ボックス 219"/>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154374</xdr:rowOff>
    </xdr:from>
    <xdr:to>
      <xdr:col>24</xdr:col>
      <xdr:colOff>62865</xdr:colOff>
      <xdr:row>98</xdr:row>
      <xdr:rowOff>108338</xdr:rowOff>
    </xdr:to>
    <xdr:cxnSp macro="">
      <xdr:nvCxnSpPr>
        <xdr:cNvPr id="228" name="直線コネクタ 227"/>
        <xdr:cNvCxnSpPr/>
      </xdr:nvCxnSpPr>
      <xdr:spPr>
        <a:xfrm flipV="1">
          <a:off x="4633595" y="15413424"/>
          <a:ext cx="1270" cy="1497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112165</xdr:rowOff>
    </xdr:from>
    <xdr:ext cx="534377" cy="259045"/>
    <xdr:sp macro="" textlink="">
      <xdr:nvSpPr>
        <xdr:cNvPr id="229" name="扶助費最小値テキスト"/>
        <xdr:cNvSpPr txBox="1"/>
      </xdr:nvSpPr>
      <xdr:spPr>
        <a:xfrm>
          <a:off x="4686300" y="16914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108338</xdr:rowOff>
    </xdr:from>
    <xdr:to>
      <xdr:col>24</xdr:col>
      <xdr:colOff>152400</xdr:colOff>
      <xdr:row>98</xdr:row>
      <xdr:rowOff>108338</xdr:rowOff>
    </xdr:to>
    <xdr:cxnSp macro="">
      <xdr:nvCxnSpPr>
        <xdr:cNvPr id="230" name="直線コネクタ 229"/>
        <xdr:cNvCxnSpPr/>
      </xdr:nvCxnSpPr>
      <xdr:spPr>
        <a:xfrm>
          <a:off x="4546600" y="16910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101051</xdr:rowOff>
    </xdr:from>
    <xdr:ext cx="599010" cy="259045"/>
    <xdr:sp macro="" textlink="">
      <xdr:nvSpPr>
        <xdr:cNvPr id="231" name="扶助費最大値テキスト"/>
        <xdr:cNvSpPr txBox="1"/>
      </xdr:nvSpPr>
      <xdr:spPr>
        <a:xfrm>
          <a:off x="4686300" y="15188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154374</xdr:rowOff>
    </xdr:from>
    <xdr:to>
      <xdr:col>24</xdr:col>
      <xdr:colOff>152400</xdr:colOff>
      <xdr:row>89</xdr:row>
      <xdr:rowOff>154374</xdr:rowOff>
    </xdr:to>
    <xdr:cxnSp macro="">
      <xdr:nvCxnSpPr>
        <xdr:cNvPr id="232" name="直線コネクタ 231"/>
        <xdr:cNvCxnSpPr/>
      </xdr:nvCxnSpPr>
      <xdr:spPr>
        <a:xfrm>
          <a:off x="4546600" y="15413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99478</xdr:rowOff>
    </xdr:from>
    <xdr:to>
      <xdr:col>24</xdr:col>
      <xdr:colOff>63500</xdr:colOff>
      <xdr:row>97</xdr:row>
      <xdr:rowOff>146231</xdr:rowOff>
    </xdr:to>
    <xdr:cxnSp macro="">
      <xdr:nvCxnSpPr>
        <xdr:cNvPr id="233" name="直線コネクタ 232"/>
        <xdr:cNvCxnSpPr/>
      </xdr:nvCxnSpPr>
      <xdr:spPr>
        <a:xfrm>
          <a:off x="3797300" y="16730128"/>
          <a:ext cx="838200" cy="46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159881</xdr:rowOff>
    </xdr:from>
    <xdr:ext cx="534377" cy="259045"/>
    <xdr:sp macro="" textlink="">
      <xdr:nvSpPr>
        <xdr:cNvPr id="234" name="扶助費平均値テキスト"/>
        <xdr:cNvSpPr txBox="1"/>
      </xdr:nvSpPr>
      <xdr:spPr>
        <a:xfrm>
          <a:off x="4686300" y="16104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137004</xdr:rowOff>
    </xdr:from>
    <xdr:to>
      <xdr:col>24</xdr:col>
      <xdr:colOff>114300</xdr:colOff>
      <xdr:row>95</xdr:row>
      <xdr:rowOff>67154</xdr:rowOff>
    </xdr:to>
    <xdr:sp macro="" textlink="">
      <xdr:nvSpPr>
        <xdr:cNvPr id="235" name="フローチャート: 判断 234"/>
        <xdr:cNvSpPr/>
      </xdr:nvSpPr>
      <xdr:spPr>
        <a:xfrm>
          <a:off x="4584700" y="16253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74430</xdr:rowOff>
    </xdr:from>
    <xdr:to>
      <xdr:col>19</xdr:col>
      <xdr:colOff>177800</xdr:colOff>
      <xdr:row>97</xdr:row>
      <xdr:rowOff>99478</xdr:rowOff>
    </xdr:to>
    <xdr:cxnSp macro="">
      <xdr:nvCxnSpPr>
        <xdr:cNvPr id="236" name="直線コネクタ 235"/>
        <xdr:cNvCxnSpPr/>
      </xdr:nvCxnSpPr>
      <xdr:spPr>
        <a:xfrm>
          <a:off x="2908300" y="16705080"/>
          <a:ext cx="889000" cy="25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148510</xdr:rowOff>
    </xdr:from>
    <xdr:to>
      <xdr:col>20</xdr:col>
      <xdr:colOff>38100</xdr:colOff>
      <xdr:row>95</xdr:row>
      <xdr:rowOff>78660</xdr:rowOff>
    </xdr:to>
    <xdr:sp macro="" textlink="">
      <xdr:nvSpPr>
        <xdr:cNvPr id="237" name="フローチャート: 判断 236"/>
        <xdr:cNvSpPr/>
      </xdr:nvSpPr>
      <xdr:spPr>
        <a:xfrm>
          <a:off x="3746500" y="1626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95187</xdr:rowOff>
    </xdr:from>
    <xdr:ext cx="534377" cy="259045"/>
    <xdr:sp macro="" textlink="">
      <xdr:nvSpPr>
        <xdr:cNvPr id="238" name="テキスト ボックス 237"/>
        <xdr:cNvSpPr txBox="1"/>
      </xdr:nvSpPr>
      <xdr:spPr>
        <a:xfrm>
          <a:off x="3530111" y="16040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55618</xdr:rowOff>
    </xdr:from>
    <xdr:to>
      <xdr:col>15</xdr:col>
      <xdr:colOff>50800</xdr:colOff>
      <xdr:row>97</xdr:row>
      <xdr:rowOff>74430</xdr:rowOff>
    </xdr:to>
    <xdr:cxnSp macro="">
      <xdr:nvCxnSpPr>
        <xdr:cNvPr id="239" name="直線コネクタ 238"/>
        <xdr:cNvCxnSpPr/>
      </xdr:nvCxnSpPr>
      <xdr:spPr>
        <a:xfrm>
          <a:off x="2019300" y="16686268"/>
          <a:ext cx="889000" cy="18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135491</xdr:rowOff>
    </xdr:from>
    <xdr:to>
      <xdr:col>15</xdr:col>
      <xdr:colOff>101600</xdr:colOff>
      <xdr:row>95</xdr:row>
      <xdr:rowOff>65641</xdr:rowOff>
    </xdr:to>
    <xdr:sp macro="" textlink="">
      <xdr:nvSpPr>
        <xdr:cNvPr id="240" name="フローチャート: 判断 239"/>
        <xdr:cNvSpPr/>
      </xdr:nvSpPr>
      <xdr:spPr>
        <a:xfrm>
          <a:off x="2857500" y="16251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82168</xdr:rowOff>
    </xdr:from>
    <xdr:ext cx="534377" cy="259045"/>
    <xdr:sp macro="" textlink="">
      <xdr:nvSpPr>
        <xdr:cNvPr id="241" name="テキスト ボックス 240"/>
        <xdr:cNvSpPr txBox="1"/>
      </xdr:nvSpPr>
      <xdr:spPr>
        <a:xfrm>
          <a:off x="2641111" y="16027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33412</xdr:rowOff>
    </xdr:from>
    <xdr:to>
      <xdr:col>10</xdr:col>
      <xdr:colOff>114300</xdr:colOff>
      <xdr:row>97</xdr:row>
      <xdr:rowOff>55618</xdr:rowOff>
    </xdr:to>
    <xdr:cxnSp macro="">
      <xdr:nvCxnSpPr>
        <xdr:cNvPr id="242" name="直線コネクタ 241"/>
        <xdr:cNvCxnSpPr/>
      </xdr:nvCxnSpPr>
      <xdr:spPr>
        <a:xfrm>
          <a:off x="1130300" y="16664062"/>
          <a:ext cx="889000" cy="22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57386</xdr:rowOff>
    </xdr:from>
    <xdr:to>
      <xdr:col>10</xdr:col>
      <xdr:colOff>165100</xdr:colOff>
      <xdr:row>95</xdr:row>
      <xdr:rowOff>158986</xdr:rowOff>
    </xdr:to>
    <xdr:sp macro="" textlink="">
      <xdr:nvSpPr>
        <xdr:cNvPr id="243" name="フローチャート: 判断 242"/>
        <xdr:cNvSpPr/>
      </xdr:nvSpPr>
      <xdr:spPr>
        <a:xfrm>
          <a:off x="1968500" y="1634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4063</xdr:rowOff>
    </xdr:from>
    <xdr:ext cx="534377" cy="259045"/>
    <xdr:sp macro="" textlink="">
      <xdr:nvSpPr>
        <xdr:cNvPr id="244" name="テキスト ボックス 243"/>
        <xdr:cNvSpPr txBox="1"/>
      </xdr:nvSpPr>
      <xdr:spPr>
        <a:xfrm>
          <a:off x="1752111" y="16120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55677</xdr:rowOff>
    </xdr:from>
    <xdr:to>
      <xdr:col>6</xdr:col>
      <xdr:colOff>38100</xdr:colOff>
      <xdr:row>95</xdr:row>
      <xdr:rowOff>157277</xdr:rowOff>
    </xdr:to>
    <xdr:sp macro="" textlink="">
      <xdr:nvSpPr>
        <xdr:cNvPr id="245" name="フローチャート: 判断 244"/>
        <xdr:cNvSpPr/>
      </xdr:nvSpPr>
      <xdr:spPr>
        <a:xfrm>
          <a:off x="1079500" y="16343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2354</xdr:rowOff>
    </xdr:from>
    <xdr:ext cx="534377" cy="259045"/>
    <xdr:sp macro="" textlink="">
      <xdr:nvSpPr>
        <xdr:cNvPr id="246" name="テキスト ボックス 245"/>
        <xdr:cNvSpPr txBox="1"/>
      </xdr:nvSpPr>
      <xdr:spPr>
        <a:xfrm>
          <a:off x="863111" y="16118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95431</xdr:rowOff>
    </xdr:from>
    <xdr:to>
      <xdr:col>24</xdr:col>
      <xdr:colOff>114300</xdr:colOff>
      <xdr:row>98</xdr:row>
      <xdr:rowOff>25581</xdr:rowOff>
    </xdr:to>
    <xdr:sp macro="" textlink="">
      <xdr:nvSpPr>
        <xdr:cNvPr id="252" name="楕円 251"/>
        <xdr:cNvSpPr/>
      </xdr:nvSpPr>
      <xdr:spPr>
        <a:xfrm>
          <a:off x="4584700" y="16726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73858</xdr:rowOff>
    </xdr:from>
    <xdr:ext cx="534377" cy="259045"/>
    <xdr:sp macro="" textlink="">
      <xdr:nvSpPr>
        <xdr:cNvPr id="253" name="扶助費該当値テキスト"/>
        <xdr:cNvSpPr txBox="1"/>
      </xdr:nvSpPr>
      <xdr:spPr>
        <a:xfrm>
          <a:off x="4686300" y="16704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48678</xdr:rowOff>
    </xdr:from>
    <xdr:to>
      <xdr:col>20</xdr:col>
      <xdr:colOff>38100</xdr:colOff>
      <xdr:row>97</xdr:row>
      <xdr:rowOff>150278</xdr:rowOff>
    </xdr:to>
    <xdr:sp macro="" textlink="">
      <xdr:nvSpPr>
        <xdr:cNvPr id="254" name="楕円 253"/>
        <xdr:cNvSpPr/>
      </xdr:nvSpPr>
      <xdr:spPr>
        <a:xfrm>
          <a:off x="3746500" y="1667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141405</xdr:rowOff>
    </xdr:from>
    <xdr:ext cx="534377" cy="259045"/>
    <xdr:sp macro="" textlink="">
      <xdr:nvSpPr>
        <xdr:cNvPr id="255" name="テキスト ボックス 254"/>
        <xdr:cNvSpPr txBox="1"/>
      </xdr:nvSpPr>
      <xdr:spPr>
        <a:xfrm>
          <a:off x="3530111" y="16772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23630</xdr:rowOff>
    </xdr:from>
    <xdr:to>
      <xdr:col>15</xdr:col>
      <xdr:colOff>101600</xdr:colOff>
      <xdr:row>97</xdr:row>
      <xdr:rowOff>125230</xdr:rowOff>
    </xdr:to>
    <xdr:sp macro="" textlink="">
      <xdr:nvSpPr>
        <xdr:cNvPr id="256" name="楕円 255"/>
        <xdr:cNvSpPr/>
      </xdr:nvSpPr>
      <xdr:spPr>
        <a:xfrm>
          <a:off x="2857500" y="1665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116357</xdr:rowOff>
    </xdr:from>
    <xdr:ext cx="534377" cy="259045"/>
    <xdr:sp macro="" textlink="">
      <xdr:nvSpPr>
        <xdr:cNvPr id="257" name="テキスト ボックス 256"/>
        <xdr:cNvSpPr txBox="1"/>
      </xdr:nvSpPr>
      <xdr:spPr>
        <a:xfrm>
          <a:off x="2641111" y="16747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4818</xdr:rowOff>
    </xdr:from>
    <xdr:to>
      <xdr:col>10</xdr:col>
      <xdr:colOff>165100</xdr:colOff>
      <xdr:row>97</xdr:row>
      <xdr:rowOff>106418</xdr:rowOff>
    </xdr:to>
    <xdr:sp macro="" textlink="">
      <xdr:nvSpPr>
        <xdr:cNvPr id="258" name="楕円 257"/>
        <xdr:cNvSpPr/>
      </xdr:nvSpPr>
      <xdr:spPr>
        <a:xfrm>
          <a:off x="1968500" y="16635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97545</xdr:rowOff>
    </xdr:from>
    <xdr:ext cx="534377" cy="259045"/>
    <xdr:sp macro="" textlink="">
      <xdr:nvSpPr>
        <xdr:cNvPr id="259" name="テキスト ボックス 258"/>
        <xdr:cNvSpPr txBox="1"/>
      </xdr:nvSpPr>
      <xdr:spPr>
        <a:xfrm>
          <a:off x="1752111" y="16728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154062</xdr:rowOff>
    </xdr:from>
    <xdr:to>
      <xdr:col>6</xdr:col>
      <xdr:colOff>38100</xdr:colOff>
      <xdr:row>97</xdr:row>
      <xdr:rowOff>84212</xdr:rowOff>
    </xdr:to>
    <xdr:sp macro="" textlink="">
      <xdr:nvSpPr>
        <xdr:cNvPr id="260" name="楕円 259"/>
        <xdr:cNvSpPr/>
      </xdr:nvSpPr>
      <xdr:spPr>
        <a:xfrm>
          <a:off x="1079500" y="16613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75339</xdr:rowOff>
    </xdr:from>
    <xdr:ext cx="534377" cy="259045"/>
    <xdr:sp macro="" textlink="">
      <xdr:nvSpPr>
        <xdr:cNvPr id="261" name="テキスト ボックス 260"/>
        <xdr:cNvSpPr txBox="1"/>
      </xdr:nvSpPr>
      <xdr:spPr>
        <a:xfrm>
          <a:off x="863111" y="16705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74088</xdr:rowOff>
    </xdr:from>
    <xdr:to>
      <xdr:col>54</xdr:col>
      <xdr:colOff>189865</xdr:colOff>
      <xdr:row>38</xdr:row>
      <xdr:rowOff>140302</xdr:rowOff>
    </xdr:to>
    <xdr:cxnSp macro="">
      <xdr:nvCxnSpPr>
        <xdr:cNvPr id="285" name="直線コネクタ 284"/>
        <xdr:cNvCxnSpPr/>
      </xdr:nvCxnSpPr>
      <xdr:spPr>
        <a:xfrm flipV="1">
          <a:off x="10475595" y="5217588"/>
          <a:ext cx="1270" cy="1437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144129</xdr:rowOff>
    </xdr:from>
    <xdr:ext cx="534377" cy="259045"/>
    <xdr:sp macro="" textlink="">
      <xdr:nvSpPr>
        <xdr:cNvPr id="286" name="補助費等最小値テキスト"/>
        <xdr:cNvSpPr txBox="1"/>
      </xdr:nvSpPr>
      <xdr:spPr>
        <a:xfrm>
          <a:off x="10528300" y="6659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140302</xdr:rowOff>
    </xdr:from>
    <xdr:to>
      <xdr:col>55</xdr:col>
      <xdr:colOff>88900</xdr:colOff>
      <xdr:row>38</xdr:row>
      <xdr:rowOff>140302</xdr:rowOff>
    </xdr:to>
    <xdr:cxnSp macro="">
      <xdr:nvCxnSpPr>
        <xdr:cNvPr id="287" name="直線コネクタ 286"/>
        <xdr:cNvCxnSpPr/>
      </xdr:nvCxnSpPr>
      <xdr:spPr>
        <a:xfrm>
          <a:off x="10388600" y="6655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20765</xdr:rowOff>
    </xdr:from>
    <xdr:ext cx="599010" cy="259045"/>
    <xdr:sp macro="" textlink="">
      <xdr:nvSpPr>
        <xdr:cNvPr id="288" name="補助費等最大値テキスト"/>
        <xdr:cNvSpPr txBox="1"/>
      </xdr:nvSpPr>
      <xdr:spPr>
        <a:xfrm>
          <a:off x="10528300" y="4992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794,442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74088</xdr:rowOff>
    </xdr:from>
    <xdr:to>
      <xdr:col>55</xdr:col>
      <xdr:colOff>88900</xdr:colOff>
      <xdr:row>30</xdr:row>
      <xdr:rowOff>74088</xdr:rowOff>
    </xdr:to>
    <xdr:cxnSp macro="">
      <xdr:nvCxnSpPr>
        <xdr:cNvPr id="289" name="直線コネクタ 288"/>
        <xdr:cNvCxnSpPr/>
      </xdr:nvCxnSpPr>
      <xdr:spPr>
        <a:xfrm>
          <a:off x="10388600" y="5217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123435</xdr:rowOff>
    </xdr:from>
    <xdr:to>
      <xdr:col>55</xdr:col>
      <xdr:colOff>0</xdr:colOff>
      <xdr:row>38</xdr:row>
      <xdr:rowOff>16666</xdr:rowOff>
    </xdr:to>
    <xdr:cxnSp macro="">
      <xdr:nvCxnSpPr>
        <xdr:cNvPr id="290" name="直線コネクタ 289"/>
        <xdr:cNvCxnSpPr/>
      </xdr:nvCxnSpPr>
      <xdr:spPr>
        <a:xfrm flipV="1">
          <a:off x="9639300" y="6467085"/>
          <a:ext cx="838200" cy="64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159408</xdr:rowOff>
    </xdr:from>
    <xdr:ext cx="599010" cy="259045"/>
    <xdr:sp macro="" textlink="">
      <xdr:nvSpPr>
        <xdr:cNvPr id="291" name="補助費等平均値テキスト"/>
        <xdr:cNvSpPr txBox="1"/>
      </xdr:nvSpPr>
      <xdr:spPr>
        <a:xfrm>
          <a:off x="10528300" y="61601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136531</xdr:rowOff>
    </xdr:from>
    <xdr:to>
      <xdr:col>55</xdr:col>
      <xdr:colOff>50800</xdr:colOff>
      <xdr:row>37</xdr:row>
      <xdr:rowOff>66681</xdr:rowOff>
    </xdr:to>
    <xdr:sp macro="" textlink="">
      <xdr:nvSpPr>
        <xdr:cNvPr id="292" name="フローチャート: 判断 291"/>
        <xdr:cNvSpPr/>
      </xdr:nvSpPr>
      <xdr:spPr>
        <a:xfrm>
          <a:off x="10426700" y="630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16666</xdr:rowOff>
    </xdr:from>
    <xdr:to>
      <xdr:col>50</xdr:col>
      <xdr:colOff>114300</xdr:colOff>
      <xdr:row>38</xdr:row>
      <xdr:rowOff>51346</xdr:rowOff>
    </xdr:to>
    <xdr:cxnSp macro="">
      <xdr:nvCxnSpPr>
        <xdr:cNvPr id="293" name="直線コネクタ 292"/>
        <xdr:cNvCxnSpPr/>
      </xdr:nvCxnSpPr>
      <xdr:spPr>
        <a:xfrm flipV="1">
          <a:off x="8750300" y="6531766"/>
          <a:ext cx="889000" cy="34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163841</xdr:rowOff>
    </xdr:from>
    <xdr:to>
      <xdr:col>50</xdr:col>
      <xdr:colOff>165100</xdr:colOff>
      <xdr:row>37</xdr:row>
      <xdr:rowOff>93991</xdr:rowOff>
    </xdr:to>
    <xdr:sp macro="" textlink="">
      <xdr:nvSpPr>
        <xdr:cNvPr id="294" name="フローチャート: 判断 293"/>
        <xdr:cNvSpPr/>
      </xdr:nvSpPr>
      <xdr:spPr>
        <a:xfrm>
          <a:off x="9588500" y="633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110518</xdr:rowOff>
    </xdr:from>
    <xdr:ext cx="599010" cy="259045"/>
    <xdr:sp macro="" textlink="">
      <xdr:nvSpPr>
        <xdr:cNvPr id="295" name="テキスト ボックス 294"/>
        <xdr:cNvSpPr txBox="1"/>
      </xdr:nvSpPr>
      <xdr:spPr>
        <a:xfrm>
          <a:off x="9339795" y="6111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80096</xdr:rowOff>
    </xdr:from>
    <xdr:to>
      <xdr:col>45</xdr:col>
      <xdr:colOff>177800</xdr:colOff>
      <xdr:row>38</xdr:row>
      <xdr:rowOff>51346</xdr:rowOff>
    </xdr:to>
    <xdr:cxnSp macro="">
      <xdr:nvCxnSpPr>
        <xdr:cNvPr id="296" name="直線コネクタ 295"/>
        <xdr:cNvCxnSpPr/>
      </xdr:nvCxnSpPr>
      <xdr:spPr>
        <a:xfrm>
          <a:off x="7861300" y="6423746"/>
          <a:ext cx="889000" cy="14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167344</xdr:rowOff>
    </xdr:from>
    <xdr:to>
      <xdr:col>46</xdr:col>
      <xdr:colOff>38100</xdr:colOff>
      <xdr:row>37</xdr:row>
      <xdr:rowOff>97494</xdr:rowOff>
    </xdr:to>
    <xdr:sp macro="" textlink="">
      <xdr:nvSpPr>
        <xdr:cNvPr id="297" name="フローチャート: 判断 296"/>
        <xdr:cNvSpPr/>
      </xdr:nvSpPr>
      <xdr:spPr>
        <a:xfrm>
          <a:off x="8699500" y="6339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114021</xdr:rowOff>
    </xdr:from>
    <xdr:ext cx="599010" cy="259045"/>
    <xdr:sp macro="" textlink="">
      <xdr:nvSpPr>
        <xdr:cNvPr id="298" name="テキスト ボックス 297"/>
        <xdr:cNvSpPr txBox="1"/>
      </xdr:nvSpPr>
      <xdr:spPr>
        <a:xfrm>
          <a:off x="8450795" y="6114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80096</xdr:rowOff>
    </xdr:from>
    <xdr:to>
      <xdr:col>41</xdr:col>
      <xdr:colOff>50800</xdr:colOff>
      <xdr:row>38</xdr:row>
      <xdr:rowOff>46633</xdr:rowOff>
    </xdr:to>
    <xdr:cxnSp macro="">
      <xdr:nvCxnSpPr>
        <xdr:cNvPr id="299" name="直線コネクタ 298"/>
        <xdr:cNvCxnSpPr/>
      </xdr:nvCxnSpPr>
      <xdr:spPr>
        <a:xfrm flipV="1">
          <a:off x="6972300" y="6423746"/>
          <a:ext cx="889000" cy="137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9999</xdr:rowOff>
    </xdr:from>
    <xdr:to>
      <xdr:col>41</xdr:col>
      <xdr:colOff>101600</xdr:colOff>
      <xdr:row>37</xdr:row>
      <xdr:rowOff>111599</xdr:rowOff>
    </xdr:to>
    <xdr:sp macro="" textlink="">
      <xdr:nvSpPr>
        <xdr:cNvPr id="300" name="フローチャート: 判断 299"/>
        <xdr:cNvSpPr/>
      </xdr:nvSpPr>
      <xdr:spPr>
        <a:xfrm>
          <a:off x="7810500" y="635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128126</xdr:rowOff>
    </xdr:from>
    <xdr:ext cx="599010" cy="259045"/>
    <xdr:sp macro="" textlink="">
      <xdr:nvSpPr>
        <xdr:cNvPr id="301" name="テキスト ボックス 300"/>
        <xdr:cNvSpPr txBox="1"/>
      </xdr:nvSpPr>
      <xdr:spPr>
        <a:xfrm>
          <a:off x="7561795" y="6128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43441</xdr:rowOff>
    </xdr:from>
    <xdr:to>
      <xdr:col>36</xdr:col>
      <xdr:colOff>165100</xdr:colOff>
      <xdr:row>37</xdr:row>
      <xdr:rowOff>145041</xdr:rowOff>
    </xdr:to>
    <xdr:sp macro="" textlink="">
      <xdr:nvSpPr>
        <xdr:cNvPr id="302" name="フローチャート: 判断 301"/>
        <xdr:cNvSpPr/>
      </xdr:nvSpPr>
      <xdr:spPr>
        <a:xfrm>
          <a:off x="6921500" y="6387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161568</xdr:rowOff>
    </xdr:from>
    <xdr:ext cx="599010" cy="259045"/>
    <xdr:sp macro="" textlink="">
      <xdr:nvSpPr>
        <xdr:cNvPr id="303" name="テキスト ボックス 302"/>
        <xdr:cNvSpPr txBox="1"/>
      </xdr:nvSpPr>
      <xdr:spPr>
        <a:xfrm>
          <a:off x="6672795" y="6162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72635</xdr:rowOff>
    </xdr:from>
    <xdr:to>
      <xdr:col>55</xdr:col>
      <xdr:colOff>50800</xdr:colOff>
      <xdr:row>38</xdr:row>
      <xdr:rowOff>2785</xdr:rowOff>
    </xdr:to>
    <xdr:sp macro="" textlink="">
      <xdr:nvSpPr>
        <xdr:cNvPr id="309" name="楕円 308"/>
        <xdr:cNvSpPr/>
      </xdr:nvSpPr>
      <xdr:spPr>
        <a:xfrm>
          <a:off x="10426700" y="6416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51062</xdr:rowOff>
    </xdr:from>
    <xdr:ext cx="599010" cy="259045"/>
    <xdr:sp macro="" textlink="">
      <xdr:nvSpPr>
        <xdr:cNvPr id="310" name="補助費等該当値テキスト"/>
        <xdr:cNvSpPr txBox="1"/>
      </xdr:nvSpPr>
      <xdr:spPr>
        <a:xfrm>
          <a:off x="10528300" y="6394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137316</xdr:rowOff>
    </xdr:from>
    <xdr:to>
      <xdr:col>50</xdr:col>
      <xdr:colOff>165100</xdr:colOff>
      <xdr:row>38</xdr:row>
      <xdr:rowOff>67466</xdr:rowOff>
    </xdr:to>
    <xdr:sp macro="" textlink="">
      <xdr:nvSpPr>
        <xdr:cNvPr id="311" name="楕円 310"/>
        <xdr:cNvSpPr/>
      </xdr:nvSpPr>
      <xdr:spPr>
        <a:xfrm>
          <a:off x="9588500" y="648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58593</xdr:rowOff>
    </xdr:from>
    <xdr:ext cx="599010" cy="259045"/>
    <xdr:sp macro="" textlink="">
      <xdr:nvSpPr>
        <xdr:cNvPr id="312" name="テキスト ボックス 311"/>
        <xdr:cNvSpPr txBox="1"/>
      </xdr:nvSpPr>
      <xdr:spPr>
        <a:xfrm>
          <a:off x="9339795" y="6573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546</xdr:rowOff>
    </xdr:from>
    <xdr:to>
      <xdr:col>46</xdr:col>
      <xdr:colOff>38100</xdr:colOff>
      <xdr:row>38</xdr:row>
      <xdr:rowOff>102146</xdr:rowOff>
    </xdr:to>
    <xdr:sp macro="" textlink="">
      <xdr:nvSpPr>
        <xdr:cNvPr id="313" name="楕円 312"/>
        <xdr:cNvSpPr/>
      </xdr:nvSpPr>
      <xdr:spPr>
        <a:xfrm>
          <a:off x="8699500" y="6515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93273</xdr:rowOff>
    </xdr:from>
    <xdr:ext cx="534377" cy="259045"/>
    <xdr:sp macro="" textlink="">
      <xdr:nvSpPr>
        <xdr:cNvPr id="314" name="テキスト ボックス 313"/>
        <xdr:cNvSpPr txBox="1"/>
      </xdr:nvSpPr>
      <xdr:spPr>
        <a:xfrm>
          <a:off x="8483111" y="6608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29296</xdr:rowOff>
    </xdr:from>
    <xdr:to>
      <xdr:col>41</xdr:col>
      <xdr:colOff>101600</xdr:colOff>
      <xdr:row>37</xdr:row>
      <xdr:rowOff>130896</xdr:rowOff>
    </xdr:to>
    <xdr:sp macro="" textlink="">
      <xdr:nvSpPr>
        <xdr:cNvPr id="315" name="楕円 314"/>
        <xdr:cNvSpPr/>
      </xdr:nvSpPr>
      <xdr:spPr>
        <a:xfrm>
          <a:off x="7810500" y="6372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122023</xdr:rowOff>
    </xdr:from>
    <xdr:ext cx="599010" cy="259045"/>
    <xdr:sp macro="" textlink="">
      <xdr:nvSpPr>
        <xdr:cNvPr id="316" name="テキスト ボックス 315"/>
        <xdr:cNvSpPr txBox="1"/>
      </xdr:nvSpPr>
      <xdr:spPr>
        <a:xfrm>
          <a:off x="7561795" y="6465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167283</xdr:rowOff>
    </xdr:from>
    <xdr:to>
      <xdr:col>36</xdr:col>
      <xdr:colOff>165100</xdr:colOff>
      <xdr:row>38</xdr:row>
      <xdr:rowOff>97433</xdr:rowOff>
    </xdr:to>
    <xdr:sp macro="" textlink="">
      <xdr:nvSpPr>
        <xdr:cNvPr id="317" name="楕円 316"/>
        <xdr:cNvSpPr/>
      </xdr:nvSpPr>
      <xdr:spPr>
        <a:xfrm>
          <a:off x="6921500" y="6510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88560</xdr:rowOff>
    </xdr:from>
    <xdr:ext cx="534377" cy="259045"/>
    <xdr:sp macro="" textlink="">
      <xdr:nvSpPr>
        <xdr:cNvPr id="318" name="テキスト ボックス 317"/>
        <xdr:cNvSpPr txBox="1"/>
      </xdr:nvSpPr>
      <xdr:spPr>
        <a:xfrm>
          <a:off x="6705111" y="6603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2" name="テキスト ボックス 331"/>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4" name="テキスト ボックス 333"/>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6" name="テキスト ボックス 335"/>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8" name="テキスト ボックス 337"/>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39983</xdr:rowOff>
    </xdr:from>
    <xdr:to>
      <xdr:col>54</xdr:col>
      <xdr:colOff>189865</xdr:colOff>
      <xdr:row>59</xdr:row>
      <xdr:rowOff>27883</xdr:rowOff>
    </xdr:to>
    <xdr:cxnSp macro="">
      <xdr:nvCxnSpPr>
        <xdr:cNvPr id="342" name="直線コネクタ 341"/>
        <xdr:cNvCxnSpPr/>
      </xdr:nvCxnSpPr>
      <xdr:spPr>
        <a:xfrm flipV="1">
          <a:off x="10475595" y="8783933"/>
          <a:ext cx="1270" cy="1359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31710</xdr:rowOff>
    </xdr:from>
    <xdr:ext cx="534377" cy="259045"/>
    <xdr:sp macro="" textlink="">
      <xdr:nvSpPr>
        <xdr:cNvPr id="343" name="普通建設事業費最小値テキスト"/>
        <xdr:cNvSpPr txBox="1"/>
      </xdr:nvSpPr>
      <xdr:spPr>
        <a:xfrm>
          <a:off x="10528300" y="10147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27883</xdr:rowOff>
    </xdr:from>
    <xdr:to>
      <xdr:col>55</xdr:col>
      <xdr:colOff>88900</xdr:colOff>
      <xdr:row>59</xdr:row>
      <xdr:rowOff>27883</xdr:rowOff>
    </xdr:to>
    <xdr:cxnSp macro="">
      <xdr:nvCxnSpPr>
        <xdr:cNvPr id="344" name="直線コネクタ 343"/>
        <xdr:cNvCxnSpPr/>
      </xdr:nvCxnSpPr>
      <xdr:spPr>
        <a:xfrm>
          <a:off x="10388600" y="10143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158110</xdr:rowOff>
    </xdr:from>
    <xdr:ext cx="690189" cy="259045"/>
    <xdr:sp macro="" textlink="">
      <xdr:nvSpPr>
        <xdr:cNvPr id="345" name="普通建設事業費最大値テキスト"/>
        <xdr:cNvSpPr txBox="1"/>
      </xdr:nvSpPr>
      <xdr:spPr>
        <a:xfrm>
          <a:off x="10528300" y="85591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3,611,724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39983</xdr:rowOff>
    </xdr:from>
    <xdr:to>
      <xdr:col>55</xdr:col>
      <xdr:colOff>88900</xdr:colOff>
      <xdr:row>51</xdr:row>
      <xdr:rowOff>39983</xdr:rowOff>
    </xdr:to>
    <xdr:cxnSp macro="">
      <xdr:nvCxnSpPr>
        <xdr:cNvPr id="346" name="直線コネクタ 345"/>
        <xdr:cNvCxnSpPr/>
      </xdr:nvCxnSpPr>
      <xdr:spPr>
        <a:xfrm>
          <a:off x="10388600" y="8783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97651</xdr:rowOff>
    </xdr:from>
    <xdr:to>
      <xdr:col>55</xdr:col>
      <xdr:colOff>0</xdr:colOff>
      <xdr:row>58</xdr:row>
      <xdr:rowOff>107427</xdr:rowOff>
    </xdr:to>
    <xdr:cxnSp macro="">
      <xdr:nvCxnSpPr>
        <xdr:cNvPr id="347" name="直線コネクタ 346"/>
        <xdr:cNvCxnSpPr/>
      </xdr:nvCxnSpPr>
      <xdr:spPr>
        <a:xfrm>
          <a:off x="9639300" y="10041751"/>
          <a:ext cx="838200" cy="9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77587</xdr:rowOff>
    </xdr:from>
    <xdr:ext cx="599010" cy="259045"/>
    <xdr:sp macro="" textlink="">
      <xdr:nvSpPr>
        <xdr:cNvPr id="348" name="普通建設事業費平均値テキスト"/>
        <xdr:cNvSpPr txBox="1"/>
      </xdr:nvSpPr>
      <xdr:spPr>
        <a:xfrm>
          <a:off x="10528300" y="98502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289,738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54710</xdr:rowOff>
    </xdr:from>
    <xdr:to>
      <xdr:col>55</xdr:col>
      <xdr:colOff>50800</xdr:colOff>
      <xdr:row>58</xdr:row>
      <xdr:rowOff>156310</xdr:rowOff>
    </xdr:to>
    <xdr:sp macro="" textlink="">
      <xdr:nvSpPr>
        <xdr:cNvPr id="349" name="フローチャート: 判断 348"/>
        <xdr:cNvSpPr/>
      </xdr:nvSpPr>
      <xdr:spPr>
        <a:xfrm>
          <a:off x="10426700" y="9998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97651</xdr:rowOff>
    </xdr:from>
    <xdr:to>
      <xdr:col>50</xdr:col>
      <xdr:colOff>114300</xdr:colOff>
      <xdr:row>58</xdr:row>
      <xdr:rowOff>142955</xdr:rowOff>
    </xdr:to>
    <xdr:cxnSp macro="">
      <xdr:nvCxnSpPr>
        <xdr:cNvPr id="350" name="直線コネクタ 349"/>
        <xdr:cNvCxnSpPr/>
      </xdr:nvCxnSpPr>
      <xdr:spPr>
        <a:xfrm flipV="1">
          <a:off x="8750300" y="10041751"/>
          <a:ext cx="889000" cy="45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44201</xdr:rowOff>
    </xdr:from>
    <xdr:to>
      <xdr:col>50</xdr:col>
      <xdr:colOff>165100</xdr:colOff>
      <xdr:row>58</xdr:row>
      <xdr:rowOff>145801</xdr:rowOff>
    </xdr:to>
    <xdr:sp macro="" textlink="">
      <xdr:nvSpPr>
        <xdr:cNvPr id="351" name="フローチャート: 判断 350"/>
        <xdr:cNvSpPr/>
      </xdr:nvSpPr>
      <xdr:spPr>
        <a:xfrm>
          <a:off x="9588500" y="9988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162328</xdr:rowOff>
    </xdr:from>
    <xdr:ext cx="599010" cy="259045"/>
    <xdr:sp macro="" textlink="">
      <xdr:nvSpPr>
        <xdr:cNvPr id="352" name="テキスト ボックス 351"/>
        <xdr:cNvSpPr txBox="1"/>
      </xdr:nvSpPr>
      <xdr:spPr>
        <a:xfrm>
          <a:off x="9339795" y="9763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134264</xdr:rowOff>
    </xdr:from>
    <xdr:to>
      <xdr:col>45</xdr:col>
      <xdr:colOff>177800</xdr:colOff>
      <xdr:row>58</xdr:row>
      <xdr:rowOff>142955</xdr:rowOff>
    </xdr:to>
    <xdr:cxnSp macro="">
      <xdr:nvCxnSpPr>
        <xdr:cNvPr id="353" name="直線コネクタ 352"/>
        <xdr:cNvCxnSpPr/>
      </xdr:nvCxnSpPr>
      <xdr:spPr>
        <a:xfrm>
          <a:off x="7861300" y="10078364"/>
          <a:ext cx="889000" cy="8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46875</xdr:rowOff>
    </xdr:from>
    <xdr:to>
      <xdr:col>46</xdr:col>
      <xdr:colOff>38100</xdr:colOff>
      <xdr:row>58</xdr:row>
      <xdr:rowOff>148475</xdr:rowOff>
    </xdr:to>
    <xdr:sp macro="" textlink="">
      <xdr:nvSpPr>
        <xdr:cNvPr id="354" name="フローチャート: 判断 353"/>
        <xdr:cNvSpPr/>
      </xdr:nvSpPr>
      <xdr:spPr>
        <a:xfrm>
          <a:off x="8699500" y="999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165002</xdr:rowOff>
    </xdr:from>
    <xdr:ext cx="599010" cy="259045"/>
    <xdr:sp macro="" textlink="">
      <xdr:nvSpPr>
        <xdr:cNvPr id="355" name="テキスト ボックス 354"/>
        <xdr:cNvSpPr txBox="1"/>
      </xdr:nvSpPr>
      <xdr:spPr>
        <a:xfrm>
          <a:off x="8450795" y="9766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134264</xdr:rowOff>
    </xdr:from>
    <xdr:to>
      <xdr:col>41</xdr:col>
      <xdr:colOff>50800</xdr:colOff>
      <xdr:row>58</xdr:row>
      <xdr:rowOff>159441</xdr:rowOff>
    </xdr:to>
    <xdr:cxnSp macro="">
      <xdr:nvCxnSpPr>
        <xdr:cNvPr id="356" name="直線コネクタ 355"/>
        <xdr:cNvCxnSpPr/>
      </xdr:nvCxnSpPr>
      <xdr:spPr>
        <a:xfrm flipV="1">
          <a:off x="6972300" y="10078364"/>
          <a:ext cx="889000" cy="25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55405</xdr:rowOff>
    </xdr:from>
    <xdr:to>
      <xdr:col>41</xdr:col>
      <xdr:colOff>101600</xdr:colOff>
      <xdr:row>58</xdr:row>
      <xdr:rowOff>157005</xdr:rowOff>
    </xdr:to>
    <xdr:sp macro="" textlink="">
      <xdr:nvSpPr>
        <xdr:cNvPr id="357" name="フローチャート: 判断 356"/>
        <xdr:cNvSpPr/>
      </xdr:nvSpPr>
      <xdr:spPr>
        <a:xfrm>
          <a:off x="7810500" y="9999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2082</xdr:rowOff>
    </xdr:from>
    <xdr:ext cx="599010" cy="259045"/>
    <xdr:sp macro="" textlink="">
      <xdr:nvSpPr>
        <xdr:cNvPr id="358" name="テキスト ボックス 357"/>
        <xdr:cNvSpPr txBox="1"/>
      </xdr:nvSpPr>
      <xdr:spPr>
        <a:xfrm>
          <a:off x="7561795" y="9774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55163</xdr:rowOff>
    </xdr:from>
    <xdr:to>
      <xdr:col>36</xdr:col>
      <xdr:colOff>165100</xdr:colOff>
      <xdr:row>58</xdr:row>
      <xdr:rowOff>156763</xdr:rowOff>
    </xdr:to>
    <xdr:sp macro="" textlink="">
      <xdr:nvSpPr>
        <xdr:cNvPr id="359" name="フローチャート: 判断 358"/>
        <xdr:cNvSpPr/>
      </xdr:nvSpPr>
      <xdr:spPr>
        <a:xfrm>
          <a:off x="6921500" y="999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1840</xdr:rowOff>
    </xdr:from>
    <xdr:ext cx="599010" cy="259045"/>
    <xdr:sp macro="" textlink="">
      <xdr:nvSpPr>
        <xdr:cNvPr id="360" name="テキスト ボックス 359"/>
        <xdr:cNvSpPr txBox="1"/>
      </xdr:nvSpPr>
      <xdr:spPr>
        <a:xfrm>
          <a:off x="6672795" y="9774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56627</xdr:rowOff>
    </xdr:from>
    <xdr:to>
      <xdr:col>55</xdr:col>
      <xdr:colOff>50800</xdr:colOff>
      <xdr:row>58</xdr:row>
      <xdr:rowOff>158227</xdr:rowOff>
    </xdr:to>
    <xdr:sp macro="" textlink="">
      <xdr:nvSpPr>
        <xdr:cNvPr id="366" name="楕円 365"/>
        <xdr:cNvSpPr/>
      </xdr:nvSpPr>
      <xdr:spPr>
        <a:xfrm>
          <a:off x="10426700" y="1000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33137</xdr:rowOff>
    </xdr:from>
    <xdr:ext cx="599010" cy="259045"/>
    <xdr:sp macro="" textlink="">
      <xdr:nvSpPr>
        <xdr:cNvPr id="367" name="普通建設事業費該当値テキスト"/>
        <xdr:cNvSpPr txBox="1"/>
      </xdr:nvSpPr>
      <xdr:spPr>
        <a:xfrm>
          <a:off x="10528300" y="9977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46851</xdr:rowOff>
    </xdr:from>
    <xdr:to>
      <xdr:col>50</xdr:col>
      <xdr:colOff>165100</xdr:colOff>
      <xdr:row>58</xdr:row>
      <xdr:rowOff>148451</xdr:rowOff>
    </xdr:to>
    <xdr:sp macro="" textlink="">
      <xdr:nvSpPr>
        <xdr:cNvPr id="368" name="楕円 367"/>
        <xdr:cNvSpPr/>
      </xdr:nvSpPr>
      <xdr:spPr>
        <a:xfrm>
          <a:off x="9588500" y="9990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139578</xdr:rowOff>
    </xdr:from>
    <xdr:ext cx="599010" cy="259045"/>
    <xdr:sp macro="" textlink="">
      <xdr:nvSpPr>
        <xdr:cNvPr id="369" name="テキスト ボックス 368"/>
        <xdr:cNvSpPr txBox="1"/>
      </xdr:nvSpPr>
      <xdr:spPr>
        <a:xfrm>
          <a:off x="9339795" y="10083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92155</xdr:rowOff>
    </xdr:from>
    <xdr:to>
      <xdr:col>46</xdr:col>
      <xdr:colOff>38100</xdr:colOff>
      <xdr:row>59</xdr:row>
      <xdr:rowOff>22305</xdr:rowOff>
    </xdr:to>
    <xdr:sp macro="" textlink="">
      <xdr:nvSpPr>
        <xdr:cNvPr id="370" name="楕円 369"/>
        <xdr:cNvSpPr/>
      </xdr:nvSpPr>
      <xdr:spPr>
        <a:xfrm>
          <a:off x="8699500" y="1003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59</xdr:row>
      <xdr:rowOff>13432</xdr:rowOff>
    </xdr:from>
    <xdr:ext cx="599010" cy="259045"/>
    <xdr:sp macro="" textlink="">
      <xdr:nvSpPr>
        <xdr:cNvPr id="371" name="テキスト ボックス 370"/>
        <xdr:cNvSpPr txBox="1"/>
      </xdr:nvSpPr>
      <xdr:spPr>
        <a:xfrm>
          <a:off x="8450795" y="10128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83464</xdr:rowOff>
    </xdr:from>
    <xdr:to>
      <xdr:col>41</xdr:col>
      <xdr:colOff>101600</xdr:colOff>
      <xdr:row>59</xdr:row>
      <xdr:rowOff>13614</xdr:rowOff>
    </xdr:to>
    <xdr:sp macro="" textlink="">
      <xdr:nvSpPr>
        <xdr:cNvPr id="372" name="楕円 371"/>
        <xdr:cNvSpPr/>
      </xdr:nvSpPr>
      <xdr:spPr>
        <a:xfrm>
          <a:off x="7810500" y="1002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59</xdr:row>
      <xdr:rowOff>4741</xdr:rowOff>
    </xdr:from>
    <xdr:ext cx="599010" cy="259045"/>
    <xdr:sp macro="" textlink="">
      <xdr:nvSpPr>
        <xdr:cNvPr id="373" name="テキスト ボックス 372"/>
        <xdr:cNvSpPr txBox="1"/>
      </xdr:nvSpPr>
      <xdr:spPr>
        <a:xfrm>
          <a:off x="7561795" y="10120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108641</xdr:rowOff>
    </xdr:from>
    <xdr:to>
      <xdr:col>36</xdr:col>
      <xdr:colOff>165100</xdr:colOff>
      <xdr:row>59</xdr:row>
      <xdr:rowOff>38791</xdr:rowOff>
    </xdr:to>
    <xdr:sp macro="" textlink="">
      <xdr:nvSpPr>
        <xdr:cNvPr id="374" name="楕円 373"/>
        <xdr:cNvSpPr/>
      </xdr:nvSpPr>
      <xdr:spPr>
        <a:xfrm>
          <a:off x="6921500" y="10052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29918</xdr:rowOff>
    </xdr:from>
    <xdr:ext cx="599010" cy="259045"/>
    <xdr:sp macro="" textlink="">
      <xdr:nvSpPr>
        <xdr:cNvPr id="375" name="テキスト ボックス 374"/>
        <xdr:cNvSpPr txBox="1"/>
      </xdr:nvSpPr>
      <xdr:spPr>
        <a:xfrm>
          <a:off x="6672795" y="10145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9" name="テキスト ボックス 388"/>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91" name="テキスト ボックス 390"/>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3" name="テキスト ボックス 392"/>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21970</xdr:rowOff>
    </xdr:from>
    <xdr:ext cx="685572" cy="259045"/>
    <xdr:sp macro="" textlink="">
      <xdr:nvSpPr>
        <xdr:cNvPr id="395" name="テキスト ボックス 394"/>
        <xdr:cNvSpPr txBox="1"/>
      </xdr:nvSpPr>
      <xdr:spPr>
        <a:xfrm>
          <a:off x="5918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7" name="テキスト ボックス 396"/>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9" name="テキスト ボックス 398"/>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30246</xdr:rowOff>
    </xdr:from>
    <xdr:to>
      <xdr:col>54</xdr:col>
      <xdr:colOff>189865</xdr:colOff>
      <xdr:row>79</xdr:row>
      <xdr:rowOff>98879</xdr:rowOff>
    </xdr:to>
    <xdr:cxnSp macro="">
      <xdr:nvCxnSpPr>
        <xdr:cNvPr id="401" name="直線コネクタ 400"/>
        <xdr:cNvCxnSpPr/>
      </xdr:nvCxnSpPr>
      <xdr:spPr>
        <a:xfrm flipV="1">
          <a:off x="10475595" y="12031746"/>
          <a:ext cx="1270" cy="1611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2"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3" name="直線コネクタ 402"/>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148373</xdr:rowOff>
    </xdr:from>
    <xdr:ext cx="690189" cy="259045"/>
    <xdr:sp macro="" textlink="">
      <xdr:nvSpPr>
        <xdr:cNvPr id="404" name="普通建設事業費 （ うち新規整備　）最大値テキスト"/>
        <xdr:cNvSpPr txBox="1"/>
      </xdr:nvSpPr>
      <xdr:spPr>
        <a:xfrm>
          <a:off x="10528300" y="118069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1,480,548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30246</xdr:rowOff>
    </xdr:from>
    <xdr:to>
      <xdr:col>55</xdr:col>
      <xdr:colOff>88900</xdr:colOff>
      <xdr:row>70</xdr:row>
      <xdr:rowOff>30246</xdr:rowOff>
    </xdr:to>
    <xdr:cxnSp macro="">
      <xdr:nvCxnSpPr>
        <xdr:cNvPr id="405" name="直線コネクタ 404"/>
        <xdr:cNvCxnSpPr/>
      </xdr:nvCxnSpPr>
      <xdr:spPr>
        <a:xfrm>
          <a:off x="10388600" y="12031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79160</xdr:rowOff>
    </xdr:from>
    <xdr:to>
      <xdr:col>55</xdr:col>
      <xdr:colOff>0</xdr:colOff>
      <xdr:row>79</xdr:row>
      <xdr:rowOff>90788</xdr:rowOff>
    </xdr:to>
    <xdr:cxnSp macro="">
      <xdr:nvCxnSpPr>
        <xdr:cNvPr id="406" name="直線コネクタ 405"/>
        <xdr:cNvCxnSpPr/>
      </xdr:nvCxnSpPr>
      <xdr:spPr>
        <a:xfrm flipV="1">
          <a:off x="9639300" y="13623710"/>
          <a:ext cx="838200" cy="11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119538</xdr:rowOff>
    </xdr:from>
    <xdr:ext cx="599010" cy="259045"/>
    <xdr:sp macro="" textlink="">
      <xdr:nvSpPr>
        <xdr:cNvPr id="407" name="普通建設事業費 （ うち新規整備　）平均値テキスト"/>
        <xdr:cNvSpPr txBox="1"/>
      </xdr:nvSpPr>
      <xdr:spPr>
        <a:xfrm>
          <a:off x="10528300" y="133211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96661</xdr:rowOff>
    </xdr:from>
    <xdr:to>
      <xdr:col>55</xdr:col>
      <xdr:colOff>50800</xdr:colOff>
      <xdr:row>79</xdr:row>
      <xdr:rowOff>26811</xdr:rowOff>
    </xdr:to>
    <xdr:sp macro="" textlink="">
      <xdr:nvSpPr>
        <xdr:cNvPr id="408" name="フローチャート: 判断 407"/>
        <xdr:cNvSpPr/>
      </xdr:nvSpPr>
      <xdr:spPr>
        <a:xfrm>
          <a:off x="10426700" y="1346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90788</xdr:rowOff>
    </xdr:from>
    <xdr:to>
      <xdr:col>50</xdr:col>
      <xdr:colOff>114300</xdr:colOff>
      <xdr:row>79</xdr:row>
      <xdr:rowOff>95155</xdr:rowOff>
    </xdr:to>
    <xdr:cxnSp macro="">
      <xdr:nvCxnSpPr>
        <xdr:cNvPr id="409" name="直線コネクタ 408"/>
        <xdr:cNvCxnSpPr/>
      </xdr:nvCxnSpPr>
      <xdr:spPr>
        <a:xfrm flipV="1">
          <a:off x="8750300" y="13635338"/>
          <a:ext cx="889000" cy="4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85466</xdr:rowOff>
    </xdr:from>
    <xdr:to>
      <xdr:col>50</xdr:col>
      <xdr:colOff>165100</xdr:colOff>
      <xdr:row>79</xdr:row>
      <xdr:rowOff>15616</xdr:rowOff>
    </xdr:to>
    <xdr:sp macro="" textlink="">
      <xdr:nvSpPr>
        <xdr:cNvPr id="410" name="フローチャート: 判断 409"/>
        <xdr:cNvSpPr/>
      </xdr:nvSpPr>
      <xdr:spPr>
        <a:xfrm>
          <a:off x="9588500" y="1345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77</xdr:row>
      <xdr:rowOff>32143</xdr:rowOff>
    </xdr:from>
    <xdr:ext cx="599010" cy="259045"/>
    <xdr:sp macro="" textlink="">
      <xdr:nvSpPr>
        <xdr:cNvPr id="411" name="テキスト ボックス 410"/>
        <xdr:cNvSpPr txBox="1"/>
      </xdr:nvSpPr>
      <xdr:spPr>
        <a:xfrm>
          <a:off x="9339795" y="13233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95155</xdr:rowOff>
    </xdr:from>
    <xdr:to>
      <xdr:col>45</xdr:col>
      <xdr:colOff>177800</xdr:colOff>
      <xdr:row>79</xdr:row>
      <xdr:rowOff>98879</xdr:rowOff>
    </xdr:to>
    <xdr:cxnSp macro="">
      <xdr:nvCxnSpPr>
        <xdr:cNvPr id="412" name="直線コネクタ 411"/>
        <xdr:cNvCxnSpPr/>
      </xdr:nvCxnSpPr>
      <xdr:spPr>
        <a:xfrm flipV="1">
          <a:off x="7861300" y="13639705"/>
          <a:ext cx="889000" cy="3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89219</xdr:rowOff>
    </xdr:from>
    <xdr:to>
      <xdr:col>46</xdr:col>
      <xdr:colOff>38100</xdr:colOff>
      <xdr:row>79</xdr:row>
      <xdr:rowOff>19369</xdr:rowOff>
    </xdr:to>
    <xdr:sp macro="" textlink="">
      <xdr:nvSpPr>
        <xdr:cNvPr id="413" name="フローチャート: 判断 412"/>
        <xdr:cNvSpPr/>
      </xdr:nvSpPr>
      <xdr:spPr>
        <a:xfrm>
          <a:off x="8699500" y="1346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77</xdr:row>
      <xdr:rowOff>35896</xdr:rowOff>
    </xdr:from>
    <xdr:ext cx="599010" cy="259045"/>
    <xdr:sp macro="" textlink="">
      <xdr:nvSpPr>
        <xdr:cNvPr id="414" name="テキスト ボックス 413"/>
        <xdr:cNvSpPr txBox="1"/>
      </xdr:nvSpPr>
      <xdr:spPr>
        <a:xfrm>
          <a:off x="8450795" y="13237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98879</xdr:rowOff>
    </xdr:from>
    <xdr:to>
      <xdr:col>41</xdr:col>
      <xdr:colOff>50800</xdr:colOff>
      <xdr:row>79</xdr:row>
      <xdr:rowOff>98879</xdr:rowOff>
    </xdr:to>
    <xdr:cxnSp macro="">
      <xdr:nvCxnSpPr>
        <xdr:cNvPr id="415" name="直線コネクタ 414"/>
        <xdr:cNvCxnSpPr/>
      </xdr:nvCxnSpPr>
      <xdr:spPr>
        <a:xfrm>
          <a:off x="697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85294</xdr:rowOff>
    </xdr:from>
    <xdr:to>
      <xdr:col>41</xdr:col>
      <xdr:colOff>101600</xdr:colOff>
      <xdr:row>79</xdr:row>
      <xdr:rowOff>15444</xdr:rowOff>
    </xdr:to>
    <xdr:sp macro="" textlink="">
      <xdr:nvSpPr>
        <xdr:cNvPr id="416" name="フローチャート: 判断 415"/>
        <xdr:cNvSpPr/>
      </xdr:nvSpPr>
      <xdr:spPr>
        <a:xfrm>
          <a:off x="7810500" y="13458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77</xdr:row>
      <xdr:rowOff>31971</xdr:rowOff>
    </xdr:from>
    <xdr:ext cx="599010" cy="259045"/>
    <xdr:sp macro="" textlink="">
      <xdr:nvSpPr>
        <xdr:cNvPr id="417" name="テキスト ボックス 416"/>
        <xdr:cNvSpPr txBox="1"/>
      </xdr:nvSpPr>
      <xdr:spPr>
        <a:xfrm>
          <a:off x="7561795" y="13233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80685</xdr:rowOff>
    </xdr:from>
    <xdr:to>
      <xdr:col>36</xdr:col>
      <xdr:colOff>165100</xdr:colOff>
      <xdr:row>79</xdr:row>
      <xdr:rowOff>10835</xdr:rowOff>
    </xdr:to>
    <xdr:sp macro="" textlink="">
      <xdr:nvSpPr>
        <xdr:cNvPr id="418" name="フローチャート: 判断 417"/>
        <xdr:cNvSpPr/>
      </xdr:nvSpPr>
      <xdr:spPr>
        <a:xfrm>
          <a:off x="6921500" y="13453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77</xdr:row>
      <xdr:rowOff>27362</xdr:rowOff>
    </xdr:from>
    <xdr:ext cx="599010" cy="259045"/>
    <xdr:sp macro="" textlink="">
      <xdr:nvSpPr>
        <xdr:cNvPr id="419" name="テキスト ボックス 418"/>
        <xdr:cNvSpPr txBox="1"/>
      </xdr:nvSpPr>
      <xdr:spPr>
        <a:xfrm>
          <a:off x="6672795" y="13229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28360</xdr:rowOff>
    </xdr:from>
    <xdr:to>
      <xdr:col>55</xdr:col>
      <xdr:colOff>50800</xdr:colOff>
      <xdr:row>79</xdr:row>
      <xdr:rowOff>129960</xdr:rowOff>
    </xdr:to>
    <xdr:sp macro="" textlink="">
      <xdr:nvSpPr>
        <xdr:cNvPr id="425" name="楕円 424"/>
        <xdr:cNvSpPr/>
      </xdr:nvSpPr>
      <xdr:spPr>
        <a:xfrm>
          <a:off x="10426700" y="1357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114737</xdr:rowOff>
    </xdr:from>
    <xdr:ext cx="534377" cy="259045"/>
    <xdr:sp macro="" textlink="">
      <xdr:nvSpPr>
        <xdr:cNvPr id="426" name="普通建設事業費 （ うち新規整備　）該当値テキスト"/>
        <xdr:cNvSpPr txBox="1"/>
      </xdr:nvSpPr>
      <xdr:spPr>
        <a:xfrm>
          <a:off x="10528300" y="13487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39988</xdr:rowOff>
    </xdr:from>
    <xdr:to>
      <xdr:col>50</xdr:col>
      <xdr:colOff>165100</xdr:colOff>
      <xdr:row>79</xdr:row>
      <xdr:rowOff>141588</xdr:rowOff>
    </xdr:to>
    <xdr:sp macro="" textlink="">
      <xdr:nvSpPr>
        <xdr:cNvPr id="427" name="楕円 426"/>
        <xdr:cNvSpPr/>
      </xdr:nvSpPr>
      <xdr:spPr>
        <a:xfrm>
          <a:off x="9588500" y="13584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132715</xdr:rowOff>
    </xdr:from>
    <xdr:ext cx="469744" cy="259045"/>
    <xdr:sp macro="" textlink="">
      <xdr:nvSpPr>
        <xdr:cNvPr id="428" name="テキスト ボックス 427"/>
        <xdr:cNvSpPr txBox="1"/>
      </xdr:nvSpPr>
      <xdr:spPr>
        <a:xfrm>
          <a:off x="9404428" y="13677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44355</xdr:rowOff>
    </xdr:from>
    <xdr:to>
      <xdr:col>46</xdr:col>
      <xdr:colOff>38100</xdr:colOff>
      <xdr:row>79</xdr:row>
      <xdr:rowOff>145955</xdr:rowOff>
    </xdr:to>
    <xdr:sp macro="" textlink="">
      <xdr:nvSpPr>
        <xdr:cNvPr id="429" name="楕円 428"/>
        <xdr:cNvSpPr/>
      </xdr:nvSpPr>
      <xdr:spPr>
        <a:xfrm>
          <a:off x="8699500" y="1358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137082</xdr:rowOff>
    </xdr:from>
    <xdr:ext cx="469744" cy="259045"/>
    <xdr:sp macro="" textlink="">
      <xdr:nvSpPr>
        <xdr:cNvPr id="430" name="テキスト ボックス 429"/>
        <xdr:cNvSpPr txBox="1"/>
      </xdr:nvSpPr>
      <xdr:spPr>
        <a:xfrm>
          <a:off x="8515428" y="13681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48079</xdr:rowOff>
    </xdr:from>
    <xdr:to>
      <xdr:col>41</xdr:col>
      <xdr:colOff>101600</xdr:colOff>
      <xdr:row>79</xdr:row>
      <xdr:rowOff>149679</xdr:rowOff>
    </xdr:to>
    <xdr:sp macro="" textlink="">
      <xdr:nvSpPr>
        <xdr:cNvPr id="431" name="楕円 430"/>
        <xdr:cNvSpPr/>
      </xdr:nvSpPr>
      <xdr:spPr>
        <a:xfrm>
          <a:off x="781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79</xdr:row>
      <xdr:rowOff>140806</xdr:rowOff>
    </xdr:from>
    <xdr:ext cx="249299" cy="259045"/>
    <xdr:sp macro="" textlink="">
      <xdr:nvSpPr>
        <xdr:cNvPr id="432" name="テキスト ボックス 431"/>
        <xdr:cNvSpPr txBox="1"/>
      </xdr:nvSpPr>
      <xdr:spPr>
        <a:xfrm>
          <a:off x="773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48079</xdr:rowOff>
    </xdr:from>
    <xdr:to>
      <xdr:col>36</xdr:col>
      <xdr:colOff>165100</xdr:colOff>
      <xdr:row>79</xdr:row>
      <xdr:rowOff>149679</xdr:rowOff>
    </xdr:to>
    <xdr:sp macro="" textlink="">
      <xdr:nvSpPr>
        <xdr:cNvPr id="433" name="楕円 432"/>
        <xdr:cNvSpPr/>
      </xdr:nvSpPr>
      <xdr:spPr>
        <a:xfrm>
          <a:off x="692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79</xdr:row>
      <xdr:rowOff>140806</xdr:rowOff>
    </xdr:from>
    <xdr:ext cx="249299" cy="259045"/>
    <xdr:sp macro="" textlink="">
      <xdr:nvSpPr>
        <xdr:cNvPr id="434" name="テキスト ボックス 433"/>
        <xdr:cNvSpPr txBox="1"/>
      </xdr:nvSpPr>
      <xdr:spPr>
        <a:xfrm>
          <a:off x="684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5" name="直線コネクタ 44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6" name="テキスト ボックス 44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7" name="直線コネクタ 44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8" name="テキスト ボックス 447"/>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9" name="直線コネクタ 44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50" name="テキスト ボックス 449"/>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1" name="直線コネクタ 45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2" name="テキスト ボックス 451"/>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4" name="テキスト ボックス 45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86223</xdr:rowOff>
    </xdr:from>
    <xdr:to>
      <xdr:col>54</xdr:col>
      <xdr:colOff>189865</xdr:colOff>
      <xdr:row>98</xdr:row>
      <xdr:rowOff>138128</xdr:rowOff>
    </xdr:to>
    <xdr:cxnSp macro="">
      <xdr:nvCxnSpPr>
        <xdr:cNvPr id="456" name="直線コネクタ 455"/>
        <xdr:cNvCxnSpPr/>
      </xdr:nvCxnSpPr>
      <xdr:spPr>
        <a:xfrm flipV="1">
          <a:off x="10475595" y="15516723"/>
          <a:ext cx="1270" cy="1423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141955</xdr:rowOff>
    </xdr:from>
    <xdr:ext cx="469744" cy="259045"/>
    <xdr:sp macro="" textlink="">
      <xdr:nvSpPr>
        <xdr:cNvPr id="457" name="普通建設事業費 （ うち更新整備　）最小値テキスト"/>
        <xdr:cNvSpPr txBox="1"/>
      </xdr:nvSpPr>
      <xdr:spPr>
        <a:xfrm>
          <a:off x="10528300" y="16944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138128</xdr:rowOff>
    </xdr:from>
    <xdr:to>
      <xdr:col>55</xdr:col>
      <xdr:colOff>88900</xdr:colOff>
      <xdr:row>98</xdr:row>
      <xdr:rowOff>138128</xdr:rowOff>
    </xdr:to>
    <xdr:cxnSp macro="">
      <xdr:nvCxnSpPr>
        <xdr:cNvPr id="458" name="直線コネクタ 457"/>
        <xdr:cNvCxnSpPr/>
      </xdr:nvCxnSpPr>
      <xdr:spPr>
        <a:xfrm>
          <a:off x="10388600" y="16940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32900</xdr:rowOff>
    </xdr:from>
    <xdr:ext cx="690189" cy="259045"/>
    <xdr:sp macro="" textlink="">
      <xdr:nvSpPr>
        <xdr:cNvPr id="459" name="普通建設事業費 （ うち更新整備　）最大値テキスト"/>
        <xdr:cNvSpPr txBox="1"/>
      </xdr:nvSpPr>
      <xdr:spPr>
        <a:xfrm>
          <a:off x="10528300" y="1529195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3,116,968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86223</xdr:rowOff>
    </xdr:from>
    <xdr:to>
      <xdr:col>55</xdr:col>
      <xdr:colOff>88900</xdr:colOff>
      <xdr:row>90</xdr:row>
      <xdr:rowOff>86223</xdr:rowOff>
    </xdr:to>
    <xdr:cxnSp macro="">
      <xdr:nvCxnSpPr>
        <xdr:cNvPr id="460" name="直線コネクタ 459"/>
        <xdr:cNvCxnSpPr/>
      </xdr:nvCxnSpPr>
      <xdr:spPr>
        <a:xfrm>
          <a:off x="10388600" y="15516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4800</xdr:rowOff>
    </xdr:from>
    <xdr:to>
      <xdr:col>55</xdr:col>
      <xdr:colOff>0</xdr:colOff>
      <xdr:row>98</xdr:row>
      <xdr:rowOff>26524</xdr:rowOff>
    </xdr:to>
    <xdr:cxnSp macro="">
      <xdr:nvCxnSpPr>
        <xdr:cNvPr id="461" name="直線コネクタ 460"/>
        <xdr:cNvCxnSpPr/>
      </xdr:nvCxnSpPr>
      <xdr:spPr>
        <a:xfrm>
          <a:off x="9639300" y="16806900"/>
          <a:ext cx="838200" cy="2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168484</xdr:rowOff>
    </xdr:from>
    <xdr:ext cx="599010" cy="259045"/>
    <xdr:sp macro="" textlink="">
      <xdr:nvSpPr>
        <xdr:cNvPr id="462" name="普通建設事業費 （ うち更新整備　）平均値テキスト"/>
        <xdr:cNvSpPr txBox="1"/>
      </xdr:nvSpPr>
      <xdr:spPr>
        <a:xfrm>
          <a:off x="10528300" y="167991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18607</xdr:rowOff>
    </xdr:from>
    <xdr:to>
      <xdr:col>55</xdr:col>
      <xdr:colOff>50800</xdr:colOff>
      <xdr:row>98</xdr:row>
      <xdr:rowOff>120207</xdr:rowOff>
    </xdr:to>
    <xdr:sp macro="" textlink="">
      <xdr:nvSpPr>
        <xdr:cNvPr id="463" name="フローチャート: 判断 462"/>
        <xdr:cNvSpPr/>
      </xdr:nvSpPr>
      <xdr:spPr>
        <a:xfrm>
          <a:off x="10426700" y="16820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4800</xdr:rowOff>
    </xdr:from>
    <xdr:to>
      <xdr:col>50</xdr:col>
      <xdr:colOff>114300</xdr:colOff>
      <xdr:row>98</xdr:row>
      <xdr:rowOff>56564</xdr:rowOff>
    </xdr:to>
    <xdr:cxnSp macro="">
      <xdr:nvCxnSpPr>
        <xdr:cNvPr id="464" name="直線コネクタ 463"/>
        <xdr:cNvCxnSpPr/>
      </xdr:nvCxnSpPr>
      <xdr:spPr>
        <a:xfrm flipV="1">
          <a:off x="8750300" y="16806900"/>
          <a:ext cx="889000" cy="51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12579</xdr:rowOff>
    </xdr:from>
    <xdr:to>
      <xdr:col>50</xdr:col>
      <xdr:colOff>165100</xdr:colOff>
      <xdr:row>98</xdr:row>
      <xdr:rowOff>114179</xdr:rowOff>
    </xdr:to>
    <xdr:sp macro="" textlink="">
      <xdr:nvSpPr>
        <xdr:cNvPr id="465" name="フローチャート: 判断 464"/>
        <xdr:cNvSpPr/>
      </xdr:nvSpPr>
      <xdr:spPr>
        <a:xfrm>
          <a:off x="9588500" y="16814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105306</xdr:rowOff>
    </xdr:from>
    <xdr:ext cx="599010" cy="259045"/>
    <xdr:sp macro="" textlink="">
      <xdr:nvSpPr>
        <xdr:cNvPr id="466" name="テキスト ボックス 465"/>
        <xdr:cNvSpPr txBox="1"/>
      </xdr:nvSpPr>
      <xdr:spPr>
        <a:xfrm>
          <a:off x="9339795" y="16907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42996</xdr:rowOff>
    </xdr:from>
    <xdr:to>
      <xdr:col>45</xdr:col>
      <xdr:colOff>177800</xdr:colOff>
      <xdr:row>98</xdr:row>
      <xdr:rowOff>56564</xdr:rowOff>
    </xdr:to>
    <xdr:cxnSp macro="">
      <xdr:nvCxnSpPr>
        <xdr:cNvPr id="467" name="直線コネクタ 466"/>
        <xdr:cNvCxnSpPr/>
      </xdr:nvCxnSpPr>
      <xdr:spPr>
        <a:xfrm>
          <a:off x="7861300" y="16845096"/>
          <a:ext cx="889000" cy="13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16725</xdr:rowOff>
    </xdr:from>
    <xdr:to>
      <xdr:col>46</xdr:col>
      <xdr:colOff>38100</xdr:colOff>
      <xdr:row>98</xdr:row>
      <xdr:rowOff>118325</xdr:rowOff>
    </xdr:to>
    <xdr:sp macro="" textlink="">
      <xdr:nvSpPr>
        <xdr:cNvPr id="468" name="フローチャート: 判断 467"/>
        <xdr:cNvSpPr/>
      </xdr:nvSpPr>
      <xdr:spPr>
        <a:xfrm>
          <a:off x="8699500" y="1681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109452</xdr:rowOff>
    </xdr:from>
    <xdr:ext cx="599010" cy="259045"/>
    <xdr:sp macro="" textlink="">
      <xdr:nvSpPr>
        <xdr:cNvPr id="469" name="テキスト ボックス 468"/>
        <xdr:cNvSpPr txBox="1"/>
      </xdr:nvSpPr>
      <xdr:spPr>
        <a:xfrm>
          <a:off x="8450795" y="16911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42996</xdr:rowOff>
    </xdr:from>
    <xdr:to>
      <xdr:col>41</xdr:col>
      <xdr:colOff>50800</xdr:colOff>
      <xdr:row>98</xdr:row>
      <xdr:rowOff>80471</xdr:rowOff>
    </xdr:to>
    <xdr:cxnSp macro="">
      <xdr:nvCxnSpPr>
        <xdr:cNvPr id="470" name="直線コネクタ 469"/>
        <xdr:cNvCxnSpPr/>
      </xdr:nvCxnSpPr>
      <xdr:spPr>
        <a:xfrm flipV="1">
          <a:off x="6972300" y="16845096"/>
          <a:ext cx="889000" cy="37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29101</xdr:rowOff>
    </xdr:from>
    <xdr:to>
      <xdr:col>41</xdr:col>
      <xdr:colOff>101600</xdr:colOff>
      <xdr:row>98</xdr:row>
      <xdr:rowOff>130701</xdr:rowOff>
    </xdr:to>
    <xdr:sp macro="" textlink="">
      <xdr:nvSpPr>
        <xdr:cNvPr id="471" name="フローチャート: 判断 470"/>
        <xdr:cNvSpPr/>
      </xdr:nvSpPr>
      <xdr:spPr>
        <a:xfrm>
          <a:off x="7810500" y="16831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121828</xdr:rowOff>
    </xdr:from>
    <xdr:ext cx="599010" cy="259045"/>
    <xdr:sp macro="" textlink="">
      <xdr:nvSpPr>
        <xdr:cNvPr id="472" name="テキスト ボックス 471"/>
        <xdr:cNvSpPr txBox="1"/>
      </xdr:nvSpPr>
      <xdr:spPr>
        <a:xfrm>
          <a:off x="7561795" y="16923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28403</xdr:rowOff>
    </xdr:from>
    <xdr:to>
      <xdr:col>36</xdr:col>
      <xdr:colOff>165100</xdr:colOff>
      <xdr:row>98</xdr:row>
      <xdr:rowOff>130003</xdr:rowOff>
    </xdr:to>
    <xdr:sp macro="" textlink="">
      <xdr:nvSpPr>
        <xdr:cNvPr id="473" name="フローチャート: 判断 472"/>
        <xdr:cNvSpPr/>
      </xdr:nvSpPr>
      <xdr:spPr>
        <a:xfrm>
          <a:off x="6921500" y="16830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146530</xdr:rowOff>
    </xdr:from>
    <xdr:ext cx="599010" cy="259045"/>
    <xdr:sp macro="" textlink="">
      <xdr:nvSpPr>
        <xdr:cNvPr id="474" name="テキスト ボックス 473"/>
        <xdr:cNvSpPr txBox="1"/>
      </xdr:nvSpPr>
      <xdr:spPr>
        <a:xfrm>
          <a:off x="6672795" y="16605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147174</xdr:rowOff>
    </xdr:from>
    <xdr:to>
      <xdr:col>55</xdr:col>
      <xdr:colOff>50800</xdr:colOff>
      <xdr:row>98</xdr:row>
      <xdr:rowOff>77324</xdr:rowOff>
    </xdr:to>
    <xdr:sp macro="" textlink="">
      <xdr:nvSpPr>
        <xdr:cNvPr id="480" name="楕円 479"/>
        <xdr:cNvSpPr/>
      </xdr:nvSpPr>
      <xdr:spPr>
        <a:xfrm>
          <a:off x="10426700" y="16777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106551</xdr:rowOff>
    </xdr:from>
    <xdr:ext cx="599010" cy="259045"/>
    <xdr:sp macro="" textlink="">
      <xdr:nvSpPr>
        <xdr:cNvPr id="481" name="普通建設事業費 （ うち更新整備　）該当値テキスト"/>
        <xdr:cNvSpPr txBox="1"/>
      </xdr:nvSpPr>
      <xdr:spPr>
        <a:xfrm>
          <a:off x="10528300" y="16565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125450</xdr:rowOff>
    </xdr:from>
    <xdr:to>
      <xdr:col>50</xdr:col>
      <xdr:colOff>165100</xdr:colOff>
      <xdr:row>98</xdr:row>
      <xdr:rowOff>55600</xdr:rowOff>
    </xdr:to>
    <xdr:sp macro="" textlink="">
      <xdr:nvSpPr>
        <xdr:cNvPr id="482" name="楕円 481"/>
        <xdr:cNvSpPr/>
      </xdr:nvSpPr>
      <xdr:spPr>
        <a:xfrm>
          <a:off x="9588500" y="1675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72127</xdr:rowOff>
    </xdr:from>
    <xdr:ext cx="599010" cy="259045"/>
    <xdr:sp macro="" textlink="">
      <xdr:nvSpPr>
        <xdr:cNvPr id="483" name="テキスト ボックス 482"/>
        <xdr:cNvSpPr txBox="1"/>
      </xdr:nvSpPr>
      <xdr:spPr>
        <a:xfrm>
          <a:off x="9339795" y="16531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5764</xdr:rowOff>
    </xdr:from>
    <xdr:to>
      <xdr:col>46</xdr:col>
      <xdr:colOff>38100</xdr:colOff>
      <xdr:row>98</xdr:row>
      <xdr:rowOff>107364</xdr:rowOff>
    </xdr:to>
    <xdr:sp macro="" textlink="">
      <xdr:nvSpPr>
        <xdr:cNvPr id="484" name="楕円 483"/>
        <xdr:cNvSpPr/>
      </xdr:nvSpPr>
      <xdr:spPr>
        <a:xfrm>
          <a:off x="8699500" y="16807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123891</xdr:rowOff>
    </xdr:from>
    <xdr:ext cx="599010" cy="259045"/>
    <xdr:sp macro="" textlink="">
      <xdr:nvSpPr>
        <xdr:cNvPr id="485" name="テキスト ボックス 484"/>
        <xdr:cNvSpPr txBox="1"/>
      </xdr:nvSpPr>
      <xdr:spPr>
        <a:xfrm>
          <a:off x="8450795" y="16583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163646</xdr:rowOff>
    </xdr:from>
    <xdr:to>
      <xdr:col>41</xdr:col>
      <xdr:colOff>101600</xdr:colOff>
      <xdr:row>98</xdr:row>
      <xdr:rowOff>93796</xdr:rowOff>
    </xdr:to>
    <xdr:sp macro="" textlink="">
      <xdr:nvSpPr>
        <xdr:cNvPr id="486" name="楕円 485"/>
        <xdr:cNvSpPr/>
      </xdr:nvSpPr>
      <xdr:spPr>
        <a:xfrm>
          <a:off x="7810500" y="16794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110323</xdr:rowOff>
    </xdr:from>
    <xdr:ext cx="599010" cy="259045"/>
    <xdr:sp macro="" textlink="">
      <xdr:nvSpPr>
        <xdr:cNvPr id="487" name="テキスト ボックス 486"/>
        <xdr:cNvSpPr txBox="1"/>
      </xdr:nvSpPr>
      <xdr:spPr>
        <a:xfrm>
          <a:off x="7561795" y="16569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29671</xdr:rowOff>
    </xdr:from>
    <xdr:to>
      <xdr:col>36</xdr:col>
      <xdr:colOff>165100</xdr:colOff>
      <xdr:row>98</xdr:row>
      <xdr:rowOff>131271</xdr:rowOff>
    </xdr:to>
    <xdr:sp macro="" textlink="">
      <xdr:nvSpPr>
        <xdr:cNvPr id="488" name="楕円 487"/>
        <xdr:cNvSpPr/>
      </xdr:nvSpPr>
      <xdr:spPr>
        <a:xfrm>
          <a:off x="6921500" y="16831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122398</xdr:rowOff>
    </xdr:from>
    <xdr:ext cx="599010" cy="259045"/>
    <xdr:sp macro="" textlink="">
      <xdr:nvSpPr>
        <xdr:cNvPr id="489" name="テキスト ボックス 488"/>
        <xdr:cNvSpPr txBox="1"/>
      </xdr:nvSpPr>
      <xdr:spPr>
        <a:xfrm>
          <a:off x="6672795" y="16924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500" name="直線コネクタ 499"/>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501" name="テキスト ボックス 500"/>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3" name="テキスト ボックス 502"/>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4" name="直線コネクタ 503"/>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505" name="テキスト ボックス 504"/>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131453</xdr:rowOff>
    </xdr:from>
    <xdr:to>
      <xdr:col>85</xdr:col>
      <xdr:colOff>126364</xdr:colOff>
      <xdr:row>38</xdr:row>
      <xdr:rowOff>25400</xdr:rowOff>
    </xdr:to>
    <xdr:cxnSp macro="">
      <xdr:nvCxnSpPr>
        <xdr:cNvPr id="509" name="直線コネクタ 508"/>
        <xdr:cNvCxnSpPr/>
      </xdr:nvCxnSpPr>
      <xdr:spPr>
        <a:xfrm flipV="1">
          <a:off x="16317595" y="5274953"/>
          <a:ext cx="1269" cy="1265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10" name="災害復旧事業費最小値テキスト"/>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11" name="直線コネクタ 510"/>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78130</xdr:rowOff>
    </xdr:from>
    <xdr:ext cx="599010" cy="259045"/>
    <xdr:sp macro="" textlink="">
      <xdr:nvSpPr>
        <xdr:cNvPr id="512" name="災害復旧事業費最大値テキスト"/>
        <xdr:cNvSpPr txBox="1"/>
      </xdr:nvSpPr>
      <xdr:spPr>
        <a:xfrm>
          <a:off x="16370300" y="5050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131453</xdr:rowOff>
    </xdr:from>
    <xdr:to>
      <xdr:col>86</xdr:col>
      <xdr:colOff>25400</xdr:colOff>
      <xdr:row>30</xdr:row>
      <xdr:rowOff>131453</xdr:rowOff>
    </xdr:to>
    <xdr:cxnSp macro="">
      <xdr:nvCxnSpPr>
        <xdr:cNvPr id="513" name="直線コネクタ 512"/>
        <xdr:cNvCxnSpPr/>
      </xdr:nvCxnSpPr>
      <xdr:spPr>
        <a:xfrm>
          <a:off x="16230600" y="5274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7632</xdr:rowOff>
    </xdr:from>
    <xdr:to>
      <xdr:col>85</xdr:col>
      <xdr:colOff>127000</xdr:colOff>
      <xdr:row>38</xdr:row>
      <xdr:rowOff>25400</xdr:rowOff>
    </xdr:to>
    <xdr:cxnSp macro="">
      <xdr:nvCxnSpPr>
        <xdr:cNvPr id="514" name="直線コネクタ 513"/>
        <xdr:cNvCxnSpPr/>
      </xdr:nvCxnSpPr>
      <xdr:spPr>
        <a:xfrm>
          <a:off x="15481300" y="6522732"/>
          <a:ext cx="838200" cy="17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75475</xdr:rowOff>
    </xdr:from>
    <xdr:ext cx="534377" cy="259045"/>
    <xdr:sp macro="" textlink="">
      <xdr:nvSpPr>
        <xdr:cNvPr id="515" name="災害復旧事業費平均値テキスト"/>
        <xdr:cNvSpPr txBox="1"/>
      </xdr:nvSpPr>
      <xdr:spPr>
        <a:xfrm>
          <a:off x="16370300" y="62476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52598</xdr:rowOff>
    </xdr:from>
    <xdr:to>
      <xdr:col>85</xdr:col>
      <xdr:colOff>177800</xdr:colOff>
      <xdr:row>37</xdr:row>
      <xdr:rowOff>154198</xdr:rowOff>
    </xdr:to>
    <xdr:sp macro="" textlink="">
      <xdr:nvSpPr>
        <xdr:cNvPr id="516" name="フローチャート: 判断 515"/>
        <xdr:cNvSpPr/>
      </xdr:nvSpPr>
      <xdr:spPr>
        <a:xfrm>
          <a:off x="16268700" y="6396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7632</xdr:rowOff>
    </xdr:from>
    <xdr:to>
      <xdr:col>81</xdr:col>
      <xdr:colOff>50800</xdr:colOff>
      <xdr:row>38</xdr:row>
      <xdr:rowOff>25400</xdr:rowOff>
    </xdr:to>
    <xdr:cxnSp macro="">
      <xdr:nvCxnSpPr>
        <xdr:cNvPr id="517" name="直線コネクタ 516"/>
        <xdr:cNvCxnSpPr/>
      </xdr:nvCxnSpPr>
      <xdr:spPr>
        <a:xfrm flipV="1">
          <a:off x="14592300" y="6522732"/>
          <a:ext cx="889000" cy="17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58696</xdr:rowOff>
    </xdr:from>
    <xdr:to>
      <xdr:col>81</xdr:col>
      <xdr:colOff>101600</xdr:colOff>
      <xdr:row>37</xdr:row>
      <xdr:rowOff>160296</xdr:rowOff>
    </xdr:to>
    <xdr:sp macro="" textlink="">
      <xdr:nvSpPr>
        <xdr:cNvPr id="518" name="フローチャート: 判断 517"/>
        <xdr:cNvSpPr/>
      </xdr:nvSpPr>
      <xdr:spPr>
        <a:xfrm>
          <a:off x="15430500" y="640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5373</xdr:rowOff>
    </xdr:from>
    <xdr:ext cx="534377" cy="259045"/>
    <xdr:sp macro="" textlink="">
      <xdr:nvSpPr>
        <xdr:cNvPr id="519" name="テキスト ボックス 518"/>
        <xdr:cNvSpPr txBox="1"/>
      </xdr:nvSpPr>
      <xdr:spPr>
        <a:xfrm>
          <a:off x="15214111" y="6177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25400</xdr:rowOff>
    </xdr:from>
    <xdr:to>
      <xdr:col>76</xdr:col>
      <xdr:colOff>114300</xdr:colOff>
      <xdr:row>38</xdr:row>
      <xdr:rowOff>25400</xdr:rowOff>
    </xdr:to>
    <xdr:cxnSp macro="">
      <xdr:nvCxnSpPr>
        <xdr:cNvPr id="520" name="直線コネクタ 519"/>
        <xdr:cNvCxnSpPr/>
      </xdr:nvCxnSpPr>
      <xdr:spPr>
        <a:xfrm>
          <a:off x="13703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83682</xdr:rowOff>
    </xdr:from>
    <xdr:to>
      <xdr:col>76</xdr:col>
      <xdr:colOff>165100</xdr:colOff>
      <xdr:row>38</xdr:row>
      <xdr:rowOff>13832</xdr:rowOff>
    </xdr:to>
    <xdr:sp macro="" textlink="">
      <xdr:nvSpPr>
        <xdr:cNvPr id="521" name="フローチャート: 判断 520"/>
        <xdr:cNvSpPr/>
      </xdr:nvSpPr>
      <xdr:spPr>
        <a:xfrm>
          <a:off x="14541500" y="642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30359</xdr:rowOff>
    </xdr:from>
    <xdr:ext cx="534377" cy="259045"/>
    <xdr:sp macro="" textlink="">
      <xdr:nvSpPr>
        <xdr:cNvPr id="522" name="テキスト ボックス 521"/>
        <xdr:cNvSpPr txBox="1"/>
      </xdr:nvSpPr>
      <xdr:spPr>
        <a:xfrm>
          <a:off x="14325111" y="6202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25400</xdr:rowOff>
    </xdr:from>
    <xdr:to>
      <xdr:col>71</xdr:col>
      <xdr:colOff>177800</xdr:colOff>
      <xdr:row>38</xdr:row>
      <xdr:rowOff>25400</xdr:rowOff>
    </xdr:to>
    <xdr:cxnSp macro="">
      <xdr:nvCxnSpPr>
        <xdr:cNvPr id="523" name="直線コネクタ 522"/>
        <xdr:cNvCxnSpPr/>
      </xdr:nvCxnSpPr>
      <xdr:spPr>
        <a:xfrm>
          <a:off x="1281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49598</xdr:rowOff>
    </xdr:from>
    <xdr:to>
      <xdr:col>72</xdr:col>
      <xdr:colOff>38100</xdr:colOff>
      <xdr:row>37</xdr:row>
      <xdr:rowOff>151198</xdr:rowOff>
    </xdr:to>
    <xdr:sp macro="" textlink="">
      <xdr:nvSpPr>
        <xdr:cNvPr id="524" name="フローチャート: 判断 523"/>
        <xdr:cNvSpPr/>
      </xdr:nvSpPr>
      <xdr:spPr>
        <a:xfrm>
          <a:off x="13652500" y="6393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167725</xdr:rowOff>
    </xdr:from>
    <xdr:ext cx="534377" cy="259045"/>
    <xdr:sp macro="" textlink="">
      <xdr:nvSpPr>
        <xdr:cNvPr id="525" name="テキスト ボックス 524"/>
        <xdr:cNvSpPr txBox="1"/>
      </xdr:nvSpPr>
      <xdr:spPr>
        <a:xfrm>
          <a:off x="13436111" y="6168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64686</xdr:rowOff>
    </xdr:from>
    <xdr:to>
      <xdr:col>67</xdr:col>
      <xdr:colOff>101600</xdr:colOff>
      <xdr:row>37</xdr:row>
      <xdr:rowOff>166286</xdr:rowOff>
    </xdr:to>
    <xdr:sp macro="" textlink="">
      <xdr:nvSpPr>
        <xdr:cNvPr id="526" name="フローチャート: 判断 525"/>
        <xdr:cNvSpPr/>
      </xdr:nvSpPr>
      <xdr:spPr>
        <a:xfrm>
          <a:off x="12763500" y="6408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11363</xdr:rowOff>
    </xdr:from>
    <xdr:ext cx="534377" cy="259045"/>
    <xdr:sp macro="" textlink="">
      <xdr:nvSpPr>
        <xdr:cNvPr id="527" name="テキスト ボックス 526"/>
        <xdr:cNvSpPr txBox="1"/>
      </xdr:nvSpPr>
      <xdr:spPr>
        <a:xfrm>
          <a:off x="12547111" y="6183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146050</xdr:rowOff>
    </xdr:from>
    <xdr:to>
      <xdr:col>85</xdr:col>
      <xdr:colOff>177800</xdr:colOff>
      <xdr:row>38</xdr:row>
      <xdr:rowOff>76200</xdr:rowOff>
    </xdr:to>
    <xdr:sp macro="" textlink="">
      <xdr:nvSpPr>
        <xdr:cNvPr id="533" name="楕円 532"/>
        <xdr:cNvSpPr/>
      </xdr:nvSpPr>
      <xdr:spPr>
        <a:xfrm>
          <a:off x="16268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60977</xdr:rowOff>
    </xdr:from>
    <xdr:ext cx="249299" cy="259045"/>
    <xdr:sp macro="" textlink="">
      <xdr:nvSpPr>
        <xdr:cNvPr id="534" name="災害復旧事業費該当値テキスト"/>
        <xdr:cNvSpPr txBox="1"/>
      </xdr:nvSpPr>
      <xdr:spPr>
        <a:xfrm>
          <a:off x="16370300" y="6404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128282</xdr:rowOff>
    </xdr:from>
    <xdr:to>
      <xdr:col>81</xdr:col>
      <xdr:colOff>101600</xdr:colOff>
      <xdr:row>38</xdr:row>
      <xdr:rowOff>58432</xdr:rowOff>
    </xdr:to>
    <xdr:sp macro="" textlink="">
      <xdr:nvSpPr>
        <xdr:cNvPr id="535" name="楕円 534"/>
        <xdr:cNvSpPr/>
      </xdr:nvSpPr>
      <xdr:spPr>
        <a:xfrm>
          <a:off x="15430500" y="6471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49559</xdr:rowOff>
    </xdr:from>
    <xdr:ext cx="469744" cy="259045"/>
    <xdr:sp macro="" textlink="">
      <xdr:nvSpPr>
        <xdr:cNvPr id="536" name="テキスト ボックス 535"/>
        <xdr:cNvSpPr txBox="1"/>
      </xdr:nvSpPr>
      <xdr:spPr>
        <a:xfrm>
          <a:off x="15246428" y="6564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146050</xdr:rowOff>
    </xdr:from>
    <xdr:to>
      <xdr:col>76</xdr:col>
      <xdr:colOff>165100</xdr:colOff>
      <xdr:row>38</xdr:row>
      <xdr:rowOff>76200</xdr:rowOff>
    </xdr:to>
    <xdr:sp macro="" textlink="">
      <xdr:nvSpPr>
        <xdr:cNvPr id="537" name="楕円 536"/>
        <xdr:cNvSpPr/>
      </xdr:nvSpPr>
      <xdr:spPr>
        <a:xfrm>
          <a:off x="14541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38</xdr:row>
      <xdr:rowOff>67327</xdr:rowOff>
    </xdr:from>
    <xdr:ext cx="249299" cy="259045"/>
    <xdr:sp macro="" textlink="">
      <xdr:nvSpPr>
        <xdr:cNvPr id="538" name="テキスト ボックス 537"/>
        <xdr:cNvSpPr txBox="1"/>
      </xdr:nvSpPr>
      <xdr:spPr>
        <a:xfrm>
          <a:off x="14467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146050</xdr:rowOff>
    </xdr:from>
    <xdr:to>
      <xdr:col>72</xdr:col>
      <xdr:colOff>38100</xdr:colOff>
      <xdr:row>38</xdr:row>
      <xdr:rowOff>76200</xdr:rowOff>
    </xdr:to>
    <xdr:sp macro="" textlink="">
      <xdr:nvSpPr>
        <xdr:cNvPr id="539" name="楕円 538"/>
        <xdr:cNvSpPr/>
      </xdr:nvSpPr>
      <xdr:spPr>
        <a:xfrm>
          <a:off x="1365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38</xdr:row>
      <xdr:rowOff>67327</xdr:rowOff>
    </xdr:from>
    <xdr:ext cx="249299" cy="259045"/>
    <xdr:sp macro="" textlink="">
      <xdr:nvSpPr>
        <xdr:cNvPr id="540" name="テキスト ボックス 539"/>
        <xdr:cNvSpPr txBox="1"/>
      </xdr:nvSpPr>
      <xdr:spPr>
        <a:xfrm>
          <a:off x="1357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146050</xdr:rowOff>
    </xdr:from>
    <xdr:to>
      <xdr:col>67</xdr:col>
      <xdr:colOff>101600</xdr:colOff>
      <xdr:row>38</xdr:row>
      <xdr:rowOff>76200</xdr:rowOff>
    </xdr:to>
    <xdr:sp macro="" textlink="">
      <xdr:nvSpPr>
        <xdr:cNvPr id="541" name="楕円 540"/>
        <xdr:cNvSpPr/>
      </xdr:nvSpPr>
      <xdr:spPr>
        <a:xfrm>
          <a:off x="1276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38</xdr:row>
      <xdr:rowOff>67327</xdr:rowOff>
    </xdr:from>
    <xdr:ext cx="249299" cy="259045"/>
    <xdr:sp macro="" textlink="">
      <xdr:nvSpPr>
        <xdr:cNvPr id="542" name="テキスト ボックス 541"/>
        <xdr:cNvSpPr txBox="1"/>
      </xdr:nvSpPr>
      <xdr:spPr>
        <a:xfrm>
          <a:off x="1268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2" name="直線コネクタ 60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3" name="テキスト ボックス 60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4" name="直線コネクタ 60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5" name="テキスト ボックス 604"/>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7" name="テキスト ボックス 60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8" name="直線コネクタ 60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9" name="テキスト ボックス 608"/>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0" name="直線コネクタ 60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1" name="テキスト ボックス 61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3" name="テキスト ボックス 612"/>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118244</xdr:rowOff>
    </xdr:from>
    <xdr:to>
      <xdr:col>85</xdr:col>
      <xdr:colOff>126364</xdr:colOff>
      <xdr:row>79</xdr:row>
      <xdr:rowOff>33100</xdr:rowOff>
    </xdr:to>
    <xdr:cxnSp macro="">
      <xdr:nvCxnSpPr>
        <xdr:cNvPr id="615" name="直線コネクタ 614"/>
        <xdr:cNvCxnSpPr/>
      </xdr:nvCxnSpPr>
      <xdr:spPr>
        <a:xfrm flipV="1">
          <a:off x="16317595" y="12291194"/>
          <a:ext cx="1269" cy="1286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36927</xdr:rowOff>
    </xdr:from>
    <xdr:ext cx="469744" cy="259045"/>
    <xdr:sp macro="" textlink="">
      <xdr:nvSpPr>
        <xdr:cNvPr id="616" name="公債費最小値テキスト"/>
        <xdr:cNvSpPr txBox="1"/>
      </xdr:nvSpPr>
      <xdr:spPr>
        <a:xfrm>
          <a:off x="16370300" y="1358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33100</xdr:rowOff>
    </xdr:from>
    <xdr:to>
      <xdr:col>86</xdr:col>
      <xdr:colOff>25400</xdr:colOff>
      <xdr:row>79</xdr:row>
      <xdr:rowOff>33100</xdr:rowOff>
    </xdr:to>
    <xdr:cxnSp macro="">
      <xdr:nvCxnSpPr>
        <xdr:cNvPr id="617" name="直線コネクタ 616"/>
        <xdr:cNvCxnSpPr/>
      </xdr:nvCxnSpPr>
      <xdr:spPr>
        <a:xfrm>
          <a:off x="16230600" y="1357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64921</xdr:rowOff>
    </xdr:from>
    <xdr:ext cx="599010" cy="259045"/>
    <xdr:sp macro="" textlink="">
      <xdr:nvSpPr>
        <xdr:cNvPr id="618" name="公債費最大値テキスト"/>
        <xdr:cNvSpPr txBox="1"/>
      </xdr:nvSpPr>
      <xdr:spPr>
        <a:xfrm>
          <a:off x="16370300" y="12066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681,263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118244</xdr:rowOff>
    </xdr:from>
    <xdr:to>
      <xdr:col>86</xdr:col>
      <xdr:colOff>25400</xdr:colOff>
      <xdr:row>71</xdr:row>
      <xdr:rowOff>118244</xdr:rowOff>
    </xdr:to>
    <xdr:cxnSp macro="">
      <xdr:nvCxnSpPr>
        <xdr:cNvPr id="619" name="直線コネクタ 618"/>
        <xdr:cNvCxnSpPr/>
      </xdr:nvCxnSpPr>
      <xdr:spPr>
        <a:xfrm>
          <a:off x="16230600" y="12291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9068</xdr:rowOff>
    </xdr:from>
    <xdr:to>
      <xdr:col>85</xdr:col>
      <xdr:colOff>127000</xdr:colOff>
      <xdr:row>77</xdr:row>
      <xdr:rowOff>139492</xdr:rowOff>
    </xdr:to>
    <xdr:cxnSp macro="">
      <xdr:nvCxnSpPr>
        <xdr:cNvPr id="620" name="直線コネクタ 619"/>
        <xdr:cNvCxnSpPr/>
      </xdr:nvCxnSpPr>
      <xdr:spPr>
        <a:xfrm>
          <a:off x="15481300" y="13039268"/>
          <a:ext cx="838200" cy="301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65833</xdr:rowOff>
    </xdr:from>
    <xdr:ext cx="599010" cy="259045"/>
    <xdr:sp macro="" textlink="">
      <xdr:nvSpPr>
        <xdr:cNvPr id="621" name="公債費平均値テキスト"/>
        <xdr:cNvSpPr txBox="1"/>
      </xdr:nvSpPr>
      <xdr:spPr>
        <a:xfrm>
          <a:off x="16370300" y="130960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42956</xdr:rowOff>
    </xdr:from>
    <xdr:to>
      <xdr:col>85</xdr:col>
      <xdr:colOff>177800</xdr:colOff>
      <xdr:row>77</xdr:row>
      <xdr:rowOff>144556</xdr:rowOff>
    </xdr:to>
    <xdr:sp macro="" textlink="">
      <xdr:nvSpPr>
        <xdr:cNvPr id="622" name="フローチャート: 判断 621"/>
        <xdr:cNvSpPr/>
      </xdr:nvSpPr>
      <xdr:spPr>
        <a:xfrm>
          <a:off x="16268700" y="13244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9068</xdr:rowOff>
    </xdr:from>
    <xdr:to>
      <xdr:col>81</xdr:col>
      <xdr:colOff>50800</xdr:colOff>
      <xdr:row>77</xdr:row>
      <xdr:rowOff>10863</xdr:rowOff>
    </xdr:to>
    <xdr:cxnSp macro="">
      <xdr:nvCxnSpPr>
        <xdr:cNvPr id="623" name="直線コネクタ 622"/>
        <xdr:cNvCxnSpPr/>
      </xdr:nvCxnSpPr>
      <xdr:spPr>
        <a:xfrm flipV="1">
          <a:off x="14592300" y="13039268"/>
          <a:ext cx="889000" cy="173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32449</xdr:rowOff>
    </xdr:from>
    <xdr:to>
      <xdr:col>81</xdr:col>
      <xdr:colOff>101600</xdr:colOff>
      <xdr:row>77</xdr:row>
      <xdr:rowOff>134049</xdr:rowOff>
    </xdr:to>
    <xdr:sp macro="" textlink="">
      <xdr:nvSpPr>
        <xdr:cNvPr id="624" name="フローチャート: 判断 623"/>
        <xdr:cNvSpPr/>
      </xdr:nvSpPr>
      <xdr:spPr>
        <a:xfrm>
          <a:off x="15430500" y="1323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125176</xdr:rowOff>
    </xdr:from>
    <xdr:ext cx="599010" cy="259045"/>
    <xdr:sp macro="" textlink="">
      <xdr:nvSpPr>
        <xdr:cNvPr id="625" name="テキスト ボックス 624"/>
        <xdr:cNvSpPr txBox="1"/>
      </xdr:nvSpPr>
      <xdr:spPr>
        <a:xfrm>
          <a:off x="15181795" y="13326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160217</xdr:rowOff>
    </xdr:from>
    <xdr:to>
      <xdr:col>76</xdr:col>
      <xdr:colOff>114300</xdr:colOff>
      <xdr:row>77</xdr:row>
      <xdr:rowOff>10863</xdr:rowOff>
    </xdr:to>
    <xdr:cxnSp macro="">
      <xdr:nvCxnSpPr>
        <xdr:cNvPr id="626" name="直線コネクタ 625"/>
        <xdr:cNvCxnSpPr/>
      </xdr:nvCxnSpPr>
      <xdr:spPr>
        <a:xfrm>
          <a:off x="13703300" y="13190417"/>
          <a:ext cx="889000" cy="22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46951</xdr:rowOff>
    </xdr:from>
    <xdr:to>
      <xdr:col>76</xdr:col>
      <xdr:colOff>165100</xdr:colOff>
      <xdr:row>77</xdr:row>
      <xdr:rowOff>148551</xdr:rowOff>
    </xdr:to>
    <xdr:sp macro="" textlink="">
      <xdr:nvSpPr>
        <xdr:cNvPr id="627" name="フローチャート: 判断 626"/>
        <xdr:cNvSpPr/>
      </xdr:nvSpPr>
      <xdr:spPr>
        <a:xfrm>
          <a:off x="14541500" y="1324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139678</xdr:rowOff>
    </xdr:from>
    <xdr:ext cx="599010" cy="259045"/>
    <xdr:sp macro="" textlink="">
      <xdr:nvSpPr>
        <xdr:cNvPr id="628" name="テキスト ボックス 627"/>
        <xdr:cNvSpPr txBox="1"/>
      </xdr:nvSpPr>
      <xdr:spPr>
        <a:xfrm>
          <a:off x="14292795" y="13341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155744</xdr:rowOff>
    </xdr:from>
    <xdr:to>
      <xdr:col>71</xdr:col>
      <xdr:colOff>177800</xdr:colOff>
      <xdr:row>76</xdr:row>
      <xdr:rowOff>160217</xdr:rowOff>
    </xdr:to>
    <xdr:cxnSp macro="">
      <xdr:nvCxnSpPr>
        <xdr:cNvPr id="629" name="直線コネクタ 628"/>
        <xdr:cNvCxnSpPr/>
      </xdr:nvCxnSpPr>
      <xdr:spPr>
        <a:xfrm>
          <a:off x="12814300" y="13185944"/>
          <a:ext cx="889000" cy="4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107307</xdr:rowOff>
    </xdr:from>
    <xdr:to>
      <xdr:col>72</xdr:col>
      <xdr:colOff>38100</xdr:colOff>
      <xdr:row>78</xdr:row>
      <xdr:rowOff>37457</xdr:rowOff>
    </xdr:to>
    <xdr:sp macro="" textlink="">
      <xdr:nvSpPr>
        <xdr:cNvPr id="630" name="フローチャート: 判断 629"/>
        <xdr:cNvSpPr/>
      </xdr:nvSpPr>
      <xdr:spPr>
        <a:xfrm>
          <a:off x="13652500" y="13308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78</xdr:row>
      <xdr:rowOff>28584</xdr:rowOff>
    </xdr:from>
    <xdr:ext cx="599010" cy="259045"/>
    <xdr:sp macro="" textlink="">
      <xdr:nvSpPr>
        <xdr:cNvPr id="631" name="テキスト ボックス 630"/>
        <xdr:cNvSpPr txBox="1"/>
      </xdr:nvSpPr>
      <xdr:spPr>
        <a:xfrm>
          <a:off x="13403795" y="13401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71571</xdr:rowOff>
    </xdr:from>
    <xdr:to>
      <xdr:col>67</xdr:col>
      <xdr:colOff>101600</xdr:colOff>
      <xdr:row>78</xdr:row>
      <xdr:rowOff>1721</xdr:rowOff>
    </xdr:to>
    <xdr:sp macro="" textlink="">
      <xdr:nvSpPr>
        <xdr:cNvPr id="632" name="フローチャート: 判断 631"/>
        <xdr:cNvSpPr/>
      </xdr:nvSpPr>
      <xdr:spPr>
        <a:xfrm>
          <a:off x="12763500" y="13273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164298</xdr:rowOff>
    </xdr:from>
    <xdr:ext cx="599010" cy="259045"/>
    <xdr:sp macro="" textlink="">
      <xdr:nvSpPr>
        <xdr:cNvPr id="633" name="テキスト ボックス 632"/>
        <xdr:cNvSpPr txBox="1"/>
      </xdr:nvSpPr>
      <xdr:spPr>
        <a:xfrm>
          <a:off x="12514795" y="13365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88692</xdr:rowOff>
    </xdr:from>
    <xdr:to>
      <xdr:col>85</xdr:col>
      <xdr:colOff>177800</xdr:colOff>
      <xdr:row>78</xdr:row>
      <xdr:rowOff>18842</xdr:rowOff>
    </xdr:to>
    <xdr:sp macro="" textlink="">
      <xdr:nvSpPr>
        <xdr:cNvPr id="639" name="楕円 638"/>
        <xdr:cNvSpPr/>
      </xdr:nvSpPr>
      <xdr:spPr>
        <a:xfrm>
          <a:off x="16268700" y="13290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67119</xdr:rowOff>
    </xdr:from>
    <xdr:ext cx="599010" cy="259045"/>
    <xdr:sp macro="" textlink="">
      <xdr:nvSpPr>
        <xdr:cNvPr id="640" name="公債費該当値テキスト"/>
        <xdr:cNvSpPr txBox="1"/>
      </xdr:nvSpPr>
      <xdr:spPr>
        <a:xfrm>
          <a:off x="16370300" y="13268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129718</xdr:rowOff>
    </xdr:from>
    <xdr:to>
      <xdr:col>81</xdr:col>
      <xdr:colOff>101600</xdr:colOff>
      <xdr:row>76</xdr:row>
      <xdr:rowOff>59869</xdr:rowOff>
    </xdr:to>
    <xdr:sp macro="" textlink="">
      <xdr:nvSpPr>
        <xdr:cNvPr id="641" name="楕円 640"/>
        <xdr:cNvSpPr/>
      </xdr:nvSpPr>
      <xdr:spPr>
        <a:xfrm>
          <a:off x="15430500" y="1298846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76395</xdr:rowOff>
    </xdr:from>
    <xdr:ext cx="599010" cy="259045"/>
    <xdr:sp macro="" textlink="">
      <xdr:nvSpPr>
        <xdr:cNvPr id="642" name="テキスト ボックス 641"/>
        <xdr:cNvSpPr txBox="1"/>
      </xdr:nvSpPr>
      <xdr:spPr>
        <a:xfrm>
          <a:off x="15181795" y="12763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131513</xdr:rowOff>
    </xdr:from>
    <xdr:to>
      <xdr:col>76</xdr:col>
      <xdr:colOff>165100</xdr:colOff>
      <xdr:row>77</xdr:row>
      <xdr:rowOff>61663</xdr:rowOff>
    </xdr:to>
    <xdr:sp macro="" textlink="">
      <xdr:nvSpPr>
        <xdr:cNvPr id="643" name="楕円 642"/>
        <xdr:cNvSpPr/>
      </xdr:nvSpPr>
      <xdr:spPr>
        <a:xfrm>
          <a:off x="14541500" y="13161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78190</xdr:rowOff>
    </xdr:from>
    <xdr:ext cx="599010" cy="259045"/>
    <xdr:sp macro="" textlink="">
      <xdr:nvSpPr>
        <xdr:cNvPr id="644" name="テキスト ボックス 643"/>
        <xdr:cNvSpPr txBox="1"/>
      </xdr:nvSpPr>
      <xdr:spPr>
        <a:xfrm>
          <a:off x="14292795" y="12936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109417</xdr:rowOff>
    </xdr:from>
    <xdr:to>
      <xdr:col>72</xdr:col>
      <xdr:colOff>38100</xdr:colOff>
      <xdr:row>77</xdr:row>
      <xdr:rowOff>39567</xdr:rowOff>
    </xdr:to>
    <xdr:sp macro="" textlink="">
      <xdr:nvSpPr>
        <xdr:cNvPr id="645" name="楕円 644"/>
        <xdr:cNvSpPr/>
      </xdr:nvSpPr>
      <xdr:spPr>
        <a:xfrm>
          <a:off x="13652500" y="13139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56094</xdr:rowOff>
    </xdr:from>
    <xdr:ext cx="599010" cy="259045"/>
    <xdr:sp macro="" textlink="">
      <xdr:nvSpPr>
        <xdr:cNvPr id="646" name="テキスト ボックス 645"/>
        <xdr:cNvSpPr txBox="1"/>
      </xdr:nvSpPr>
      <xdr:spPr>
        <a:xfrm>
          <a:off x="13403795" y="12914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104944</xdr:rowOff>
    </xdr:from>
    <xdr:to>
      <xdr:col>67</xdr:col>
      <xdr:colOff>101600</xdr:colOff>
      <xdr:row>77</xdr:row>
      <xdr:rowOff>35094</xdr:rowOff>
    </xdr:to>
    <xdr:sp macro="" textlink="">
      <xdr:nvSpPr>
        <xdr:cNvPr id="647" name="楕円 646"/>
        <xdr:cNvSpPr/>
      </xdr:nvSpPr>
      <xdr:spPr>
        <a:xfrm>
          <a:off x="12763500" y="13135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51621</xdr:rowOff>
    </xdr:from>
    <xdr:ext cx="599010" cy="259045"/>
    <xdr:sp macro="" textlink="">
      <xdr:nvSpPr>
        <xdr:cNvPr id="648" name="テキスト ボックス 647"/>
        <xdr:cNvSpPr txBox="1"/>
      </xdr:nvSpPr>
      <xdr:spPr>
        <a:xfrm>
          <a:off x="12514795" y="12910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95</xdr:row>
      <xdr:rowOff>54627</xdr:rowOff>
    </xdr:from>
    <xdr:ext cx="685572" cy="259045"/>
    <xdr:sp macro="" textlink="">
      <xdr:nvSpPr>
        <xdr:cNvPr id="662" name="テキスト ボックス 661"/>
        <xdr:cNvSpPr txBox="1"/>
      </xdr:nvSpPr>
      <xdr:spPr>
        <a:xfrm>
          <a:off x="11760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4" name="テキスト ボックス 663"/>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6" name="テキスト ボックス 665"/>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8" name="テキスト ボックス 667"/>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104263</xdr:rowOff>
    </xdr:from>
    <xdr:to>
      <xdr:col>85</xdr:col>
      <xdr:colOff>126364</xdr:colOff>
      <xdr:row>98</xdr:row>
      <xdr:rowOff>139700</xdr:rowOff>
    </xdr:to>
    <xdr:cxnSp macro="">
      <xdr:nvCxnSpPr>
        <xdr:cNvPr id="670" name="直線コネクタ 669"/>
        <xdr:cNvCxnSpPr/>
      </xdr:nvCxnSpPr>
      <xdr:spPr>
        <a:xfrm flipV="1">
          <a:off x="16317595" y="15877663"/>
          <a:ext cx="1269" cy="1064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155293</xdr:rowOff>
    </xdr:from>
    <xdr:ext cx="249299" cy="259045"/>
    <xdr:sp macro="" textlink="">
      <xdr:nvSpPr>
        <xdr:cNvPr id="671" name="積立金最小値テキスト"/>
        <xdr:cNvSpPr txBox="1"/>
      </xdr:nvSpPr>
      <xdr:spPr>
        <a:xfrm>
          <a:off x="16370300" y="169573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139700</xdr:rowOff>
    </xdr:from>
    <xdr:to>
      <xdr:col>86</xdr:col>
      <xdr:colOff>25400</xdr:colOff>
      <xdr:row>98</xdr:row>
      <xdr:rowOff>139700</xdr:rowOff>
    </xdr:to>
    <xdr:cxnSp macro="">
      <xdr:nvCxnSpPr>
        <xdr:cNvPr id="672" name="直線コネクタ 671"/>
        <xdr:cNvCxnSpPr/>
      </xdr:nvCxnSpPr>
      <xdr:spPr>
        <a:xfrm>
          <a:off x="16230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50940</xdr:rowOff>
    </xdr:from>
    <xdr:ext cx="690189" cy="259045"/>
    <xdr:sp macro="" textlink="">
      <xdr:nvSpPr>
        <xdr:cNvPr id="673" name="積立金最大値テキスト"/>
        <xdr:cNvSpPr txBox="1"/>
      </xdr:nvSpPr>
      <xdr:spPr>
        <a:xfrm>
          <a:off x="16370300" y="156528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2,327,508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104263</xdr:rowOff>
    </xdr:from>
    <xdr:to>
      <xdr:col>86</xdr:col>
      <xdr:colOff>25400</xdr:colOff>
      <xdr:row>92</xdr:row>
      <xdr:rowOff>104263</xdr:rowOff>
    </xdr:to>
    <xdr:cxnSp macro="">
      <xdr:nvCxnSpPr>
        <xdr:cNvPr id="674" name="直線コネクタ 673"/>
        <xdr:cNvCxnSpPr/>
      </xdr:nvCxnSpPr>
      <xdr:spPr>
        <a:xfrm>
          <a:off x="16230600" y="15877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87809</xdr:rowOff>
    </xdr:from>
    <xdr:to>
      <xdr:col>85</xdr:col>
      <xdr:colOff>127000</xdr:colOff>
      <xdr:row>98</xdr:row>
      <xdr:rowOff>104318</xdr:rowOff>
    </xdr:to>
    <xdr:cxnSp macro="">
      <xdr:nvCxnSpPr>
        <xdr:cNvPr id="675" name="直線コネクタ 674"/>
        <xdr:cNvCxnSpPr/>
      </xdr:nvCxnSpPr>
      <xdr:spPr>
        <a:xfrm>
          <a:off x="15481300" y="16889909"/>
          <a:ext cx="838200" cy="16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72744</xdr:rowOff>
    </xdr:from>
    <xdr:ext cx="534377" cy="259045"/>
    <xdr:sp macro="" textlink="">
      <xdr:nvSpPr>
        <xdr:cNvPr id="676" name="積立金平均値テキスト"/>
        <xdr:cNvSpPr txBox="1"/>
      </xdr:nvSpPr>
      <xdr:spPr>
        <a:xfrm>
          <a:off x="16370300" y="167033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49867</xdr:rowOff>
    </xdr:from>
    <xdr:to>
      <xdr:col>85</xdr:col>
      <xdr:colOff>177800</xdr:colOff>
      <xdr:row>98</xdr:row>
      <xdr:rowOff>151467</xdr:rowOff>
    </xdr:to>
    <xdr:sp macro="" textlink="">
      <xdr:nvSpPr>
        <xdr:cNvPr id="677" name="フローチャート: 判断 676"/>
        <xdr:cNvSpPr/>
      </xdr:nvSpPr>
      <xdr:spPr>
        <a:xfrm>
          <a:off x="16268700" y="16851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67773</xdr:rowOff>
    </xdr:from>
    <xdr:to>
      <xdr:col>81</xdr:col>
      <xdr:colOff>50800</xdr:colOff>
      <xdr:row>98</xdr:row>
      <xdr:rowOff>87809</xdr:rowOff>
    </xdr:to>
    <xdr:cxnSp macro="">
      <xdr:nvCxnSpPr>
        <xdr:cNvPr id="678" name="直線コネクタ 677"/>
        <xdr:cNvCxnSpPr/>
      </xdr:nvCxnSpPr>
      <xdr:spPr>
        <a:xfrm>
          <a:off x="14592300" y="16869873"/>
          <a:ext cx="889000" cy="20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56186</xdr:rowOff>
    </xdr:from>
    <xdr:to>
      <xdr:col>81</xdr:col>
      <xdr:colOff>101600</xdr:colOff>
      <xdr:row>98</xdr:row>
      <xdr:rowOff>157786</xdr:rowOff>
    </xdr:to>
    <xdr:sp macro="" textlink="">
      <xdr:nvSpPr>
        <xdr:cNvPr id="679" name="フローチャート: 判断 678"/>
        <xdr:cNvSpPr/>
      </xdr:nvSpPr>
      <xdr:spPr>
        <a:xfrm>
          <a:off x="15430500" y="1685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148913</xdr:rowOff>
    </xdr:from>
    <xdr:ext cx="534377" cy="259045"/>
    <xdr:sp macro="" textlink="">
      <xdr:nvSpPr>
        <xdr:cNvPr id="680" name="テキスト ボックス 679"/>
        <xdr:cNvSpPr txBox="1"/>
      </xdr:nvSpPr>
      <xdr:spPr>
        <a:xfrm>
          <a:off x="15214111" y="16951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67773</xdr:rowOff>
    </xdr:from>
    <xdr:to>
      <xdr:col>76</xdr:col>
      <xdr:colOff>114300</xdr:colOff>
      <xdr:row>98</xdr:row>
      <xdr:rowOff>99915</xdr:rowOff>
    </xdr:to>
    <xdr:cxnSp macro="">
      <xdr:nvCxnSpPr>
        <xdr:cNvPr id="681" name="直線コネクタ 680"/>
        <xdr:cNvCxnSpPr/>
      </xdr:nvCxnSpPr>
      <xdr:spPr>
        <a:xfrm flipV="1">
          <a:off x="13703300" y="16869873"/>
          <a:ext cx="889000" cy="32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48653</xdr:rowOff>
    </xdr:from>
    <xdr:to>
      <xdr:col>76</xdr:col>
      <xdr:colOff>165100</xdr:colOff>
      <xdr:row>98</xdr:row>
      <xdr:rowOff>150253</xdr:rowOff>
    </xdr:to>
    <xdr:sp macro="" textlink="">
      <xdr:nvSpPr>
        <xdr:cNvPr id="682" name="フローチャート: 判断 681"/>
        <xdr:cNvSpPr/>
      </xdr:nvSpPr>
      <xdr:spPr>
        <a:xfrm>
          <a:off x="14541500" y="16850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141380</xdr:rowOff>
    </xdr:from>
    <xdr:ext cx="534377" cy="259045"/>
    <xdr:sp macro="" textlink="">
      <xdr:nvSpPr>
        <xdr:cNvPr id="683" name="テキスト ボックス 682"/>
        <xdr:cNvSpPr txBox="1"/>
      </xdr:nvSpPr>
      <xdr:spPr>
        <a:xfrm>
          <a:off x="14325111" y="16943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99915</xdr:rowOff>
    </xdr:from>
    <xdr:to>
      <xdr:col>71</xdr:col>
      <xdr:colOff>177800</xdr:colOff>
      <xdr:row>98</xdr:row>
      <xdr:rowOff>104223</xdr:rowOff>
    </xdr:to>
    <xdr:cxnSp macro="">
      <xdr:nvCxnSpPr>
        <xdr:cNvPr id="684" name="直線コネクタ 683"/>
        <xdr:cNvCxnSpPr/>
      </xdr:nvCxnSpPr>
      <xdr:spPr>
        <a:xfrm flipV="1">
          <a:off x="12814300" y="16902015"/>
          <a:ext cx="889000" cy="4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12567</xdr:rowOff>
    </xdr:from>
    <xdr:to>
      <xdr:col>72</xdr:col>
      <xdr:colOff>38100</xdr:colOff>
      <xdr:row>98</xdr:row>
      <xdr:rowOff>114167</xdr:rowOff>
    </xdr:to>
    <xdr:sp macro="" textlink="">
      <xdr:nvSpPr>
        <xdr:cNvPr id="685" name="フローチャート: 判断 684"/>
        <xdr:cNvSpPr/>
      </xdr:nvSpPr>
      <xdr:spPr>
        <a:xfrm>
          <a:off x="13652500" y="16814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130694</xdr:rowOff>
    </xdr:from>
    <xdr:ext cx="599010" cy="259045"/>
    <xdr:sp macro="" textlink="">
      <xdr:nvSpPr>
        <xdr:cNvPr id="686" name="テキスト ボックス 685"/>
        <xdr:cNvSpPr txBox="1"/>
      </xdr:nvSpPr>
      <xdr:spPr>
        <a:xfrm>
          <a:off x="13403795" y="16589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62202</xdr:rowOff>
    </xdr:from>
    <xdr:to>
      <xdr:col>67</xdr:col>
      <xdr:colOff>101600</xdr:colOff>
      <xdr:row>98</xdr:row>
      <xdr:rowOff>163802</xdr:rowOff>
    </xdr:to>
    <xdr:sp macro="" textlink="">
      <xdr:nvSpPr>
        <xdr:cNvPr id="687" name="フローチャート: 判断 686"/>
        <xdr:cNvSpPr/>
      </xdr:nvSpPr>
      <xdr:spPr>
        <a:xfrm>
          <a:off x="12763500" y="16864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154929</xdr:rowOff>
    </xdr:from>
    <xdr:ext cx="534377" cy="259045"/>
    <xdr:sp macro="" textlink="">
      <xdr:nvSpPr>
        <xdr:cNvPr id="688" name="テキスト ボックス 687"/>
        <xdr:cNvSpPr txBox="1"/>
      </xdr:nvSpPr>
      <xdr:spPr>
        <a:xfrm>
          <a:off x="12547111" y="16957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53518</xdr:rowOff>
    </xdr:from>
    <xdr:to>
      <xdr:col>85</xdr:col>
      <xdr:colOff>177800</xdr:colOff>
      <xdr:row>98</xdr:row>
      <xdr:rowOff>155118</xdr:rowOff>
    </xdr:to>
    <xdr:sp macro="" textlink="">
      <xdr:nvSpPr>
        <xdr:cNvPr id="694" name="楕円 693"/>
        <xdr:cNvSpPr/>
      </xdr:nvSpPr>
      <xdr:spPr>
        <a:xfrm>
          <a:off x="16268700" y="16855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28294</xdr:rowOff>
    </xdr:from>
    <xdr:ext cx="534377" cy="259045"/>
    <xdr:sp macro="" textlink="">
      <xdr:nvSpPr>
        <xdr:cNvPr id="695" name="積立金該当値テキスト"/>
        <xdr:cNvSpPr txBox="1"/>
      </xdr:nvSpPr>
      <xdr:spPr>
        <a:xfrm>
          <a:off x="16370300" y="16830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37009</xdr:rowOff>
    </xdr:from>
    <xdr:to>
      <xdr:col>81</xdr:col>
      <xdr:colOff>101600</xdr:colOff>
      <xdr:row>98</xdr:row>
      <xdr:rowOff>138609</xdr:rowOff>
    </xdr:to>
    <xdr:sp macro="" textlink="">
      <xdr:nvSpPr>
        <xdr:cNvPr id="696" name="楕円 695"/>
        <xdr:cNvSpPr/>
      </xdr:nvSpPr>
      <xdr:spPr>
        <a:xfrm>
          <a:off x="15430500" y="16839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155136</xdr:rowOff>
    </xdr:from>
    <xdr:ext cx="599010" cy="259045"/>
    <xdr:sp macro="" textlink="">
      <xdr:nvSpPr>
        <xdr:cNvPr id="697" name="テキスト ボックス 696"/>
        <xdr:cNvSpPr txBox="1"/>
      </xdr:nvSpPr>
      <xdr:spPr>
        <a:xfrm>
          <a:off x="15181795" y="16614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16973</xdr:rowOff>
    </xdr:from>
    <xdr:to>
      <xdr:col>76</xdr:col>
      <xdr:colOff>165100</xdr:colOff>
      <xdr:row>98</xdr:row>
      <xdr:rowOff>118573</xdr:rowOff>
    </xdr:to>
    <xdr:sp macro="" textlink="">
      <xdr:nvSpPr>
        <xdr:cNvPr id="698" name="楕円 697"/>
        <xdr:cNvSpPr/>
      </xdr:nvSpPr>
      <xdr:spPr>
        <a:xfrm>
          <a:off x="14541500" y="16819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135100</xdr:rowOff>
    </xdr:from>
    <xdr:ext cx="599010" cy="259045"/>
    <xdr:sp macro="" textlink="">
      <xdr:nvSpPr>
        <xdr:cNvPr id="699" name="テキスト ボックス 698"/>
        <xdr:cNvSpPr txBox="1"/>
      </xdr:nvSpPr>
      <xdr:spPr>
        <a:xfrm>
          <a:off x="14292795" y="16594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49115</xdr:rowOff>
    </xdr:from>
    <xdr:to>
      <xdr:col>72</xdr:col>
      <xdr:colOff>38100</xdr:colOff>
      <xdr:row>98</xdr:row>
      <xdr:rowOff>150715</xdr:rowOff>
    </xdr:to>
    <xdr:sp macro="" textlink="">
      <xdr:nvSpPr>
        <xdr:cNvPr id="700" name="楕円 699"/>
        <xdr:cNvSpPr/>
      </xdr:nvSpPr>
      <xdr:spPr>
        <a:xfrm>
          <a:off x="13652500" y="1685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141842</xdr:rowOff>
    </xdr:from>
    <xdr:ext cx="534377" cy="259045"/>
    <xdr:sp macro="" textlink="">
      <xdr:nvSpPr>
        <xdr:cNvPr id="701" name="テキスト ボックス 700"/>
        <xdr:cNvSpPr txBox="1"/>
      </xdr:nvSpPr>
      <xdr:spPr>
        <a:xfrm>
          <a:off x="13436111" y="16943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53423</xdr:rowOff>
    </xdr:from>
    <xdr:to>
      <xdr:col>67</xdr:col>
      <xdr:colOff>101600</xdr:colOff>
      <xdr:row>98</xdr:row>
      <xdr:rowOff>155023</xdr:rowOff>
    </xdr:to>
    <xdr:sp macro="" textlink="">
      <xdr:nvSpPr>
        <xdr:cNvPr id="702" name="楕円 701"/>
        <xdr:cNvSpPr/>
      </xdr:nvSpPr>
      <xdr:spPr>
        <a:xfrm>
          <a:off x="12763500" y="16855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100</xdr:rowOff>
    </xdr:from>
    <xdr:ext cx="534377" cy="259045"/>
    <xdr:sp macro="" textlink="">
      <xdr:nvSpPr>
        <xdr:cNvPr id="703" name="テキスト ボックス 702"/>
        <xdr:cNvSpPr txBox="1"/>
      </xdr:nvSpPr>
      <xdr:spPr>
        <a:xfrm>
          <a:off x="12547111" y="16630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4" name="直線コネクタ 71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5" name="テキスト ボックス 71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6" name="直線コネクタ 71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7" name="テキスト ボックス 716"/>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8" name="直線コネクタ 71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9" name="テキスト ボックス 718"/>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0" name="直線コネクタ 71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1" name="テキスト ボックス 720"/>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38705</xdr:rowOff>
    </xdr:from>
    <xdr:to>
      <xdr:col>116</xdr:col>
      <xdr:colOff>62864</xdr:colOff>
      <xdr:row>38</xdr:row>
      <xdr:rowOff>139700</xdr:rowOff>
    </xdr:to>
    <xdr:cxnSp macro="">
      <xdr:nvCxnSpPr>
        <xdr:cNvPr id="725" name="直線コネクタ 724"/>
        <xdr:cNvCxnSpPr/>
      </xdr:nvCxnSpPr>
      <xdr:spPr>
        <a:xfrm flipV="1">
          <a:off x="22159595" y="5353655"/>
          <a:ext cx="1269" cy="1301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6"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7" name="直線コネクタ 72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156832</xdr:rowOff>
    </xdr:from>
    <xdr:ext cx="534377" cy="259045"/>
    <xdr:sp macro="" textlink="">
      <xdr:nvSpPr>
        <xdr:cNvPr id="728" name="投資及び出資金最大値テキスト"/>
        <xdr:cNvSpPr txBox="1"/>
      </xdr:nvSpPr>
      <xdr:spPr>
        <a:xfrm>
          <a:off x="22212300" y="5128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38705</xdr:rowOff>
    </xdr:from>
    <xdr:to>
      <xdr:col>116</xdr:col>
      <xdr:colOff>152400</xdr:colOff>
      <xdr:row>31</xdr:row>
      <xdr:rowOff>38705</xdr:rowOff>
    </xdr:to>
    <xdr:cxnSp macro="">
      <xdr:nvCxnSpPr>
        <xdr:cNvPr id="729" name="直線コネクタ 728"/>
        <xdr:cNvCxnSpPr/>
      </xdr:nvCxnSpPr>
      <xdr:spPr>
        <a:xfrm>
          <a:off x="22072600" y="5353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0" name="直線コネクタ 72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59199</xdr:rowOff>
    </xdr:from>
    <xdr:ext cx="469744" cy="259045"/>
    <xdr:sp macro="" textlink="">
      <xdr:nvSpPr>
        <xdr:cNvPr id="731" name="投資及び出資金平均値テキスト"/>
        <xdr:cNvSpPr txBox="1"/>
      </xdr:nvSpPr>
      <xdr:spPr>
        <a:xfrm>
          <a:off x="22212300" y="64028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36322</xdr:rowOff>
    </xdr:from>
    <xdr:to>
      <xdr:col>116</xdr:col>
      <xdr:colOff>114300</xdr:colOff>
      <xdr:row>38</xdr:row>
      <xdr:rowOff>137922</xdr:rowOff>
    </xdr:to>
    <xdr:sp macro="" textlink="">
      <xdr:nvSpPr>
        <xdr:cNvPr id="732" name="フローチャート: 判断 731"/>
        <xdr:cNvSpPr/>
      </xdr:nvSpPr>
      <xdr:spPr>
        <a:xfrm>
          <a:off x="22110700" y="6551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3" name="直線コネクタ 73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74178</xdr:rowOff>
    </xdr:from>
    <xdr:to>
      <xdr:col>112</xdr:col>
      <xdr:colOff>38100</xdr:colOff>
      <xdr:row>39</xdr:row>
      <xdr:rowOff>4328</xdr:rowOff>
    </xdr:to>
    <xdr:sp macro="" textlink="">
      <xdr:nvSpPr>
        <xdr:cNvPr id="734" name="フローチャート: 判断 733"/>
        <xdr:cNvSpPr/>
      </xdr:nvSpPr>
      <xdr:spPr>
        <a:xfrm>
          <a:off x="21272500" y="6589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20855</xdr:rowOff>
    </xdr:from>
    <xdr:ext cx="378565" cy="259045"/>
    <xdr:sp macro="" textlink="">
      <xdr:nvSpPr>
        <xdr:cNvPr id="735" name="テキスト ボックス 734"/>
        <xdr:cNvSpPr txBox="1"/>
      </xdr:nvSpPr>
      <xdr:spPr>
        <a:xfrm>
          <a:off x="21134017" y="6364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6" name="直線コネクタ 73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62863</xdr:rowOff>
    </xdr:from>
    <xdr:to>
      <xdr:col>107</xdr:col>
      <xdr:colOff>101600</xdr:colOff>
      <xdr:row>38</xdr:row>
      <xdr:rowOff>164463</xdr:rowOff>
    </xdr:to>
    <xdr:sp macro="" textlink="">
      <xdr:nvSpPr>
        <xdr:cNvPr id="737" name="フローチャート: 判断 736"/>
        <xdr:cNvSpPr/>
      </xdr:nvSpPr>
      <xdr:spPr>
        <a:xfrm>
          <a:off x="20383500" y="6577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9539</xdr:rowOff>
    </xdr:from>
    <xdr:ext cx="469744" cy="259045"/>
    <xdr:sp macro="" textlink="">
      <xdr:nvSpPr>
        <xdr:cNvPr id="738" name="テキスト ボックス 737"/>
        <xdr:cNvSpPr txBox="1"/>
      </xdr:nvSpPr>
      <xdr:spPr>
        <a:xfrm>
          <a:off x="20199428" y="6353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9" name="直線コネクタ 73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63251</xdr:rowOff>
    </xdr:from>
    <xdr:to>
      <xdr:col>102</xdr:col>
      <xdr:colOff>165100</xdr:colOff>
      <xdr:row>38</xdr:row>
      <xdr:rowOff>164851</xdr:rowOff>
    </xdr:to>
    <xdr:sp macro="" textlink="">
      <xdr:nvSpPr>
        <xdr:cNvPr id="740" name="フローチャート: 判断 739"/>
        <xdr:cNvSpPr/>
      </xdr:nvSpPr>
      <xdr:spPr>
        <a:xfrm>
          <a:off x="19494500" y="6578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9928</xdr:rowOff>
    </xdr:from>
    <xdr:ext cx="469744" cy="259045"/>
    <xdr:sp macro="" textlink="">
      <xdr:nvSpPr>
        <xdr:cNvPr id="741" name="テキスト ボックス 740"/>
        <xdr:cNvSpPr txBox="1"/>
      </xdr:nvSpPr>
      <xdr:spPr>
        <a:xfrm>
          <a:off x="19310428" y="6353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80282</xdr:rowOff>
    </xdr:from>
    <xdr:to>
      <xdr:col>98</xdr:col>
      <xdr:colOff>38100</xdr:colOff>
      <xdr:row>39</xdr:row>
      <xdr:rowOff>10432</xdr:rowOff>
    </xdr:to>
    <xdr:sp macro="" textlink="">
      <xdr:nvSpPr>
        <xdr:cNvPr id="742" name="フローチャート: 判断 741"/>
        <xdr:cNvSpPr/>
      </xdr:nvSpPr>
      <xdr:spPr>
        <a:xfrm>
          <a:off x="18605500" y="6595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26959</xdr:rowOff>
    </xdr:from>
    <xdr:ext cx="378565" cy="259045"/>
    <xdr:sp macro="" textlink="">
      <xdr:nvSpPr>
        <xdr:cNvPr id="743" name="テキスト ボックス 742"/>
        <xdr:cNvSpPr txBox="1"/>
      </xdr:nvSpPr>
      <xdr:spPr>
        <a:xfrm>
          <a:off x="18467017" y="63706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9" name="楕円 74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14749</xdr:rowOff>
    </xdr:from>
    <xdr:ext cx="249299" cy="259045"/>
    <xdr:sp macro="" textlink="">
      <xdr:nvSpPr>
        <xdr:cNvPr id="750" name="投資及び出資金該当値テキスト"/>
        <xdr:cNvSpPr txBox="1"/>
      </xdr:nvSpPr>
      <xdr:spPr>
        <a:xfrm>
          <a:off x="22212300" y="65298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1" name="楕円 75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2" name="テキスト ボックス 751"/>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3" name="楕円 75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4" name="テキスト ボックス 753"/>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5" name="楕円 75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6" name="テキスト ボックス 755"/>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7" name="楕円 75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8" name="テキスト ボックス 757"/>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9" name="直線コネクタ 768"/>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0" name="テキスト ボックス 769"/>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1" name="直線コネクタ 770"/>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2" name="テキスト ボックス 771"/>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3" name="直線コネクタ 772"/>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4" name="テキスト ボックス 773"/>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5" name="直線コネクタ 774"/>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6" name="テキスト ボックス 775"/>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8" name="テキスト ボックス 77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107833</xdr:rowOff>
    </xdr:from>
    <xdr:to>
      <xdr:col>116</xdr:col>
      <xdr:colOff>62864</xdr:colOff>
      <xdr:row>58</xdr:row>
      <xdr:rowOff>139700</xdr:rowOff>
    </xdr:to>
    <xdr:cxnSp macro="">
      <xdr:nvCxnSpPr>
        <xdr:cNvPr id="780" name="直線コネクタ 779"/>
        <xdr:cNvCxnSpPr/>
      </xdr:nvCxnSpPr>
      <xdr:spPr>
        <a:xfrm flipV="1">
          <a:off x="22159595" y="8851783"/>
          <a:ext cx="1269" cy="1232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1"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2" name="直線コネクタ 78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54510</xdr:rowOff>
    </xdr:from>
    <xdr:ext cx="534377" cy="259045"/>
    <xdr:sp macro="" textlink="">
      <xdr:nvSpPr>
        <xdr:cNvPr id="783" name="貸付金最大値テキスト"/>
        <xdr:cNvSpPr txBox="1"/>
      </xdr:nvSpPr>
      <xdr:spPr>
        <a:xfrm>
          <a:off x="22212300" y="8627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107833</xdr:rowOff>
    </xdr:from>
    <xdr:to>
      <xdr:col>116</xdr:col>
      <xdr:colOff>152400</xdr:colOff>
      <xdr:row>51</xdr:row>
      <xdr:rowOff>107833</xdr:rowOff>
    </xdr:to>
    <xdr:cxnSp macro="">
      <xdr:nvCxnSpPr>
        <xdr:cNvPr id="784" name="直線コネクタ 783"/>
        <xdr:cNvCxnSpPr/>
      </xdr:nvCxnSpPr>
      <xdr:spPr>
        <a:xfrm>
          <a:off x="22072600" y="8851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28052</xdr:rowOff>
    </xdr:from>
    <xdr:to>
      <xdr:col>116</xdr:col>
      <xdr:colOff>63500</xdr:colOff>
      <xdr:row>58</xdr:row>
      <xdr:rowOff>66548</xdr:rowOff>
    </xdr:to>
    <xdr:cxnSp macro="">
      <xdr:nvCxnSpPr>
        <xdr:cNvPr id="785" name="直線コネクタ 784"/>
        <xdr:cNvCxnSpPr/>
      </xdr:nvCxnSpPr>
      <xdr:spPr>
        <a:xfrm>
          <a:off x="21323300" y="9972152"/>
          <a:ext cx="838200" cy="38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111777</xdr:rowOff>
    </xdr:from>
    <xdr:ext cx="469744" cy="259045"/>
    <xdr:sp macro="" textlink="">
      <xdr:nvSpPr>
        <xdr:cNvPr id="786" name="貸付金平均値テキスト"/>
        <xdr:cNvSpPr txBox="1"/>
      </xdr:nvSpPr>
      <xdr:spPr>
        <a:xfrm>
          <a:off x="22212300" y="97129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88900</xdr:rowOff>
    </xdr:from>
    <xdr:to>
      <xdr:col>116</xdr:col>
      <xdr:colOff>114300</xdr:colOff>
      <xdr:row>58</xdr:row>
      <xdr:rowOff>19050</xdr:rowOff>
    </xdr:to>
    <xdr:sp macro="" textlink="">
      <xdr:nvSpPr>
        <xdr:cNvPr id="787" name="フローチャート: 判断 786"/>
        <xdr:cNvSpPr/>
      </xdr:nvSpPr>
      <xdr:spPr>
        <a:xfrm>
          <a:off x="22110700" y="9861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163109</xdr:rowOff>
    </xdr:from>
    <xdr:to>
      <xdr:col>111</xdr:col>
      <xdr:colOff>177800</xdr:colOff>
      <xdr:row>58</xdr:row>
      <xdr:rowOff>28052</xdr:rowOff>
    </xdr:to>
    <xdr:cxnSp macro="">
      <xdr:nvCxnSpPr>
        <xdr:cNvPr id="788" name="直線コネクタ 787"/>
        <xdr:cNvCxnSpPr/>
      </xdr:nvCxnSpPr>
      <xdr:spPr>
        <a:xfrm>
          <a:off x="20434300" y="9935759"/>
          <a:ext cx="889000" cy="36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106411</xdr:rowOff>
    </xdr:from>
    <xdr:to>
      <xdr:col>112</xdr:col>
      <xdr:colOff>38100</xdr:colOff>
      <xdr:row>58</xdr:row>
      <xdr:rowOff>36561</xdr:rowOff>
    </xdr:to>
    <xdr:sp macro="" textlink="">
      <xdr:nvSpPr>
        <xdr:cNvPr id="789" name="フローチャート: 判断 788"/>
        <xdr:cNvSpPr/>
      </xdr:nvSpPr>
      <xdr:spPr>
        <a:xfrm>
          <a:off x="21272500" y="9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53088</xdr:rowOff>
    </xdr:from>
    <xdr:ext cx="469744" cy="259045"/>
    <xdr:sp macro="" textlink="">
      <xdr:nvSpPr>
        <xdr:cNvPr id="790" name="テキスト ボックス 789"/>
        <xdr:cNvSpPr txBox="1"/>
      </xdr:nvSpPr>
      <xdr:spPr>
        <a:xfrm>
          <a:off x="21088428" y="9654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163109</xdr:rowOff>
    </xdr:from>
    <xdr:to>
      <xdr:col>107</xdr:col>
      <xdr:colOff>50800</xdr:colOff>
      <xdr:row>58</xdr:row>
      <xdr:rowOff>17765</xdr:rowOff>
    </xdr:to>
    <xdr:cxnSp macro="">
      <xdr:nvCxnSpPr>
        <xdr:cNvPr id="791" name="直線コネクタ 790"/>
        <xdr:cNvCxnSpPr/>
      </xdr:nvCxnSpPr>
      <xdr:spPr>
        <a:xfrm flipV="1">
          <a:off x="19545300" y="9935759"/>
          <a:ext cx="889000" cy="26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49123</xdr:rowOff>
    </xdr:from>
    <xdr:to>
      <xdr:col>107</xdr:col>
      <xdr:colOff>101600</xdr:colOff>
      <xdr:row>55</xdr:row>
      <xdr:rowOff>150723</xdr:rowOff>
    </xdr:to>
    <xdr:sp macro="" textlink="">
      <xdr:nvSpPr>
        <xdr:cNvPr id="792" name="フローチャート: 判断 791"/>
        <xdr:cNvSpPr/>
      </xdr:nvSpPr>
      <xdr:spPr>
        <a:xfrm>
          <a:off x="20383500" y="9478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53</xdr:row>
      <xdr:rowOff>167250</xdr:rowOff>
    </xdr:from>
    <xdr:ext cx="534377" cy="259045"/>
    <xdr:sp macro="" textlink="">
      <xdr:nvSpPr>
        <xdr:cNvPr id="793" name="テキスト ボックス 792"/>
        <xdr:cNvSpPr txBox="1"/>
      </xdr:nvSpPr>
      <xdr:spPr>
        <a:xfrm>
          <a:off x="20167111" y="9254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17765</xdr:rowOff>
    </xdr:from>
    <xdr:to>
      <xdr:col>102</xdr:col>
      <xdr:colOff>114300</xdr:colOff>
      <xdr:row>58</xdr:row>
      <xdr:rowOff>43002</xdr:rowOff>
    </xdr:to>
    <xdr:cxnSp macro="">
      <xdr:nvCxnSpPr>
        <xdr:cNvPr id="794" name="直線コネクタ 793"/>
        <xdr:cNvCxnSpPr/>
      </xdr:nvCxnSpPr>
      <xdr:spPr>
        <a:xfrm flipV="1">
          <a:off x="18656300" y="9961865"/>
          <a:ext cx="889000" cy="25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8113</xdr:rowOff>
    </xdr:from>
    <xdr:to>
      <xdr:col>102</xdr:col>
      <xdr:colOff>165100</xdr:colOff>
      <xdr:row>57</xdr:row>
      <xdr:rowOff>109713</xdr:rowOff>
    </xdr:to>
    <xdr:sp macro="" textlink="">
      <xdr:nvSpPr>
        <xdr:cNvPr id="795" name="フローチャート: 判断 794"/>
        <xdr:cNvSpPr/>
      </xdr:nvSpPr>
      <xdr:spPr>
        <a:xfrm>
          <a:off x="19494500" y="9780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126240</xdr:rowOff>
    </xdr:from>
    <xdr:ext cx="469744" cy="259045"/>
    <xdr:sp macro="" textlink="">
      <xdr:nvSpPr>
        <xdr:cNvPr id="796" name="テキスト ボックス 795"/>
        <xdr:cNvSpPr txBox="1"/>
      </xdr:nvSpPr>
      <xdr:spPr>
        <a:xfrm>
          <a:off x="19310428" y="9555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142027</xdr:rowOff>
    </xdr:from>
    <xdr:to>
      <xdr:col>98</xdr:col>
      <xdr:colOff>38100</xdr:colOff>
      <xdr:row>56</xdr:row>
      <xdr:rowOff>72177</xdr:rowOff>
    </xdr:to>
    <xdr:sp macro="" textlink="">
      <xdr:nvSpPr>
        <xdr:cNvPr id="797" name="フローチャート: 判断 796"/>
        <xdr:cNvSpPr/>
      </xdr:nvSpPr>
      <xdr:spPr>
        <a:xfrm>
          <a:off x="18605500" y="957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54</xdr:row>
      <xdr:rowOff>88704</xdr:rowOff>
    </xdr:from>
    <xdr:ext cx="534377" cy="259045"/>
    <xdr:sp macro="" textlink="">
      <xdr:nvSpPr>
        <xdr:cNvPr id="798" name="テキスト ボックス 797"/>
        <xdr:cNvSpPr txBox="1"/>
      </xdr:nvSpPr>
      <xdr:spPr>
        <a:xfrm>
          <a:off x="18389111" y="9347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15748</xdr:rowOff>
    </xdr:from>
    <xdr:to>
      <xdr:col>116</xdr:col>
      <xdr:colOff>114300</xdr:colOff>
      <xdr:row>58</xdr:row>
      <xdr:rowOff>117348</xdr:rowOff>
    </xdr:to>
    <xdr:sp macro="" textlink="">
      <xdr:nvSpPr>
        <xdr:cNvPr id="804" name="楕円 803"/>
        <xdr:cNvSpPr/>
      </xdr:nvSpPr>
      <xdr:spPr>
        <a:xfrm>
          <a:off x="22110700" y="9959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102125</xdr:rowOff>
    </xdr:from>
    <xdr:ext cx="469744" cy="259045"/>
    <xdr:sp macro="" textlink="">
      <xdr:nvSpPr>
        <xdr:cNvPr id="805" name="貸付金該当値テキスト"/>
        <xdr:cNvSpPr txBox="1"/>
      </xdr:nvSpPr>
      <xdr:spPr>
        <a:xfrm>
          <a:off x="22212300" y="9874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148702</xdr:rowOff>
    </xdr:from>
    <xdr:to>
      <xdr:col>112</xdr:col>
      <xdr:colOff>38100</xdr:colOff>
      <xdr:row>58</xdr:row>
      <xdr:rowOff>78852</xdr:rowOff>
    </xdr:to>
    <xdr:sp macro="" textlink="">
      <xdr:nvSpPr>
        <xdr:cNvPr id="806" name="楕円 805"/>
        <xdr:cNvSpPr/>
      </xdr:nvSpPr>
      <xdr:spPr>
        <a:xfrm>
          <a:off x="21272500" y="9921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69979</xdr:rowOff>
    </xdr:from>
    <xdr:ext cx="469744" cy="259045"/>
    <xdr:sp macro="" textlink="">
      <xdr:nvSpPr>
        <xdr:cNvPr id="807" name="テキスト ボックス 806"/>
        <xdr:cNvSpPr txBox="1"/>
      </xdr:nvSpPr>
      <xdr:spPr>
        <a:xfrm>
          <a:off x="21088428" y="10014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112309</xdr:rowOff>
    </xdr:from>
    <xdr:to>
      <xdr:col>107</xdr:col>
      <xdr:colOff>101600</xdr:colOff>
      <xdr:row>58</xdr:row>
      <xdr:rowOff>42459</xdr:rowOff>
    </xdr:to>
    <xdr:sp macro="" textlink="">
      <xdr:nvSpPr>
        <xdr:cNvPr id="808" name="楕円 807"/>
        <xdr:cNvSpPr/>
      </xdr:nvSpPr>
      <xdr:spPr>
        <a:xfrm>
          <a:off x="20383500" y="9884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33586</xdr:rowOff>
    </xdr:from>
    <xdr:ext cx="469744" cy="259045"/>
    <xdr:sp macro="" textlink="">
      <xdr:nvSpPr>
        <xdr:cNvPr id="809" name="テキスト ボックス 808"/>
        <xdr:cNvSpPr txBox="1"/>
      </xdr:nvSpPr>
      <xdr:spPr>
        <a:xfrm>
          <a:off x="20199428" y="9977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138415</xdr:rowOff>
    </xdr:from>
    <xdr:to>
      <xdr:col>102</xdr:col>
      <xdr:colOff>165100</xdr:colOff>
      <xdr:row>58</xdr:row>
      <xdr:rowOff>68565</xdr:rowOff>
    </xdr:to>
    <xdr:sp macro="" textlink="">
      <xdr:nvSpPr>
        <xdr:cNvPr id="810" name="楕円 809"/>
        <xdr:cNvSpPr/>
      </xdr:nvSpPr>
      <xdr:spPr>
        <a:xfrm>
          <a:off x="19494500" y="9911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59692</xdr:rowOff>
    </xdr:from>
    <xdr:ext cx="469744" cy="259045"/>
    <xdr:sp macro="" textlink="">
      <xdr:nvSpPr>
        <xdr:cNvPr id="811" name="テキスト ボックス 810"/>
        <xdr:cNvSpPr txBox="1"/>
      </xdr:nvSpPr>
      <xdr:spPr>
        <a:xfrm>
          <a:off x="19310428" y="10003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163652</xdr:rowOff>
    </xdr:from>
    <xdr:to>
      <xdr:col>98</xdr:col>
      <xdr:colOff>38100</xdr:colOff>
      <xdr:row>58</xdr:row>
      <xdr:rowOff>93802</xdr:rowOff>
    </xdr:to>
    <xdr:sp macro="" textlink="">
      <xdr:nvSpPr>
        <xdr:cNvPr id="812" name="楕円 811"/>
        <xdr:cNvSpPr/>
      </xdr:nvSpPr>
      <xdr:spPr>
        <a:xfrm>
          <a:off x="18605500" y="9936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84929</xdr:rowOff>
    </xdr:from>
    <xdr:ext cx="469744" cy="259045"/>
    <xdr:sp macro="" textlink="">
      <xdr:nvSpPr>
        <xdr:cNvPr id="813" name="テキスト ボックス 812"/>
        <xdr:cNvSpPr txBox="1"/>
      </xdr:nvSpPr>
      <xdr:spPr>
        <a:xfrm>
          <a:off x="18421428" y="10029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4" name="正方形/長方形 81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5" name="正方形/長方形 81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6" name="正方形/長方形 81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7" name="正方形/長方形 81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8" name="正方形/長方形 81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9" name="正方形/長方形 81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0" name="正方形/長方形 81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1" name="正方形/長方形 82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2" name="テキスト ボックス 82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3" name="直線コネクタ 82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4" name="直線コネクタ 823"/>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5" name="テキスト ボックス 824"/>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6" name="直線コネクタ 825"/>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144434</xdr:rowOff>
    </xdr:from>
    <xdr:ext cx="595419" cy="259045"/>
    <xdr:sp macro="" textlink="">
      <xdr:nvSpPr>
        <xdr:cNvPr id="827" name="テキスト ボックス 826"/>
        <xdr:cNvSpPr txBox="1"/>
      </xdr:nvSpPr>
      <xdr:spPr>
        <a:xfrm>
          <a:off x="17692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8" name="直線コネクタ 827"/>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160762</xdr:rowOff>
    </xdr:from>
    <xdr:ext cx="595419" cy="259045"/>
    <xdr:sp macro="" textlink="">
      <xdr:nvSpPr>
        <xdr:cNvPr id="829" name="テキスト ボックス 828"/>
        <xdr:cNvSpPr txBox="1"/>
      </xdr:nvSpPr>
      <xdr:spPr>
        <a:xfrm>
          <a:off x="17692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0" name="直線コネクタ 829"/>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1" name="テキスト ボックス 830"/>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2" name="直線コネクタ 831"/>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3" name="テキスト ボックス 832"/>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4" name="直線コネクタ 833"/>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5" name="テキスト ボックス 834"/>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6" name="直線コネクタ 83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7" name="テキスト ボックス 83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73768</xdr:rowOff>
    </xdr:from>
    <xdr:to>
      <xdr:col>116</xdr:col>
      <xdr:colOff>62864</xdr:colOff>
      <xdr:row>78</xdr:row>
      <xdr:rowOff>138322</xdr:rowOff>
    </xdr:to>
    <xdr:cxnSp macro="">
      <xdr:nvCxnSpPr>
        <xdr:cNvPr id="839" name="直線コネクタ 838"/>
        <xdr:cNvCxnSpPr/>
      </xdr:nvCxnSpPr>
      <xdr:spPr>
        <a:xfrm flipV="1">
          <a:off x="22159595" y="12075268"/>
          <a:ext cx="1269" cy="1436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142149</xdr:rowOff>
    </xdr:from>
    <xdr:ext cx="534377" cy="259045"/>
    <xdr:sp macro="" textlink="">
      <xdr:nvSpPr>
        <xdr:cNvPr id="840" name="繰出金最小値テキスト"/>
        <xdr:cNvSpPr txBox="1"/>
      </xdr:nvSpPr>
      <xdr:spPr>
        <a:xfrm>
          <a:off x="22212300" y="13515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138322</xdr:rowOff>
    </xdr:from>
    <xdr:to>
      <xdr:col>116</xdr:col>
      <xdr:colOff>152400</xdr:colOff>
      <xdr:row>78</xdr:row>
      <xdr:rowOff>138322</xdr:rowOff>
    </xdr:to>
    <xdr:cxnSp macro="">
      <xdr:nvCxnSpPr>
        <xdr:cNvPr id="841" name="直線コネクタ 840"/>
        <xdr:cNvCxnSpPr/>
      </xdr:nvCxnSpPr>
      <xdr:spPr>
        <a:xfrm>
          <a:off x="22072600" y="13511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20445</xdr:rowOff>
    </xdr:from>
    <xdr:ext cx="599010" cy="259045"/>
    <xdr:sp macro="" textlink="">
      <xdr:nvSpPr>
        <xdr:cNvPr id="842" name="繰出金最大値テキスト"/>
        <xdr:cNvSpPr txBox="1"/>
      </xdr:nvSpPr>
      <xdr:spPr>
        <a:xfrm>
          <a:off x="22212300" y="11850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73768</xdr:rowOff>
    </xdr:from>
    <xdr:to>
      <xdr:col>116</xdr:col>
      <xdr:colOff>152400</xdr:colOff>
      <xdr:row>70</xdr:row>
      <xdr:rowOff>73768</xdr:rowOff>
    </xdr:to>
    <xdr:cxnSp macro="">
      <xdr:nvCxnSpPr>
        <xdr:cNvPr id="843" name="直線コネクタ 842"/>
        <xdr:cNvCxnSpPr/>
      </xdr:nvCxnSpPr>
      <xdr:spPr>
        <a:xfrm>
          <a:off x="22072600" y="12075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52913</xdr:rowOff>
    </xdr:from>
    <xdr:to>
      <xdr:col>116</xdr:col>
      <xdr:colOff>63500</xdr:colOff>
      <xdr:row>76</xdr:row>
      <xdr:rowOff>145497</xdr:rowOff>
    </xdr:to>
    <xdr:cxnSp macro="">
      <xdr:nvCxnSpPr>
        <xdr:cNvPr id="844" name="直線コネクタ 843"/>
        <xdr:cNvCxnSpPr/>
      </xdr:nvCxnSpPr>
      <xdr:spPr>
        <a:xfrm flipV="1">
          <a:off x="21323300" y="13083113"/>
          <a:ext cx="838200" cy="92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123984</xdr:rowOff>
    </xdr:from>
    <xdr:ext cx="599010" cy="259045"/>
    <xdr:sp macro="" textlink="">
      <xdr:nvSpPr>
        <xdr:cNvPr id="845" name="繰出金平均値テキスト"/>
        <xdr:cNvSpPr txBox="1"/>
      </xdr:nvSpPr>
      <xdr:spPr>
        <a:xfrm>
          <a:off x="22212300" y="131541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145557</xdr:rowOff>
    </xdr:from>
    <xdr:to>
      <xdr:col>116</xdr:col>
      <xdr:colOff>114300</xdr:colOff>
      <xdr:row>77</xdr:row>
      <xdr:rowOff>75707</xdr:rowOff>
    </xdr:to>
    <xdr:sp macro="" textlink="">
      <xdr:nvSpPr>
        <xdr:cNvPr id="846" name="フローチャート: 判断 845"/>
        <xdr:cNvSpPr/>
      </xdr:nvSpPr>
      <xdr:spPr>
        <a:xfrm>
          <a:off x="22110700" y="1317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145497</xdr:rowOff>
    </xdr:from>
    <xdr:to>
      <xdr:col>111</xdr:col>
      <xdr:colOff>177800</xdr:colOff>
      <xdr:row>76</xdr:row>
      <xdr:rowOff>158438</xdr:rowOff>
    </xdr:to>
    <xdr:cxnSp macro="">
      <xdr:nvCxnSpPr>
        <xdr:cNvPr id="847" name="直線コネクタ 846"/>
        <xdr:cNvCxnSpPr/>
      </xdr:nvCxnSpPr>
      <xdr:spPr>
        <a:xfrm flipV="1">
          <a:off x="20434300" y="13175697"/>
          <a:ext cx="889000" cy="12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2054</xdr:rowOff>
    </xdr:from>
    <xdr:to>
      <xdr:col>112</xdr:col>
      <xdr:colOff>38100</xdr:colOff>
      <xdr:row>77</xdr:row>
      <xdr:rowOff>103654</xdr:rowOff>
    </xdr:to>
    <xdr:sp macro="" textlink="">
      <xdr:nvSpPr>
        <xdr:cNvPr id="848" name="フローチャート: 判断 847"/>
        <xdr:cNvSpPr/>
      </xdr:nvSpPr>
      <xdr:spPr>
        <a:xfrm>
          <a:off x="21272500" y="13203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94781</xdr:rowOff>
    </xdr:from>
    <xdr:ext cx="599010" cy="259045"/>
    <xdr:sp macro="" textlink="">
      <xdr:nvSpPr>
        <xdr:cNvPr id="849" name="テキスト ボックス 848"/>
        <xdr:cNvSpPr txBox="1"/>
      </xdr:nvSpPr>
      <xdr:spPr>
        <a:xfrm>
          <a:off x="21023795" y="13296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158438</xdr:rowOff>
    </xdr:from>
    <xdr:to>
      <xdr:col>107</xdr:col>
      <xdr:colOff>50800</xdr:colOff>
      <xdr:row>77</xdr:row>
      <xdr:rowOff>67943</xdr:rowOff>
    </xdr:to>
    <xdr:cxnSp macro="">
      <xdr:nvCxnSpPr>
        <xdr:cNvPr id="850" name="直線コネクタ 849"/>
        <xdr:cNvCxnSpPr/>
      </xdr:nvCxnSpPr>
      <xdr:spPr>
        <a:xfrm flipV="1">
          <a:off x="19545300" y="13188638"/>
          <a:ext cx="889000" cy="8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168760</xdr:rowOff>
    </xdr:from>
    <xdr:to>
      <xdr:col>107</xdr:col>
      <xdr:colOff>101600</xdr:colOff>
      <xdr:row>77</xdr:row>
      <xdr:rowOff>98910</xdr:rowOff>
    </xdr:to>
    <xdr:sp macro="" textlink="">
      <xdr:nvSpPr>
        <xdr:cNvPr id="851" name="フローチャート: 判断 850"/>
        <xdr:cNvSpPr/>
      </xdr:nvSpPr>
      <xdr:spPr>
        <a:xfrm>
          <a:off x="20383500" y="1319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90037</xdr:rowOff>
    </xdr:from>
    <xdr:ext cx="599010" cy="259045"/>
    <xdr:sp macro="" textlink="">
      <xdr:nvSpPr>
        <xdr:cNvPr id="852" name="テキスト ボックス 851"/>
        <xdr:cNvSpPr txBox="1"/>
      </xdr:nvSpPr>
      <xdr:spPr>
        <a:xfrm>
          <a:off x="20134795" y="13291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66562</xdr:rowOff>
    </xdr:from>
    <xdr:to>
      <xdr:col>102</xdr:col>
      <xdr:colOff>114300</xdr:colOff>
      <xdr:row>77</xdr:row>
      <xdr:rowOff>67943</xdr:rowOff>
    </xdr:to>
    <xdr:cxnSp macro="">
      <xdr:nvCxnSpPr>
        <xdr:cNvPr id="853" name="直線コネクタ 852"/>
        <xdr:cNvCxnSpPr/>
      </xdr:nvCxnSpPr>
      <xdr:spPr>
        <a:xfrm>
          <a:off x="18656300" y="13268212"/>
          <a:ext cx="889000" cy="1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8466</xdr:rowOff>
    </xdr:from>
    <xdr:to>
      <xdr:col>102</xdr:col>
      <xdr:colOff>165100</xdr:colOff>
      <xdr:row>77</xdr:row>
      <xdr:rowOff>110066</xdr:rowOff>
    </xdr:to>
    <xdr:sp macro="" textlink="">
      <xdr:nvSpPr>
        <xdr:cNvPr id="854" name="フローチャート: 判断 853"/>
        <xdr:cNvSpPr/>
      </xdr:nvSpPr>
      <xdr:spPr>
        <a:xfrm>
          <a:off x="19494500" y="1321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126593</xdr:rowOff>
    </xdr:from>
    <xdr:ext cx="599010" cy="259045"/>
    <xdr:sp macro="" textlink="">
      <xdr:nvSpPr>
        <xdr:cNvPr id="855" name="テキスト ボックス 854"/>
        <xdr:cNvSpPr txBox="1"/>
      </xdr:nvSpPr>
      <xdr:spPr>
        <a:xfrm>
          <a:off x="19245795" y="12985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10311</xdr:rowOff>
    </xdr:from>
    <xdr:to>
      <xdr:col>98</xdr:col>
      <xdr:colOff>38100</xdr:colOff>
      <xdr:row>77</xdr:row>
      <xdr:rowOff>111911</xdr:rowOff>
    </xdr:to>
    <xdr:sp macro="" textlink="">
      <xdr:nvSpPr>
        <xdr:cNvPr id="856" name="フローチャート: 判断 855"/>
        <xdr:cNvSpPr/>
      </xdr:nvSpPr>
      <xdr:spPr>
        <a:xfrm>
          <a:off x="18605500" y="1321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128438</xdr:rowOff>
    </xdr:from>
    <xdr:ext cx="599010" cy="259045"/>
    <xdr:sp macro="" textlink="">
      <xdr:nvSpPr>
        <xdr:cNvPr id="857" name="テキスト ボックス 856"/>
        <xdr:cNvSpPr txBox="1"/>
      </xdr:nvSpPr>
      <xdr:spPr>
        <a:xfrm>
          <a:off x="18356795" y="12987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8" name="テキスト ボックス 85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9" name="テキスト ボックス 85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0" name="テキスト ボックス 85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1" name="テキスト ボックス 86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2" name="テキスト ボックス 86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2113</xdr:rowOff>
    </xdr:from>
    <xdr:to>
      <xdr:col>116</xdr:col>
      <xdr:colOff>114300</xdr:colOff>
      <xdr:row>76</xdr:row>
      <xdr:rowOff>103713</xdr:rowOff>
    </xdr:to>
    <xdr:sp macro="" textlink="">
      <xdr:nvSpPr>
        <xdr:cNvPr id="863" name="楕円 862"/>
        <xdr:cNvSpPr/>
      </xdr:nvSpPr>
      <xdr:spPr>
        <a:xfrm>
          <a:off x="22110700" y="13032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24991</xdr:rowOff>
    </xdr:from>
    <xdr:ext cx="599010" cy="259045"/>
    <xdr:sp macro="" textlink="">
      <xdr:nvSpPr>
        <xdr:cNvPr id="864" name="繰出金該当値テキスト"/>
        <xdr:cNvSpPr txBox="1"/>
      </xdr:nvSpPr>
      <xdr:spPr>
        <a:xfrm>
          <a:off x="22212300" y="12883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94697</xdr:rowOff>
    </xdr:from>
    <xdr:to>
      <xdr:col>112</xdr:col>
      <xdr:colOff>38100</xdr:colOff>
      <xdr:row>77</xdr:row>
      <xdr:rowOff>24847</xdr:rowOff>
    </xdr:to>
    <xdr:sp macro="" textlink="">
      <xdr:nvSpPr>
        <xdr:cNvPr id="865" name="楕円 864"/>
        <xdr:cNvSpPr/>
      </xdr:nvSpPr>
      <xdr:spPr>
        <a:xfrm>
          <a:off x="21272500" y="13124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41374</xdr:rowOff>
    </xdr:from>
    <xdr:ext cx="599010" cy="259045"/>
    <xdr:sp macro="" textlink="">
      <xdr:nvSpPr>
        <xdr:cNvPr id="866" name="テキスト ボックス 865"/>
        <xdr:cNvSpPr txBox="1"/>
      </xdr:nvSpPr>
      <xdr:spPr>
        <a:xfrm>
          <a:off x="21023795" y="12900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107638</xdr:rowOff>
    </xdr:from>
    <xdr:to>
      <xdr:col>107</xdr:col>
      <xdr:colOff>101600</xdr:colOff>
      <xdr:row>77</xdr:row>
      <xdr:rowOff>37788</xdr:rowOff>
    </xdr:to>
    <xdr:sp macro="" textlink="">
      <xdr:nvSpPr>
        <xdr:cNvPr id="867" name="楕円 866"/>
        <xdr:cNvSpPr/>
      </xdr:nvSpPr>
      <xdr:spPr>
        <a:xfrm>
          <a:off x="20383500" y="13137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54315</xdr:rowOff>
    </xdr:from>
    <xdr:ext cx="599010" cy="259045"/>
    <xdr:sp macro="" textlink="">
      <xdr:nvSpPr>
        <xdr:cNvPr id="868" name="テキスト ボックス 867"/>
        <xdr:cNvSpPr txBox="1"/>
      </xdr:nvSpPr>
      <xdr:spPr>
        <a:xfrm>
          <a:off x="20134795" y="12913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17143</xdr:rowOff>
    </xdr:from>
    <xdr:to>
      <xdr:col>102</xdr:col>
      <xdr:colOff>165100</xdr:colOff>
      <xdr:row>77</xdr:row>
      <xdr:rowOff>118743</xdr:rowOff>
    </xdr:to>
    <xdr:sp macro="" textlink="">
      <xdr:nvSpPr>
        <xdr:cNvPr id="869" name="楕円 868"/>
        <xdr:cNvSpPr/>
      </xdr:nvSpPr>
      <xdr:spPr>
        <a:xfrm>
          <a:off x="19494500" y="13218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109870</xdr:rowOff>
    </xdr:from>
    <xdr:ext cx="599010" cy="259045"/>
    <xdr:sp macro="" textlink="">
      <xdr:nvSpPr>
        <xdr:cNvPr id="870" name="テキスト ボックス 869"/>
        <xdr:cNvSpPr txBox="1"/>
      </xdr:nvSpPr>
      <xdr:spPr>
        <a:xfrm>
          <a:off x="19245795" y="13311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15762</xdr:rowOff>
    </xdr:from>
    <xdr:to>
      <xdr:col>98</xdr:col>
      <xdr:colOff>38100</xdr:colOff>
      <xdr:row>77</xdr:row>
      <xdr:rowOff>117362</xdr:rowOff>
    </xdr:to>
    <xdr:sp macro="" textlink="">
      <xdr:nvSpPr>
        <xdr:cNvPr id="871" name="楕円 870"/>
        <xdr:cNvSpPr/>
      </xdr:nvSpPr>
      <xdr:spPr>
        <a:xfrm>
          <a:off x="18605500" y="13217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108489</xdr:rowOff>
    </xdr:from>
    <xdr:ext cx="599010" cy="259045"/>
    <xdr:sp macro="" textlink="">
      <xdr:nvSpPr>
        <xdr:cNvPr id="872" name="テキスト ボックス 871"/>
        <xdr:cNvSpPr txBox="1"/>
      </xdr:nvSpPr>
      <xdr:spPr>
        <a:xfrm>
          <a:off x="18356795" y="13310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3" name="正方形/長方形 87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4" name="正方形/長方形 87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5" name="正方形/長方形 87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6" name="正方形/長方形 87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7" name="正方形/長方形 87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8" name="正方形/長方形 87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9" name="正方形/長方形 87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0" name="正方形/長方形 87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1" name="テキスト ボックス 88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2" name="直線コネクタ 88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3" name="直線コネクタ 88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4" name="テキスト ボックス 88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5" name="直線コネクタ 88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6" name="テキスト ボックス 88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8" name="直線コネクタ 88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3" name="直線コネクタ 89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5" name="フローチャート: 判断 89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6" name="直線コネクタ 89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7" name="フローチャート: 判断 89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8" name="テキスト ボックス 897"/>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9" name="直線コネクタ 89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0" name="フローチャート: 判断 89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1" name="テキスト ボックス 900"/>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2" name="直線コネクタ 90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3" name="フローチャート: 判断 90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4" name="テキスト ボックス 903"/>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5" name="フローチャート: 判断 90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6" name="テキスト ボックス 905"/>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7" name="テキスト ボックス 90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8" name="テキスト ボックス 90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9" name="テキスト ボックス 90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0" name="テキスト ボックス 90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1" name="テキスト ボックス 91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楕円 91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4" name="楕円 91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5" name="テキスト ボックス 914"/>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6" name="楕円 91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7" name="テキスト ボックス 916"/>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8" name="楕円 91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9" name="テキスト ボックス 918"/>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楕円 91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1" name="テキスト ボックス 920"/>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2" name="正方形/長方形 9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3" name="正方形/長方形 9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4" name="テキスト ボックス 9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歳出決算総額は、住民一人当たり</a:t>
          </a:r>
          <a:r>
            <a:rPr kumimoji="1" lang="en-US" altLang="ja-JP" sz="1100">
              <a:solidFill>
                <a:schemeClr val="dk1"/>
              </a:solidFill>
              <a:effectLst/>
              <a:latin typeface="+mn-lt"/>
              <a:ea typeface="+mn-ea"/>
              <a:cs typeface="+mn-cs"/>
            </a:rPr>
            <a:t>1,706,065</a:t>
          </a:r>
          <a:r>
            <a:rPr kumimoji="1" lang="ja-JP" altLang="en-US" sz="1100">
              <a:solidFill>
                <a:schemeClr val="dk1"/>
              </a:solidFill>
              <a:effectLst/>
              <a:latin typeface="+mn-lt"/>
              <a:ea typeface="+mn-ea"/>
              <a:cs typeface="+mn-cs"/>
            </a:rPr>
            <a:t>円（前年</a:t>
          </a:r>
          <a:r>
            <a:rPr kumimoji="1" lang="en-US" altLang="ja-JP" sz="1100">
              <a:solidFill>
                <a:schemeClr val="dk1"/>
              </a:solidFill>
              <a:effectLst/>
              <a:latin typeface="+mn-lt"/>
              <a:ea typeface="+mn-ea"/>
              <a:cs typeface="+mn-cs"/>
            </a:rPr>
            <a:t>1,882,502</a:t>
          </a:r>
          <a:r>
            <a:rPr kumimoji="1" lang="ja-JP" altLang="ja-JP" sz="1100">
              <a:solidFill>
                <a:schemeClr val="dk1"/>
              </a:solidFill>
              <a:effectLst/>
              <a:latin typeface="+mn-lt"/>
              <a:ea typeface="+mn-ea"/>
              <a:cs typeface="+mn-cs"/>
            </a:rPr>
            <a:t>円）となった。主な構成項目である人件費は、住民一人当たり</a:t>
          </a:r>
          <a:r>
            <a:rPr kumimoji="1" lang="en-US" altLang="ja-JP" sz="1100">
              <a:solidFill>
                <a:schemeClr val="dk1"/>
              </a:solidFill>
              <a:effectLst/>
              <a:latin typeface="+mn-lt"/>
              <a:ea typeface="+mn-ea"/>
              <a:cs typeface="+mn-cs"/>
            </a:rPr>
            <a:t>371,149</a:t>
          </a:r>
          <a:r>
            <a:rPr kumimoji="1" lang="ja-JP" altLang="ja-JP" sz="1100">
              <a:solidFill>
                <a:schemeClr val="dk1"/>
              </a:solidFill>
              <a:effectLst/>
              <a:latin typeface="+mn-lt"/>
              <a:ea typeface="+mn-ea"/>
              <a:cs typeface="+mn-cs"/>
            </a:rPr>
            <a:t>円と前年比減となっており、平成</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年度からの増加傾向は落ち着いてはいるが、類似団体との比較では、</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倍近い高い水準となっている。複合施設を開設した平成</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年度に定数増としたことが、増額の要因となっている。</a:t>
          </a:r>
          <a:endParaRPr lang="ja-JP" altLang="ja-JP" sz="1400">
            <a:effectLst/>
          </a:endParaRPr>
        </a:p>
        <a:p>
          <a:r>
            <a:rPr kumimoji="1" lang="ja-JP" altLang="ja-JP" sz="1100">
              <a:solidFill>
                <a:schemeClr val="dk1"/>
              </a:solidFill>
              <a:effectLst/>
              <a:latin typeface="+mn-lt"/>
              <a:ea typeface="+mn-ea"/>
              <a:cs typeface="+mn-cs"/>
            </a:rPr>
            <a:t>　物件費は、住民一人当たり</a:t>
          </a:r>
          <a:r>
            <a:rPr kumimoji="1" lang="en-US" altLang="ja-JP" sz="1100">
              <a:solidFill>
                <a:schemeClr val="dk1"/>
              </a:solidFill>
              <a:effectLst/>
              <a:latin typeface="+mn-lt"/>
              <a:ea typeface="+mn-ea"/>
              <a:cs typeface="+mn-cs"/>
            </a:rPr>
            <a:t>488,016</a:t>
          </a:r>
          <a:r>
            <a:rPr kumimoji="1" lang="ja-JP" altLang="ja-JP" sz="1100">
              <a:solidFill>
                <a:schemeClr val="dk1"/>
              </a:solidFill>
              <a:effectLst/>
              <a:latin typeface="+mn-lt"/>
              <a:ea typeface="+mn-ea"/>
              <a:cs typeface="+mn-cs"/>
            </a:rPr>
            <a:t>円となっており、類似団体と比較して高い水準となっている。公債費は</a:t>
          </a:r>
          <a:r>
            <a:rPr kumimoji="1" lang="ja-JP" altLang="en-US" sz="1100">
              <a:solidFill>
                <a:schemeClr val="dk1"/>
              </a:solidFill>
              <a:effectLst/>
              <a:latin typeface="+mn-lt"/>
              <a:ea typeface="+mn-ea"/>
              <a:cs typeface="+mn-cs"/>
            </a:rPr>
            <a:t>、繰上償還を行った</a:t>
          </a:r>
          <a:r>
            <a:rPr kumimoji="1" lang="ja-JP" altLang="ja-JP" sz="1100">
              <a:solidFill>
                <a:schemeClr val="dk1"/>
              </a:solidFill>
              <a:effectLst/>
              <a:latin typeface="+mn-lt"/>
              <a:ea typeface="+mn-ea"/>
              <a:cs typeface="+mn-cs"/>
            </a:rPr>
            <a:t>前年</a:t>
          </a:r>
          <a:r>
            <a:rPr kumimoji="1" lang="ja-JP" altLang="en-US" sz="1100">
              <a:solidFill>
                <a:schemeClr val="dk1"/>
              </a:solidFill>
              <a:effectLst/>
              <a:latin typeface="+mn-lt"/>
              <a:ea typeface="+mn-ea"/>
              <a:cs typeface="+mn-cs"/>
            </a:rPr>
            <a:t>との比較では</a:t>
          </a:r>
          <a:r>
            <a:rPr kumimoji="1" lang="en-US" altLang="ja-JP" sz="1100">
              <a:solidFill>
                <a:schemeClr val="dk1"/>
              </a:solidFill>
              <a:effectLst/>
              <a:latin typeface="+mn-lt"/>
              <a:ea typeface="+mn-ea"/>
              <a:cs typeface="+mn-cs"/>
            </a:rPr>
            <a:t>158,464</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a:t>
          </a:r>
          <a:r>
            <a:rPr kumimoji="1" lang="ja-JP" altLang="en-US" sz="1100">
              <a:solidFill>
                <a:schemeClr val="dk1"/>
              </a:solidFill>
              <a:effectLst/>
              <a:latin typeface="+mn-lt"/>
              <a:ea typeface="+mn-ea"/>
              <a:cs typeface="+mn-cs"/>
            </a:rPr>
            <a:t>り</a:t>
          </a:r>
          <a:r>
            <a:rPr kumimoji="1" lang="ja-JP" altLang="ja-JP" sz="1100">
              <a:solidFill>
                <a:schemeClr val="dk1"/>
              </a:solidFill>
              <a:effectLst/>
              <a:latin typeface="+mn-lt"/>
              <a:ea typeface="+mn-ea"/>
              <a:cs typeface="+mn-cs"/>
            </a:rPr>
            <a:t>住民一人当たり</a:t>
          </a:r>
          <a:r>
            <a:rPr kumimoji="1" lang="en-US" altLang="ja-JP" sz="1100">
              <a:solidFill>
                <a:schemeClr val="dk1"/>
              </a:solidFill>
              <a:effectLst/>
              <a:latin typeface="+mn-lt"/>
              <a:ea typeface="+mn-ea"/>
              <a:cs typeface="+mn-cs"/>
            </a:rPr>
            <a:t>130,109</a:t>
          </a:r>
          <a:r>
            <a:rPr kumimoji="1" lang="ja-JP" altLang="ja-JP" sz="1100">
              <a:solidFill>
                <a:schemeClr val="dk1"/>
              </a:solidFill>
              <a:effectLst/>
              <a:latin typeface="+mn-lt"/>
              <a:ea typeface="+mn-ea"/>
              <a:cs typeface="+mn-cs"/>
            </a:rPr>
            <a:t>円とな</a:t>
          </a:r>
          <a:r>
            <a:rPr kumimoji="1" lang="ja-JP" altLang="en-US" sz="1100">
              <a:solidFill>
                <a:schemeClr val="dk1"/>
              </a:solidFill>
              <a:effectLst/>
              <a:latin typeface="+mn-lt"/>
              <a:ea typeface="+mn-ea"/>
              <a:cs typeface="+mn-cs"/>
            </a:rPr>
            <a:t>った</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類似団体との比較では</a:t>
          </a:r>
          <a:r>
            <a:rPr kumimoji="1" lang="en-US" altLang="ja-JP" sz="1100">
              <a:solidFill>
                <a:schemeClr val="dk1"/>
              </a:solidFill>
              <a:effectLst/>
              <a:latin typeface="+mn-lt"/>
              <a:ea typeface="+mn-ea"/>
              <a:cs typeface="+mn-cs"/>
            </a:rPr>
            <a:t>24,009</a:t>
          </a:r>
          <a:r>
            <a:rPr kumimoji="1" lang="ja-JP" altLang="en-US" sz="1100">
              <a:solidFill>
                <a:schemeClr val="dk1"/>
              </a:solidFill>
              <a:effectLst/>
              <a:latin typeface="+mn-lt"/>
              <a:ea typeface="+mn-ea"/>
              <a:cs typeface="+mn-cs"/>
            </a:rPr>
            <a:t>低くなった。</a:t>
          </a:r>
          <a:r>
            <a:rPr kumimoji="1" lang="ja-JP" altLang="ja-JP" sz="1100">
              <a:solidFill>
                <a:schemeClr val="dk1"/>
              </a:solidFill>
              <a:effectLst/>
              <a:latin typeface="+mn-lt"/>
              <a:ea typeface="+mn-ea"/>
              <a:cs typeface="+mn-cs"/>
            </a:rPr>
            <a:t>普通建設事業費（うち更新整備）は、住民一人当たり</a:t>
          </a:r>
          <a:r>
            <a:rPr kumimoji="1" lang="en-US" altLang="ja-JP" sz="1100">
              <a:solidFill>
                <a:schemeClr val="dk1"/>
              </a:solidFill>
              <a:effectLst/>
              <a:latin typeface="+mn-lt"/>
              <a:ea typeface="+mn-ea"/>
              <a:cs typeface="+mn-cs"/>
            </a:rPr>
            <a:t>247,543</a:t>
          </a:r>
          <a:r>
            <a:rPr kumimoji="1" lang="ja-JP" altLang="ja-JP" sz="1100">
              <a:solidFill>
                <a:schemeClr val="dk1"/>
              </a:solidFill>
              <a:effectLst/>
              <a:latin typeface="+mn-lt"/>
              <a:ea typeface="+mn-ea"/>
              <a:cs typeface="+mn-cs"/>
            </a:rPr>
            <a:t>円となっており、類似団体との比較では、</a:t>
          </a:r>
          <a:r>
            <a:rPr kumimoji="1" lang="en-US" altLang="ja-JP" sz="1100">
              <a:solidFill>
                <a:schemeClr val="dk1"/>
              </a:solidFill>
              <a:effectLst/>
              <a:latin typeface="+mn-lt"/>
              <a:ea typeface="+mn-ea"/>
              <a:cs typeface="+mn-cs"/>
            </a:rPr>
            <a:t>93,797</a:t>
          </a:r>
          <a:r>
            <a:rPr kumimoji="1" lang="ja-JP" altLang="ja-JP" sz="1100">
              <a:solidFill>
                <a:schemeClr val="dk1"/>
              </a:solidFill>
              <a:effectLst/>
              <a:latin typeface="+mn-lt"/>
              <a:ea typeface="+mn-ea"/>
              <a:cs typeface="+mn-cs"/>
            </a:rPr>
            <a:t>円上回った。振興事業の規模に影響を受ける形となっており、年度により増減がある。今後、公共施設等総合管理計画に基づき計画的に事業を実施することで、年度間の増減を最小限に、極力平準化することを目指すこととしてい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東京都小笠原村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2,625
2,598
106.78
4,700,453
4,478,422
222,031
1,925,571
2,236,698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98247</xdr:rowOff>
    </xdr:from>
    <xdr:to>
      <xdr:col>24</xdr:col>
      <xdr:colOff>62865</xdr:colOff>
      <xdr:row>38</xdr:row>
      <xdr:rowOff>92570</xdr:rowOff>
    </xdr:to>
    <xdr:cxnSp macro="">
      <xdr:nvCxnSpPr>
        <xdr:cNvPr id="55" name="直線コネクタ 54"/>
        <xdr:cNvCxnSpPr/>
      </xdr:nvCxnSpPr>
      <xdr:spPr>
        <a:xfrm flipV="1">
          <a:off x="4633595" y="5241747"/>
          <a:ext cx="1270" cy="1365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96397</xdr:rowOff>
    </xdr:from>
    <xdr:ext cx="469744" cy="259045"/>
    <xdr:sp macro="" textlink="">
      <xdr:nvSpPr>
        <xdr:cNvPr id="56" name="議会費最小値テキスト"/>
        <xdr:cNvSpPr txBox="1"/>
      </xdr:nvSpPr>
      <xdr:spPr>
        <a:xfrm>
          <a:off x="4686300" y="6611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92570</xdr:rowOff>
    </xdr:from>
    <xdr:to>
      <xdr:col>24</xdr:col>
      <xdr:colOff>152400</xdr:colOff>
      <xdr:row>38</xdr:row>
      <xdr:rowOff>92570</xdr:rowOff>
    </xdr:to>
    <xdr:cxnSp macro="">
      <xdr:nvCxnSpPr>
        <xdr:cNvPr id="57" name="直線コネクタ 56"/>
        <xdr:cNvCxnSpPr/>
      </xdr:nvCxnSpPr>
      <xdr:spPr>
        <a:xfrm>
          <a:off x="4546600" y="6607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44924</xdr:rowOff>
    </xdr:from>
    <xdr:ext cx="599010" cy="259045"/>
    <xdr:sp macro="" textlink="">
      <xdr:nvSpPr>
        <xdr:cNvPr id="58" name="議会費最大値テキスト"/>
        <xdr:cNvSpPr txBox="1"/>
      </xdr:nvSpPr>
      <xdr:spPr>
        <a:xfrm>
          <a:off x="4686300" y="5016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117,264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98247</xdr:rowOff>
    </xdr:from>
    <xdr:to>
      <xdr:col>24</xdr:col>
      <xdr:colOff>152400</xdr:colOff>
      <xdr:row>30</xdr:row>
      <xdr:rowOff>98247</xdr:rowOff>
    </xdr:to>
    <xdr:cxnSp macro="">
      <xdr:nvCxnSpPr>
        <xdr:cNvPr id="59" name="直線コネクタ 58"/>
        <xdr:cNvCxnSpPr/>
      </xdr:nvCxnSpPr>
      <xdr:spPr>
        <a:xfrm>
          <a:off x="4546600" y="5241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108382</xdr:rowOff>
    </xdr:from>
    <xdr:to>
      <xdr:col>24</xdr:col>
      <xdr:colOff>63500</xdr:colOff>
      <xdr:row>37</xdr:row>
      <xdr:rowOff>111049</xdr:rowOff>
    </xdr:to>
    <xdr:cxnSp macro="">
      <xdr:nvCxnSpPr>
        <xdr:cNvPr id="60" name="直線コネクタ 59"/>
        <xdr:cNvCxnSpPr/>
      </xdr:nvCxnSpPr>
      <xdr:spPr>
        <a:xfrm flipV="1">
          <a:off x="3797300" y="6452032"/>
          <a:ext cx="8382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65612</xdr:rowOff>
    </xdr:from>
    <xdr:ext cx="534377" cy="259045"/>
    <xdr:sp macro="" textlink="">
      <xdr:nvSpPr>
        <xdr:cNvPr id="61" name="議会費平均値テキスト"/>
        <xdr:cNvSpPr txBox="1"/>
      </xdr:nvSpPr>
      <xdr:spPr>
        <a:xfrm>
          <a:off x="4686300" y="64092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87185</xdr:rowOff>
    </xdr:from>
    <xdr:to>
      <xdr:col>24</xdr:col>
      <xdr:colOff>114300</xdr:colOff>
      <xdr:row>38</xdr:row>
      <xdr:rowOff>17335</xdr:rowOff>
    </xdr:to>
    <xdr:sp macro="" textlink="">
      <xdr:nvSpPr>
        <xdr:cNvPr id="62" name="フローチャート: 判断 61"/>
        <xdr:cNvSpPr/>
      </xdr:nvSpPr>
      <xdr:spPr>
        <a:xfrm>
          <a:off x="4584700" y="643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103518</xdr:rowOff>
    </xdr:from>
    <xdr:to>
      <xdr:col>19</xdr:col>
      <xdr:colOff>177800</xdr:colOff>
      <xdr:row>37</xdr:row>
      <xdr:rowOff>111049</xdr:rowOff>
    </xdr:to>
    <xdr:cxnSp macro="">
      <xdr:nvCxnSpPr>
        <xdr:cNvPr id="63" name="直線コネクタ 62"/>
        <xdr:cNvCxnSpPr/>
      </xdr:nvCxnSpPr>
      <xdr:spPr>
        <a:xfrm>
          <a:off x="2908300" y="6447168"/>
          <a:ext cx="889000" cy="7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79489</xdr:rowOff>
    </xdr:from>
    <xdr:to>
      <xdr:col>20</xdr:col>
      <xdr:colOff>38100</xdr:colOff>
      <xdr:row>38</xdr:row>
      <xdr:rowOff>9640</xdr:rowOff>
    </xdr:to>
    <xdr:sp macro="" textlink="">
      <xdr:nvSpPr>
        <xdr:cNvPr id="64" name="フローチャート: 判断 63"/>
        <xdr:cNvSpPr/>
      </xdr:nvSpPr>
      <xdr:spPr>
        <a:xfrm>
          <a:off x="3746500" y="64231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766</xdr:rowOff>
    </xdr:from>
    <xdr:ext cx="534377" cy="259045"/>
    <xdr:sp macro="" textlink="">
      <xdr:nvSpPr>
        <xdr:cNvPr id="65" name="テキスト ボックス 64"/>
        <xdr:cNvSpPr txBox="1"/>
      </xdr:nvSpPr>
      <xdr:spPr>
        <a:xfrm>
          <a:off x="3530111" y="6515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55778</xdr:rowOff>
    </xdr:from>
    <xdr:to>
      <xdr:col>15</xdr:col>
      <xdr:colOff>50800</xdr:colOff>
      <xdr:row>37</xdr:row>
      <xdr:rowOff>103518</xdr:rowOff>
    </xdr:to>
    <xdr:cxnSp macro="">
      <xdr:nvCxnSpPr>
        <xdr:cNvPr id="66" name="直線コネクタ 65"/>
        <xdr:cNvCxnSpPr/>
      </xdr:nvCxnSpPr>
      <xdr:spPr>
        <a:xfrm>
          <a:off x="2019300" y="6399428"/>
          <a:ext cx="889000" cy="47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75806</xdr:rowOff>
    </xdr:from>
    <xdr:to>
      <xdr:col>15</xdr:col>
      <xdr:colOff>101600</xdr:colOff>
      <xdr:row>38</xdr:row>
      <xdr:rowOff>5956</xdr:rowOff>
    </xdr:to>
    <xdr:sp macro="" textlink="">
      <xdr:nvSpPr>
        <xdr:cNvPr id="67" name="フローチャート: 判断 66"/>
        <xdr:cNvSpPr/>
      </xdr:nvSpPr>
      <xdr:spPr>
        <a:xfrm>
          <a:off x="2857500" y="641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168533</xdr:rowOff>
    </xdr:from>
    <xdr:ext cx="534377" cy="259045"/>
    <xdr:sp macro="" textlink="">
      <xdr:nvSpPr>
        <xdr:cNvPr id="68" name="テキスト ボックス 67"/>
        <xdr:cNvSpPr txBox="1"/>
      </xdr:nvSpPr>
      <xdr:spPr>
        <a:xfrm>
          <a:off x="2641111" y="6512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55778</xdr:rowOff>
    </xdr:from>
    <xdr:to>
      <xdr:col>10</xdr:col>
      <xdr:colOff>114300</xdr:colOff>
      <xdr:row>37</xdr:row>
      <xdr:rowOff>64186</xdr:rowOff>
    </xdr:to>
    <xdr:cxnSp macro="">
      <xdr:nvCxnSpPr>
        <xdr:cNvPr id="69" name="直線コネクタ 68"/>
        <xdr:cNvCxnSpPr/>
      </xdr:nvCxnSpPr>
      <xdr:spPr>
        <a:xfrm flipV="1">
          <a:off x="1130300" y="6399428"/>
          <a:ext cx="889000" cy="8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73736</xdr:rowOff>
    </xdr:from>
    <xdr:to>
      <xdr:col>10</xdr:col>
      <xdr:colOff>165100</xdr:colOff>
      <xdr:row>38</xdr:row>
      <xdr:rowOff>3887</xdr:rowOff>
    </xdr:to>
    <xdr:sp macro="" textlink="">
      <xdr:nvSpPr>
        <xdr:cNvPr id="70" name="フローチャート: 判断 69"/>
        <xdr:cNvSpPr/>
      </xdr:nvSpPr>
      <xdr:spPr>
        <a:xfrm>
          <a:off x="1968500" y="641738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166464</xdr:rowOff>
    </xdr:from>
    <xdr:ext cx="534377" cy="259045"/>
    <xdr:sp macro="" textlink="">
      <xdr:nvSpPr>
        <xdr:cNvPr id="71" name="テキスト ボックス 70"/>
        <xdr:cNvSpPr txBox="1"/>
      </xdr:nvSpPr>
      <xdr:spPr>
        <a:xfrm>
          <a:off x="1752111" y="6510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79604</xdr:rowOff>
    </xdr:from>
    <xdr:to>
      <xdr:col>6</xdr:col>
      <xdr:colOff>38100</xdr:colOff>
      <xdr:row>38</xdr:row>
      <xdr:rowOff>9754</xdr:rowOff>
    </xdr:to>
    <xdr:sp macro="" textlink="">
      <xdr:nvSpPr>
        <xdr:cNvPr id="72" name="フローチャート: 判断 71"/>
        <xdr:cNvSpPr/>
      </xdr:nvSpPr>
      <xdr:spPr>
        <a:xfrm>
          <a:off x="1079500" y="642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881</xdr:rowOff>
    </xdr:from>
    <xdr:ext cx="534377" cy="259045"/>
    <xdr:sp macro="" textlink="">
      <xdr:nvSpPr>
        <xdr:cNvPr id="73" name="テキスト ボックス 72"/>
        <xdr:cNvSpPr txBox="1"/>
      </xdr:nvSpPr>
      <xdr:spPr>
        <a:xfrm>
          <a:off x="863111" y="6515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57582</xdr:rowOff>
    </xdr:from>
    <xdr:to>
      <xdr:col>24</xdr:col>
      <xdr:colOff>114300</xdr:colOff>
      <xdr:row>37</xdr:row>
      <xdr:rowOff>159182</xdr:rowOff>
    </xdr:to>
    <xdr:sp macro="" textlink="">
      <xdr:nvSpPr>
        <xdr:cNvPr id="79" name="楕円 78"/>
        <xdr:cNvSpPr/>
      </xdr:nvSpPr>
      <xdr:spPr>
        <a:xfrm>
          <a:off x="4584700" y="640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80459</xdr:rowOff>
    </xdr:from>
    <xdr:ext cx="534377" cy="259045"/>
    <xdr:sp macro="" textlink="">
      <xdr:nvSpPr>
        <xdr:cNvPr id="80" name="議会費該当値テキスト"/>
        <xdr:cNvSpPr txBox="1"/>
      </xdr:nvSpPr>
      <xdr:spPr>
        <a:xfrm>
          <a:off x="4686300" y="6252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60249</xdr:rowOff>
    </xdr:from>
    <xdr:to>
      <xdr:col>20</xdr:col>
      <xdr:colOff>38100</xdr:colOff>
      <xdr:row>37</xdr:row>
      <xdr:rowOff>161849</xdr:rowOff>
    </xdr:to>
    <xdr:sp macro="" textlink="">
      <xdr:nvSpPr>
        <xdr:cNvPr id="81" name="楕円 80"/>
        <xdr:cNvSpPr/>
      </xdr:nvSpPr>
      <xdr:spPr>
        <a:xfrm>
          <a:off x="3746500" y="6403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6926</xdr:rowOff>
    </xdr:from>
    <xdr:ext cx="534377" cy="259045"/>
    <xdr:sp macro="" textlink="">
      <xdr:nvSpPr>
        <xdr:cNvPr id="82" name="テキスト ボックス 81"/>
        <xdr:cNvSpPr txBox="1"/>
      </xdr:nvSpPr>
      <xdr:spPr>
        <a:xfrm>
          <a:off x="3530111" y="6179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52718</xdr:rowOff>
    </xdr:from>
    <xdr:to>
      <xdr:col>15</xdr:col>
      <xdr:colOff>101600</xdr:colOff>
      <xdr:row>37</xdr:row>
      <xdr:rowOff>154318</xdr:rowOff>
    </xdr:to>
    <xdr:sp macro="" textlink="">
      <xdr:nvSpPr>
        <xdr:cNvPr id="83" name="楕円 82"/>
        <xdr:cNvSpPr/>
      </xdr:nvSpPr>
      <xdr:spPr>
        <a:xfrm>
          <a:off x="2857500" y="6396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170845</xdr:rowOff>
    </xdr:from>
    <xdr:ext cx="534377" cy="259045"/>
    <xdr:sp macro="" textlink="">
      <xdr:nvSpPr>
        <xdr:cNvPr id="84" name="テキスト ボックス 83"/>
        <xdr:cNvSpPr txBox="1"/>
      </xdr:nvSpPr>
      <xdr:spPr>
        <a:xfrm>
          <a:off x="2641111" y="6171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4978</xdr:rowOff>
    </xdr:from>
    <xdr:to>
      <xdr:col>10</xdr:col>
      <xdr:colOff>165100</xdr:colOff>
      <xdr:row>37</xdr:row>
      <xdr:rowOff>106578</xdr:rowOff>
    </xdr:to>
    <xdr:sp macro="" textlink="">
      <xdr:nvSpPr>
        <xdr:cNvPr id="85" name="楕円 84"/>
        <xdr:cNvSpPr/>
      </xdr:nvSpPr>
      <xdr:spPr>
        <a:xfrm>
          <a:off x="1968500" y="6348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123105</xdr:rowOff>
    </xdr:from>
    <xdr:ext cx="534377" cy="259045"/>
    <xdr:sp macro="" textlink="">
      <xdr:nvSpPr>
        <xdr:cNvPr id="86" name="テキスト ボックス 85"/>
        <xdr:cNvSpPr txBox="1"/>
      </xdr:nvSpPr>
      <xdr:spPr>
        <a:xfrm>
          <a:off x="1752111" y="6123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13386</xdr:rowOff>
    </xdr:from>
    <xdr:to>
      <xdr:col>6</xdr:col>
      <xdr:colOff>38100</xdr:colOff>
      <xdr:row>37</xdr:row>
      <xdr:rowOff>114986</xdr:rowOff>
    </xdr:to>
    <xdr:sp macro="" textlink="">
      <xdr:nvSpPr>
        <xdr:cNvPr id="87" name="楕円 86"/>
        <xdr:cNvSpPr/>
      </xdr:nvSpPr>
      <xdr:spPr>
        <a:xfrm>
          <a:off x="1079500" y="6357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131513</xdr:rowOff>
    </xdr:from>
    <xdr:ext cx="534377" cy="259045"/>
    <xdr:sp macro="" textlink="">
      <xdr:nvSpPr>
        <xdr:cNvPr id="88" name="テキスト ボックス 87"/>
        <xdr:cNvSpPr txBox="1"/>
      </xdr:nvSpPr>
      <xdr:spPr>
        <a:xfrm>
          <a:off x="863111" y="6132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2" name="テキスト ボックス 101"/>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12308</xdr:colOff>
      <xdr:row>47</xdr:row>
      <xdr:rowOff>54627</xdr:rowOff>
    </xdr:from>
    <xdr:ext cx="749692" cy="259045"/>
    <xdr:sp macro="" textlink="">
      <xdr:nvSpPr>
        <xdr:cNvPr id="110" name="テキスト ボックス 109"/>
        <xdr:cNvSpPr txBox="1"/>
      </xdr:nvSpPr>
      <xdr:spPr>
        <a:xfrm>
          <a:off x="12308" y="8112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152678</xdr:rowOff>
    </xdr:from>
    <xdr:to>
      <xdr:col>24</xdr:col>
      <xdr:colOff>62865</xdr:colOff>
      <xdr:row>59</xdr:row>
      <xdr:rowOff>23062</xdr:rowOff>
    </xdr:to>
    <xdr:cxnSp macro="">
      <xdr:nvCxnSpPr>
        <xdr:cNvPr id="112" name="直線コネクタ 111"/>
        <xdr:cNvCxnSpPr/>
      </xdr:nvCxnSpPr>
      <xdr:spPr>
        <a:xfrm flipV="1">
          <a:off x="4633595" y="8896628"/>
          <a:ext cx="1270" cy="1241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34411</xdr:rowOff>
    </xdr:from>
    <xdr:ext cx="599010" cy="259045"/>
    <xdr:sp macro="" textlink="">
      <xdr:nvSpPr>
        <xdr:cNvPr id="113" name="総務費最小値テキスト"/>
        <xdr:cNvSpPr txBox="1"/>
      </xdr:nvSpPr>
      <xdr:spPr>
        <a:xfrm>
          <a:off x="4686300" y="10149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23062</xdr:rowOff>
    </xdr:from>
    <xdr:to>
      <xdr:col>24</xdr:col>
      <xdr:colOff>152400</xdr:colOff>
      <xdr:row>59</xdr:row>
      <xdr:rowOff>23062</xdr:rowOff>
    </xdr:to>
    <xdr:cxnSp macro="">
      <xdr:nvCxnSpPr>
        <xdr:cNvPr id="114" name="直線コネクタ 113"/>
        <xdr:cNvCxnSpPr/>
      </xdr:nvCxnSpPr>
      <xdr:spPr>
        <a:xfrm>
          <a:off x="4546600" y="10138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99355</xdr:rowOff>
    </xdr:from>
    <xdr:ext cx="690189" cy="259045"/>
    <xdr:sp macro="" textlink="">
      <xdr:nvSpPr>
        <xdr:cNvPr id="115" name="総務費最大値テキスト"/>
        <xdr:cNvSpPr txBox="1"/>
      </xdr:nvSpPr>
      <xdr:spPr>
        <a:xfrm>
          <a:off x="4686300" y="867185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6,631,875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152678</xdr:rowOff>
    </xdr:from>
    <xdr:to>
      <xdr:col>24</xdr:col>
      <xdr:colOff>152400</xdr:colOff>
      <xdr:row>51</xdr:row>
      <xdr:rowOff>152678</xdr:rowOff>
    </xdr:to>
    <xdr:cxnSp macro="">
      <xdr:nvCxnSpPr>
        <xdr:cNvPr id="116" name="直線コネクタ 115"/>
        <xdr:cNvCxnSpPr/>
      </xdr:nvCxnSpPr>
      <xdr:spPr>
        <a:xfrm>
          <a:off x="4546600" y="889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116475</xdr:rowOff>
    </xdr:from>
    <xdr:to>
      <xdr:col>24</xdr:col>
      <xdr:colOff>63500</xdr:colOff>
      <xdr:row>58</xdr:row>
      <xdr:rowOff>133681</xdr:rowOff>
    </xdr:to>
    <xdr:cxnSp macro="">
      <xdr:nvCxnSpPr>
        <xdr:cNvPr id="117" name="直線コネクタ 116"/>
        <xdr:cNvCxnSpPr/>
      </xdr:nvCxnSpPr>
      <xdr:spPr>
        <a:xfrm>
          <a:off x="3797300" y="10060575"/>
          <a:ext cx="838200" cy="17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78861</xdr:rowOff>
    </xdr:from>
    <xdr:ext cx="599010" cy="259045"/>
    <xdr:sp macro="" textlink="">
      <xdr:nvSpPr>
        <xdr:cNvPr id="118" name="総務費平均値テキスト"/>
        <xdr:cNvSpPr txBox="1"/>
      </xdr:nvSpPr>
      <xdr:spPr>
        <a:xfrm>
          <a:off x="4686300" y="100229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339,452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100434</xdr:rowOff>
    </xdr:from>
    <xdr:to>
      <xdr:col>24</xdr:col>
      <xdr:colOff>114300</xdr:colOff>
      <xdr:row>59</xdr:row>
      <xdr:rowOff>30584</xdr:rowOff>
    </xdr:to>
    <xdr:sp macro="" textlink="">
      <xdr:nvSpPr>
        <xdr:cNvPr id="119" name="フローチャート: 判断 118"/>
        <xdr:cNvSpPr/>
      </xdr:nvSpPr>
      <xdr:spPr>
        <a:xfrm>
          <a:off x="4584700" y="10044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116475</xdr:rowOff>
    </xdr:from>
    <xdr:to>
      <xdr:col>19</xdr:col>
      <xdr:colOff>177800</xdr:colOff>
      <xdr:row>58</xdr:row>
      <xdr:rowOff>121853</xdr:rowOff>
    </xdr:to>
    <xdr:cxnSp macro="">
      <xdr:nvCxnSpPr>
        <xdr:cNvPr id="120" name="直線コネクタ 119"/>
        <xdr:cNvCxnSpPr/>
      </xdr:nvCxnSpPr>
      <xdr:spPr>
        <a:xfrm flipV="1">
          <a:off x="2908300" y="10060575"/>
          <a:ext cx="889000" cy="5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100539</xdr:rowOff>
    </xdr:from>
    <xdr:to>
      <xdr:col>20</xdr:col>
      <xdr:colOff>38100</xdr:colOff>
      <xdr:row>59</xdr:row>
      <xdr:rowOff>30689</xdr:rowOff>
    </xdr:to>
    <xdr:sp macro="" textlink="">
      <xdr:nvSpPr>
        <xdr:cNvPr id="121" name="フローチャート: 判断 120"/>
        <xdr:cNvSpPr/>
      </xdr:nvSpPr>
      <xdr:spPr>
        <a:xfrm>
          <a:off x="3746500" y="10044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21816</xdr:rowOff>
    </xdr:from>
    <xdr:ext cx="599010" cy="259045"/>
    <xdr:sp macro="" textlink="">
      <xdr:nvSpPr>
        <xdr:cNvPr id="122" name="テキスト ボックス 121"/>
        <xdr:cNvSpPr txBox="1"/>
      </xdr:nvSpPr>
      <xdr:spPr>
        <a:xfrm>
          <a:off x="3497795" y="10137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121853</xdr:rowOff>
    </xdr:from>
    <xdr:to>
      <xdr:col>15</xdr:col>
      <xdr:colOff>50800</xdr:colOff>
      <xdr:row>58</xdr:row>
      <xdr:rowOff>135543</xdr:rowOff>
    </xdr:to>
    <xdr:cxnSp macro="">
      <xdr:nvCxnSpPr>
        <xdr:cNvPr id="123" name="直線コネクタ 122"/>
        <xdr:cNvCxnSpPr/>
      </xdr:nvCxnSpPr>
      <xdr:spPr>
        <a:xfrm flipV="1">
          <a:off x="2019300" y="10065953"/>
          <a:ext cx="889000" cy="13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96558</xdr:rowOff>
    </xdr:from>
    <xdr:to>
      <xdr:col>15</xdr:col>
      <xdr:colOff>101600</xdr:colOff>
      <xdr:row>59</xdr:row>
      <xdr:rowOff>26708</xdr:rowOff>
    </xdr:to>
    <xdr:sp macro="" textlink="">
      <xdr:nvSpPr>
        <xdr:cNvPr id="124" name="フローチャート: 判断 123"/>
        <xdr:cNvSpPr/>
      </xdr:nvSpPr>
      <xdr:spPr>
        <a:xfrm>
          <a:off x="2857500" y="1004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59</xdr:row>
      <xdr:rowOff>17835</xdr:rowOff>
    </xdr:from>
    <xdr:ext cx="599010" cy="259045"/>
    <xdr:sp macro="" textlink="">
      <xdr:nvSpPr>
        <xdr:cNvPr id="125" name="テキスト ボックス 124"/>
        <xdr:cNvSpPr txBox="1"/>
      </xdr:nvSpPr>
      <xdr:spPr>
        <a:xfrm>
          <a:off x="2608795" y="10133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135543</xdr:rowOff>
    </xdr:from>
    <xdr:to>
      <xdr:col>10</xdr:col>
      <xdr:colOff>114300</xdr:colOff>
      <xdr:row>58</xdr:row>
      <xdr:rowOff>140938</xdr:rowOff>
    </xdr:to>
    <xdr:cxnSp macro="">
      <xdr:nvCxnSpPr>
        <xdr:cNvPr id="126" name="直線コネクタ 125"/>
        <xdr:cNvCxnSpPr/>
      </xdr:nvCxnSpPr>
      <xdr:spPr>
        <a:xfrm flipV="1">
          <a:off x="1130300" y="10079643"/>
          <a:ext cx="889000" cy="5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90443</xdr:rowOff>
    </xdr:from>
    <xdr:to>
      <xdr:col>10</xdr:col>
      <xdr:colOff>165100</xdr:colOff>
      <xdr:row>59</xdr:row>
      <xdr:rowOff>20593</xdr:rowOff>
    </xdr:to>
    <xdr:sp macro="" textlink="">
      <xdr:nvSpPr>
        <xdr:cNvPr id="127" name="フローチャート: 判断 126"/>
        <xdr:cNvSpPr/>
      </xdr:nvSpPr>
      <xdr:spPr>
        <a:xfrm>
          <a:off x="1968500" y="1003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11720</xdr:rowOff>
    </xdr:from>
    <xdr:ext cx="599010" cy="259045"/>
    <xdr:sp macro="" textlink="">
      <xdr:nvSpPr>
        <xdr:cNvPr id="128" name="テキスト ボックス 127"/>
        <xdr:cNvSpPr txBox="1"/>
      </xdr:nvSpPr>
      <xdr:spPr>
        <a:xfrm>
          <a:off x="1719795" y="10127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115984</xdr:rowOff>
    </xdr:from>
    <xdr:to>
      <xdr:col>6</xdr:col>
      <xdr:colOff>38100</xdr:colOff>
      <xdr:row>59</xdr:row>
      <xdr:rowOff>46134</xdr:rowOff>
    </xdr:to>
    <xdr:sp macro="" textlink="">
      <xdr:nvSpPr>
        <xdr:cNvPr id="129" name="フローチャート: 判断 128"/>
        <xdr:cNvSpPr/>
      </xdr:nvSpPr>
      <xdr:spPr>
        <a:xfrm>
          <a:off x="1079500" y="1006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37261</xdr:rowOff>
    </xdr:from>
    <xdr:ext cx="599010" cy="259045"/>
    <xdr:sp macro="" textlink="">
      <xdr:nvSpPr>
        <xdr:cNvPr id="130" name="テキスト ボックス 129"/>
        <xdr:cNvSpPr txBox="1"/>
      </xdr:nvSpPr>
      <xdr:spPr>
        <a:xfrm>
          <a:off x="830795" y="10152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82881</xdr:rowOff>
    </xdr:from>
    <xdr:to>
      <xdr:col>24</xdr:col>
      <xdr:colOff>114300</xdr:colOff>
      <xdr:row>59</xdr:row>
      <xdr:rowOff>13031</xdr:rowOff>
    </xdr:to>
    <xdr:sp macro="" textlink="">
      <xdr:nvSpPr>
        <xdr:cNvPr id="136" name="楕円 135"/>
        <xdr:cNvSpPr/>
      </xdr:nvSpPr>
      <xdr:spPr>
        <a:xfrm>
          <a:off x="4584700" y="10026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42258</xdr:rowOff>
    </xdr:from>
    <xdr:ext cx="599010" cy="259045"/>
    <xdr:sp macro="" textlink="">
      <xdr:nvSpPr>
        <xdr:cNvPr id="137" name="総務費該当値テキスト"/>
        <xdr:cNvSpPr txBox="1"/>
      </xdr:nvSpPr>
      <xdr:spPr>
        <a:xfrm>
          <a:off x="4686300" y="9814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431,594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65675</xdr:rowOff>
    </xdr:from>
    <xdr:to>
      <xdr:col>20</xdr:col>
      <xdr:colOff>38100</xdr:colOff>
      <xdr:row>58</xdr:row>
      <xdr:rowOff>167275</xdr:rowOff>
    </xdr:to>
    <xdr:sp macro="" textlink="">
      <xdr:nvSpPr>
        <xdr:cNvPr id="138" name="楕円 137"/>
        <xdr:cNvSpPr/>
      </xdr:nvSpPr>
      <xdr:spPr>
        <a:xfrm>
          <a:off x="3746500" y="10009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12352</xdr:rowOff>
    </xdr:from>
    <xdr:ext cx="599010" cy="259045"/>
    <xdr:sp macro="" textlink="">
      <xdr:nvSpPr>
        <xdr:cNvPr id="139" name="テキスト ボックス 138"/>
        <xdr:cNvSpPr txBox="1"/>
      </xdr:nvSpPr>
      <xdr:spPr>
        <a:xfrm>
          <a:off x="3497795" y="9785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71053</xdr:rowOff>
    </xdr:from>
    <xdr:to>
      <xdr:col>15</xdr:col>
      <xdr:colOff>101600</xdr:colOff>
      <xdr:row>59</xdr:row>
      <xdr:rowOff>1203</xdr:rowOff>
    </xdr:to>
    <xdr:sp macro="" textlink="">
      <xdr:nvSpPr>
        <xdr:cNvPr id="140" name="楕円 139"/>
        <xdr:cNvSpPr/>
      </xdr:nvSpPr>
      <xdr:spPr>
        <a:xfrm>
          <a:off x="2857500" y="10015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17730</xdr:rowOff>
    </xdr:from>
    <xdr:ext cx="599010" cy="259045"/>
    <xdr:sp macro="" textlink="">
      <xdr:nvSpPr>
        <xdr:cNvPr id="141" name="テキスト ボックス 140"/>
        <xdr:cNvSpPr txBox="1"/>
      </xdr:nvSpPr>
      <xdr:spPr>
        <a:xfrm>
          <a:off x="2608795" y="9790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84743</xdr:rowOff>
    </xdr:from>
    <xdr:to>
      <xdr:col>10</xdr:col>
      <xdr:colOff>165100</xdr:colOff>
      <xdr:row>59</xdr:row>
      <xdr:rowOff>14893</xdr:rowOff>
    </xdr:to>
    <xdr:sp macro="" textlink="">
      <xdr:nvSpPr>
        <xdr:cNvPr id="142" name="楕円 141"/>
        <xdr:cNvSpPr/>
      </xdr:nvSpPr>
      <xdr:spPr>
        <a:xfrm>
          <a:off x="1968500" y="10028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31420</xdr:rowOff>
    </xdr:from>
    <xdr:ext cx="599010" cy="259045"/>
    <xdr:sp macro="" textlink="">
      <xdr:nvSpPr>
        <xdr:cNvPr id="143" name="テキスト ボックス 142"/>
        <xdr:cNvSpPr txBox="1"/>
      </xdr:nvSpPr>
      <xdr:spPr>
        <a:xfrm>
          <a:off x="1719795" y="9804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90138</xdr:rowOff>
    </xdr:from>
    <xdr:to>
      <xdr:col>6</xdr:col>
      <xdr:colOff>38100</xdr:colOff>
      <xdr:row>59</xdr:row>
      <xdr:rowOff>20288</xdr:rowOff>
    </xdr:to>
    <xdr:sp macro="" textlink="">
      <xdr:nvSpPr>
        <xdr:cNvPr id="144" name="楕円 143"/>
        <xdr:cNvSpPr/>
      </xdr:nvSpPr>
      <xdr:spPr>
        <a:xfrm>
          <a:off x="1079500" y="10034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36815</xdr:rowOff>
    </xdr:from>
    <xdr:ext cx="599010" cy="259045"/>
    <xdr:sp macro="" textlink="">
      <xdr:nvSpPr>
        <xdr:cNvPr id="145" name="テキスト ボックス 144"/>
        <xdr:cNvSpPr txBox="1"/>
      </xdr:nvSpPr>
      <xdr:spPr>
        <a:xfrm>
          <a:off x="830795" y="9809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7" name="テキスト ボックス 166"/>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81988</xdr:rowOff>
    </xdr:from>
    <xdr:to>
      <xdr:col>24</xdr:col>
      <xdr:colOff>62865</xdr:colOff>
      <xdr:row>77</xdr:row>
      <xdr:rowOff>142522</xdr:rowOff>
    </xdr:to>
    <xdr:cxnSp macro="">
      <xdr:nvCxnSpPr>
        <xdr:cNvPr id="169" name="直線コネクタ 168"/>
        <xdr:cNvCxnSpPr/>
      </xdr:nvCxnSpPr>
      <xdr:spPr>
        <a:xfrm flipV="1">
          <a:off x="4633595" y="12083488"/>
          <a:ext cx="1270" cy="1260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146349</xdr:rowOff>
    </xdr:from>
    <xdr:ext cx="599010" cy="259045"/>
    <xdr:sp macro="" textlink="">
      <xdr:nvSpPr>
        <xdr:cNvPr id="170" name="民生費最小値テキスト"/>
        <xdr:cNvSpPr txBox="1"/>
      </xdr:nvSpPr>
      <xdr:spPr>
        <a:xfrm>
          <a:off x="4686300" y="13347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142522</xdr:rowOff>
    </xdr:from>
    <xdr:to>
      <xdr:col>24</xdr:col>
      <xdr:colOff>152400</xdr:colOff>
      <xdr:row>77</xdr:row>
      <xdr:rowOff>142522</xdr:rowOff>
    </xdr:to>
    <xdr:cxnSp macro="">
      <xdr:nvCxnSpPr>
        <xdr:cNvPr id="171" name="直線コネクタ 170"/>
        <xdr:cNvCxnSpPr/>
      </xdr:nvCxnSpPr>
      <xdr:spPr>
        <a:xfrm>
          <a:off x="4546600" y="13344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28665</xdr:rowOff>
    </xdr:from>
    <xdr:ext cx="599010" cy="259045"/>
    <xdr:sp macro="" textlink="">
      <xdr:nvSpPr>
        <xdr:cNvPr id="172" name="民生費最大値テキスト"/>
        <xdr:cNvSpPr txBox="1"/>
      </xdr:nvSpPr>
      <xdr:spPr>
        <a:xfrm>
          <a:off x="4686300" y="11858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790,295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81988</xdr:rowOff>
    </xdr:from>
    <xdr:to>
      <xdr:col>24</xdr:col>
      <xdr:colOff>152400</xdr:colOff>
      <xdr:row>70</xdr:row>
      <xdr:rowOff>81988</xdr:rowOff>
    </xdr:to>
    <xdr:cxnSp macro="">
      <xdr:nvCxnSpPr>
        <xdr:cNvPr id="173" name="直線コネクタ 172"/>
        <xdr:cNvCxnSpPr/>
      </xdr:nvCxnSpPr>
      <xdr:spPr>
        <a:xfrm>
          <a:off x="4546600" y="12083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45321</xdr:rowOff>
    </xdr:from>
    <xdr:to>
      <xdr:col>24</xdr:col>
      <xdr:colOff>63500</xdr:colOff>
      <xdr:row>76</xdr:row>
      <xdr:rowOff>64756</xdr:rowOff>
    </xdr:to>
    <xdr:cxnSp macro="">
      <xdr:nvCxnSpPr>
        <xdr:cNvPr id="174" name="直線コネクタ 173"/>
        <xdr:cNvCxnSpPr/>
      </xdr:nvCxnSpPr>
      <xdr:spPr>
        <a:xfrm>
          <a:off x="3797300" y="13075521"/>
          <a:ext cx="838200" cy="1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34456</xdr:rowOff>
    </xdr:from>
    <xdr:ext cx="599010" cy="259045"/>
    <xdr:sp macro="" textlink="">
      <xdr:nvSpPr>
        <xdr:cNvPr id="175" name="民生費平均値テキスト"/>
        <xdr:cNvSpPr txBox="1"/>
      </xdr:nvSpPr>
      <xdr:spPr>
        <a:xfrm>
          <a:off x="4686300" y="130646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56029</xdr:rowOff>
    </xdr:from>
    <xdr:to>
      <xdr:col>24</xdr:col>
      <xdr:colOff>114300</xdr:colOff>
      <xdr:row>76</xdr:row>
      <xdr:rowOff>157629</xdr:rowOff>
    </xdr:to>
    <xdr:sp macro="" textlink="">
      <xdr:nvSpPr>
        <xdr:cNvPr id="176" name="フローチャート: 判断 175"/>
        <xdr:cNvSpPr/>
      </xdr:nvSpPr>
      <xdr:spPr>
        <a:xfrm>
          <a:off x="4584700" y="13086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16205</xdr:rowOff>
    </xdr:from>
    <xdr:to>
      <xdr:col>19</xdr:col>
      <xdr:colOff>177800</xdr:colOff>
      <xdr:row>76</xdr:row>
      <xdr:rowOff>45321</xdr:rowOff>
    </xdr:to>
    <xdr:cxnSp macro="">
      <xdr:nvCxnSpPr>
        <xdr:cNvPr id="177" name="直線コネクタ 176"/>
        <xdr:cNvCxnSpPr/>
      </xdr:nvCxnSpPr>
      <xdr:spPr>
        <a:xfrm>
          <a:off x="2908300" y="13046405"/>
          <a:ext cx="889000" cy="29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66475</xdr:rowOff>
    </xdr:from>
    <xdr:to>
      <xdr:col>20</xdr:col>
      <xdr:colOff>38100</xdr:colOff>
      <xdr:row>76</xdr:row>
      <xdr:rowOff>168075</xdr:rowOff>
    </xdr:to>
    <xdr:sp macro="" textlink="">
      <xdr:nvSpPr>
        <xdr:cNvPr id="178" name="フローチャート: 判断 177"/>
        <xdr:cNvSpPr/>
      </xdr:nvSpPr>
      <xdr:spPr>
        <a:xfrm>
          <a:off x="3746500" y="1309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159202</xdr:rowOff>
    </xdr:from>
    <xdr:ext cx="599010" cy="259045"/>
    <xdr:sp macro="" textlink="">
      <xdr:nvSpPr>
        <xdr:cNvPr id="179" name="テキスト ボックス 178"/>
        <xdr:cNvSpPr txBox="1"/>
      </xdr:nvSpPr>
      <xdr:spPr>
        <a:xfrm>
          <a:off x="3497795" y="13189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16205</xdr:rowOff>
    </xdr:from>
    <xdr:to>
      <xdr:col>15</xdr:col>
      <xdr:colOff>50800</xdr:colOff>
      <xdr:row>76</xdr:row>
      <xdr:rowOff>38533</xdr:rowOff>
    </xdr:to>
    <xdr:cxnSp macro="">
      <xdr:nvCxnSpPr>
        <xdr:cNvPr id="180" name="直線コネクタ 179"/>
        <xdr:cNvCxnSpPr/>
      </xdr:nvCxnSpPr>
      <xdr:spPr>
        <a:xfrm flipV="1">
          <a:off x="2019300" y="13046405"/>
          <a:ext cx="889000" cy="22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83979</xdr:rowOff>
    </xdr:from>
    <xdr:to>
      <xdr:col>15</xdr:col>
      <xdr:colOff>101600</xdr:colOff>
      <xdr:row>77</xdr:row>
      <xdr:rowOff>14129</xdr:rowOff>
    </xdr:to>
    <xdr:sp macro="" textlink="">
      <xdr:nvSpPr>
        <xdr:cNvPr id="181" name="フローチャート: 判断 180"/>
        <xdr:cNvSpPr/>
      </xdr:nvSpPr>
      <xdr:spPr>
        <a:xfrm>
          <a:off x="2857500" y="13114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5256</xdr:rowOff>
    </xdr:from>
    <xdr:ext cx="599010" cy="259045"/>
    <xdr:sp macro="" textlink="">
      <xdr:nvSpPr>
        <xdr:cNvPr id="182" name="テキスト ボックス 181"/>
        <xdr:cNvSpPr txBox="1"/>
      </xdr:nvSpPr>
      <xdr:spPr>
        <a:xfrm>
          <a:off x="2608795" y="13206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25206</xdr:rowOff>
    </xdr:from>
    <xdr:to>
      <xdr:col>10</xdr:col>
      <xdr:colOff>114300</xdr:colOff>
      <xdr:row>76</xdr:row>
      <xdr:rowOff>38533</xdr:rowOff>
    </xdr:to>
    <xdr:cxnSp macro="">
      <xdr:nvCxnSpPr>
        <xdr:cNvPr id="183" name="直線コネクタ 182"/>
        <xdr:cNvCxnSpPr/>
      </xdr:nvCxnSpPr>
      <xdr:spPr>
        <a:xfrm>
          <a:off x="1130300" y="13055406"/>
          <a:ext cx="889000" cy="13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6944</xdr:rowOff>
    </xdr:from>
    <xdr:to>
      <xdr:col>10</xdr:col>
      <xdr:colOff>165100</xdr:colOff>
      <xdr:row>76</xdr:row>
      <xdr:rowOff>108544</xdr:rowOff>
    </xdr:to>
    <xdr:sp macro="" textlink="">
      <xdr:nvSpPr>
        <xdr:cNvPr id="184" name="フローチャート: 判断 183"/>
        <xdr:cNvSpPr/>
      </xdr:nvSpPr>
      <xdr:spPr>
        <a:xfrm>
          <a:off x="1968500" y="13037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99671</xdr:rowOff>
    </xdr:from>
    <xdr:ext cx="599010" cy="259045"/>
    <xdr:sp macro="" textlink="">
      <xdr:nvSpPr>
        <xdr:cNvPr id="185" name="テキスト ボックス 184"/>
        <xdr:cNvSpPr txBox="1"/>
      </xdr:nvSpPr>
      <xdr:spPr>
        <a:xfrm>
          <a:off x="1719795" y="13129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133970</xdr:rowOff>
    </xdr:from>
    <xdr:to>
      <xdr:col>6</xdr:col>
      <xdr:colOff>38100</xdr:colOff>
      <xdr:row>77</xdr:row>
      <xdr:rowOff>64120</xdr:rowOff>
    </xdr:to>
    <xdr:sp macro="" textlink="">
      <xdr:nvSpPr>
        <xdr:cNvPr id="186" name="フローチャート: 判断 185"/>
        <xdr:cNvSpPr/>
      </xdr:nvSpPr>
      <xdr:spPr>
        <a:xfrm>
          <a:off x="1079500" y="1316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55247</xdr:rowOff>
    </xdr:from>
    <xdr:ext cx="599010" cy="259045"/>
    <xdr:sp macro="" textlink="">
      <xdr:nvSpPr>
        <xdr:cNvPr id="187" name="テキスト ボックス 186"/>
        <xdr:cNvSpPr txBox="1"/>
      </xdr:nvSpPr>
      <xdr:spPr>
        <a:xfrm>
          <a:off x="830795" y="13256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13956</xdr:rowOff>
    </xdr:from>
    <xdr:to>
      <xdr:col>24</xdr:col>
      <xdr:colOff>114300</xdr:colOff>
      <xdr:row>76</xdr:row>
      <xdr:rowOff>115556</xdr:rowOff>
    </xdr:to>
    <xdr:sp macro="" textlink="">
      <xdr:nvSpPr>
        <xdr:cNvPr id="193" name="楕円 192"/>
        <xdr:cNvSpPr/>
      </xdr:nvSpPr>
      <xdr:spPr>
        <a:xfrm>
          <a:off x="4584700" y="13044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36833</xdr:rowOff>
    </xdr:from>
    <xdr:ext cx="599010" cy="259045"/>
    <xdr:sp macro="" textlink="">
      <xdr:nvSpPr>
        <xdr:cNvPr id="194" name="民生費該当値テキスト"/>
        <xdr:cNvSpPr txBox="1"/>
      </xdr:nvSpPr>
      <xdr:spPr>
        <a:xfrm>
          <a:off x="4686300" y="12895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165971</xdr:rowOff>
    </xdr:from>
    <xdr:to>
      <xdr:col>20</xdr:col>
      <xdr:colOff>38100</xdr:colOff>
      <xdr:row>76</xdr:row>
      <xdr:rowOff>96121</xdr:rowOff>
    </xdr:to>
    <xdr:sp macro="" textlink="">
      <xdr:nvSpPr>
        <xdr:cNvPr id="195" name="楕円 194"/>
        <xdr:cNvSpPr/>
      </xdr:nvSpPr>
      <xdr:spPr>
        <a:xfrm>
          <a:off x="3746500" y="13024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112647</xdr:rowOff>
    </xdr:from>
    <xdr:ext cx="599010" cy="259045"/>
    <xdr:sp macro="" textlink="">
      <xdr:nvSpPr>
        <xdr:cNvPr id="196" name="テキスト ボックス 195"/>
        <xdr:cNvSpPr txBox="1"/>
      </xdr:nvSpPr>
      <xdr:spPr>
        <a:xfrm>
          <a:off x="3497795" y="12799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136854</xdr:rowOff>
    </xdr:from>
    <xdr:to>
      <xdr:col>15</xdr:col>
      <xdr:colOff>101600</xdr:colOff>
      <xdr:row>76</xdr:row>
      <xdr:rowOff>67004</xdr:rowOff>
    </xdr:to>
    <xdr:sp macro="" textlink="">
      <xdr:nvSpPr>
        <xdr:cNvPr id="197" name="楕円 196"/>
        <xdr:cNvSpPr/>
      </xdr:nvSpPr>
      <xdr:spPr>
        <a:xfrm>
          <a:off x="2857500" y="12995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83531</xdr:rowOff>
    </xdr:from>
    <xdr:ext cx="599010" cy="259045"/>
    <xdr:sp macro="" textlink="">
      <xdr:nvSpPr>
        <xdr:cNvPr id="198" name="テキスト ボックス 197"/>
        <xdr:cNvSpPr txBox="1"/>
      </xdr:nvSpPr>
      <xdr:spPr>
        <a:xfrm>
          <a:off x="2608795" y="12770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159183</xdr:rowOff>
    </xdr:from>
    <xdr:to>
      <xdr:col>10</xdr:col>
      <xdr:colOff>165100</xdr:colOff>
      <xdr:row>76</xdr:row>
      <xdr:rowOff>89333</xdr:rowOff>
    </xdr:to>
    <xdr:sp macro="" textlink="">
      <xdr:nvSpPr>
        <xdr:cNvPr id="199" name="楕円 198"/>
        <xdr:cNvSpPr/>
      </xdr:nvSpPr>
      <xdr:spPr>
        <a:xfrm>
          <a:off x="1968500" y="13017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105860</xdr:rowOff>
    </xdr:from>
    <xdr:ext cx="599010" cy="259045"/>
    <xdr:sp macro="" textlink="">
      <xdr:nvSpPr>
        <xdr:cNvPr id="200" name="テキスト ボックス 199"/>
        <xdr:cNvSpPr txBox="1"/>
      </xdr:nvSpPr>
      <xdr:spPr>
        <a:xfrm>
          <a:off x="1719795" y="12793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145855</xdr:rowOff>
    </xdr:from>
    <xdr:to>
      <xdr:col>6</xdr:col>
      <xdr:colOff>38100</xdr:colOff>
      <xdr:row>76</xdr:row>
      <xdr:rowOff>76005</xdr:rowOff>
    </xdr:to>
    <xdr:sp macro="" textlink="">
      <xdr:nvSpPr>
        <xdr:cNvPr id="201" name="楕円 200"/>
        <xdr:cNvSpPr/>
      </xdr:nvSpPr>
      <xdr:spPr>
        <a:xfrm>
          <a:off x="1079500" y="13004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92532</xdr:rowOff>
    </xdr:from>
    <xdr:ext cx="599010" cy="259045"/>
    <xdr:sp macro="" textlink="">
      <xdr:nvSpPr>
        <xdr:cNvPr id="202" name="テキスト ボックス 201"/>
        <xdr:cNvSpPr txBox="1"/>
      </xdr:nvSpPr>
      <xdr:spPr>
        <a:xfrm>
          <a:off x="830795" y="12779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3" name="直線コネクタ 212"/>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4" name="テキスト ボックス 213"/>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6" name="テキスト ボックス 215"/>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8" name="テキスト ボックス 217"/>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0" name="テキスト ボックス 219"/>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91</xdr:row>
      <xdr:rowOff>21970</xdr:rowOff>
    </xdr:from>
    <xdr:ext cx="685572" cy="259045"/>
    <xdr:sp macro="" textlink="">
      <xdr:nvSpPr>
        <xdr:cNvPr id="222" name="テキスト ボックス 221"/>
        <xdr:cNvSpPr txBox="1"/>
      </xdr:nvSpPr>
      <xdr:spPr>
        <a:xfrm>
          <a:off x="76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89</xdr:row>
      <xdr:rowOff>38298</xdr:rowOff>
    </xdr:from>
    <xdr:ext cx="685572" cy="259045"/>
    <xdr:sp macro="" textlink="">
      <xdr:nvSpPr>
        <xdr:cNvPr id="224" name="テキスト ボックス 223"/>
        <xdr:cNvSpPr txBox="1"/>
      </xdr:nvSpPr>
      <xdr:spPr>
        <a:xfrm>
          <a:off x="76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6" name="テキスト ボックス 225"/>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134672</xdr:rowOff>
    </xdr:from>
    <xdr:to>
      <xdr:col>24</xdr:col>
      <xdr:colOff>62865</xdr:colOff>
      <xdr:row>99</xdr:row>
      <xdr:rowOff>72286</xdr:rowOff>
    </xdr:to>
    <xdr:cxnSp macro="">
      <xdr:nvCxnSpPr>
        <xdr:cNvPr id="228" name="直線コネクタ 227"/>
        <xdr:cNvCxnSpPr/>
      </xdr:nvCxnSpPr>
      <xdr:spPr>
        <a:xfrm flipV="1">
          <a:off x="4633595" y="15565172"/>
          <a:ext cx="1270" cy="1480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76113</xdr:rowOff>
    </xdr:from>
    <xdr:ext cx="534377" cy="259045"/>
    <xdr:sp macro="" textlink="">
      <xdr:nvSpPr>
        <xdr:cNvPr id="229" name="衛生費最小値テキスト"/>
        <xdr:cNvSpPr txBox="1"/>
      </xdr:nvSpPr>
      <xdr:spPr>
        <a:xfrm>
          <a:off x="4686300" y="17049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72286</xdr:rowOff>
    </xdr:from>
    <xdr:to>
      <xdr:col>24</xdr:col>
      <xdr:colOff>152400</xdr:colOff>
      <xdr:row>99</xdr:row>
      <xdr:rowOff>72286</xdr:rowOff>
    </xdr:to>
    <xdr:cxnSp macro="">
      <xdr:nvCxnSpPr>
        <xdr:cNvPr id="230" name="直線コネクタ 229"/>
        <xdr:cNvCxnSpPr/>
      </xdr:nvCxnSpPr>
      <xdr:spPr>
        <a:xfrm>
          <a:off x="4546600" y="17045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81349</xdr:rowOff>
    </xdr:from>
    <xdr:ext cx="690189" cy="259045"/>
    <xdr:sp macro="" textlink="">
      <xdr:nvSpPr>
        <xdr:cNvPr id="231" name="衛生費最大値テキスト"/>
        <xdr:cNvSpPr txBox="1"/>
      </xdr:nvSpPr>
      <xdr:spPr>
        <a:xfrm>
          <a:off x="4686300" y="1534039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1,384,619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134672</xdr:rowOff>
    </xdr:from>
    <xdr:to>
      <xdr:col>24</xdr:col>
      <xdr:colOff>152400</xdr:colOff>
      <xdr:row>90</xdr:row>
      <xdr:rowOff>134672</xdr:rowOff>
    </xdr:to>
    <xdr:cxnSp macro="">
      <xdr:nvCxnSpPr>
        <xdr:cNvPr id="232" name="直線コネクタ 231"/>
        <xdr:cNvCxnSpPr/>
      </xdr:nvCxnSpPr>
      <xdr:spPr>
        <a:xfrm>
          <a:off x="4546600" y="15565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72158</xdr:rowOff>
    </xdr:from>
    <xdr:to>
      <xdr:col>24</xdr:col>
      <xdr:colOff>63500</xdr:colOff>
      <xdr:row>96</xdr:row>
      <xdr:rowOff>87136</xdr:rowOff>
    </xdr:to>
    <xdr:cxnSp macro="">
      <xdr:nvCxnSpPr>
        <xdr:cNvPr id="233" name="直線コネクタ 232"/>
        <xdr:cNvCxnSpPr/>
      </xdr:nvCxnSpPr>
      <xdr:spPr>
        <a:xfrm flipV="1">
          <a:off x="3797300" y="16531358"/>
          <a:ext cx="838200" cy="14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35693</xdr:rowOff>
    </xdr:from>
    <xdr:ext cx="599010" cy="259045"/>
    <xdr:sp macro="" textlink="">
      <xdr:nvSpPr>
        <xdr:cNvPr id="234" name="衛生費平均値テキスト"/>
        <xdr:cNvSpPr txBox="1"/>
      </xdr:nvSpPr>
      <xdr:spPr>
        <a:xfrm>
          <a:off x="4686300" y="168377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57266</xdr:rowOff>
    </xdr:from>
    <xdr:to>
      <xdr:col>24</xdr:col>
      <xdr:colOff>114300</xdr:colOff>
      <xdr:row>98</xdr:row>
      <xdr:rowOff>158866</xdr:rowOff>
    </xdr:to>
    <xdr:sp macro="" textlink="">
      <xdr:nvSpPr>
        <xdr:cNvPr id="235" name="フローチャート: 判断 234"/>
        <xdr:cNvSpPr/>
      </xdr:nvSpPr>
      <xdr:spPr>
        <a:xfrm>
          <a:off x="4584700" y="16859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87136</xdr:rowOff>
    </xdr:from>
    <xdr:to>
      <xdr:col>19</xdr:col>
      <xdr:colOff>177800</xdr:colOff>
      <xdr:row>96</xdr:row>
      <xdr:rowOff>148199</xdr:rowOff>
    </xdr:to>
    <xdr:cxnSp macro="">
      <xdr:nvCxnSpPr>
        <xdr:cNvPr id="236" name="直線コネクタ 235"/>
        <xdr:cNvCxnSpPr/>
      </xdr:nvCxnSpPr>
      <xdr:spPr>
        <a:xfrm flipV="1">
          <a:off x="2908300" y="16546336"/>
          <a:ext cx="889000" cy="61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52268</xdr:rowOff>
    </xdr:from>
    <xdr:to>
      <xdr:col>20</xdr:col>
      <xdr:colOff>38100</xdr:colOff>
      <xdr:row>98</xdr:row>
      <xdr:rowOff>153868</xdr:rowOff>
    </xdr:to>
    <xdr:sp macro="" textlink="">
      <xdr:nvSpPr>
        <xdr:cNvPr id="237" name="フローチャート: 判断 236"/>
        <xdr:cNvSpPr/>
      </xdr:nvSpPr>
      <xdr:spPr>
        <a:xfrm>
          <a:off x="3746500" y="16854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98</xdr:row>
      <xdr:rowOff>144995</xdr:rowOff>
    </xdr:from>
    <xdr:ext cx="599010" cy="259045"/>
    <xdr:sp macro="" textlink="">
      <xdr:nvSpPr>
        <xdr:cNvPr id="238" name="テキスト ボックス 237"/>
        <xdr:cNvSpPr txBox="1"/>
      </xdr:nvSpPr>
      <xdr:spPr>
        <a:xfrm>
          <a:off x="3497795" y="16947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148199</xdr:rowOff>
    </xdr:from>
    <xdr:to>
      <xdr:col>15</xdr:col>
      <xdr:colOff>50800</xdr:colOff>
      <xdr:row>97</xdr:row>
      <xdr:rowOff>35142</xdr:rowOff>
    </xdr:to>
    <xdr:cxnSp macro="">
      <xdr:nvCxnSpPr>
        <xdr:cNvPr id="239" name="直線コネクタ 238"/>
        <xdr:cNvCxnSpPr/>
      </xdr:nvCxnSpPr>
      <xdr:spPr>
        <a:xfrm flipV="1">
          <a:off x="2019300" y="16607399"/>
          <a:ext cx="889000" cy="58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62520</xdr:rowOff>
    </xdr:from>
    <xdr:to>
      <xdr:col>15</xdr:col>
      <xdr:colOff>101600</xdr:colOff>
      <xdr:row>98</xdr:row>
      <xdr:rowOff>164120</xdr:rowOff>
    </xdr:to>
    <xdr:sp macro="" textlink="">
      <xdr:nvSpPr>
        <xdr:cNvPr id="240" name="フローチャート: 判断 239"/>
        <xdr:cNvSpPr/>
      </xdr:nvSpPr>
      <xdr:spPr>
        <a:xfrm>
          <a:off x="2857500" y="1686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98</xdr:row>
      <xdr:rowOff>155247</xdr:rowOff>
    </xdr:from>
    <xdr:ext cx="599010" cy="259045"/>
    <xdr:sp macro="" textlink="">
      <xdr:nvSpPr>
        <xdr:cNvPr id="241" name="テキスト ボックス 240"/>
        <xdr:cNvSpPr txBox="1"/>
      </xdr:nvSpPr>
      <xdr:spPr>
        <a:xfrm>
          <a:off x="2608795" y="16957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20723</xdr:rowOff>
    </xdr:from>
    <xdr:to>
      <xdr:col>10</xdr:col>
      <xdr:colOff>114300</xdr:colOff>
      <xdr:row>97</xdr:row>
      <xdr:rowOff>35142</xdr:rowOff>
    </xdr:to>
    <xdr:cxnSp macro="">
      <xdr:nvCxnSpPr>
        <xdr:cNvPr id="242" name="直線コネクタ 241"/>
        <xdr:cNvCxnSpPr/>
      </xdr:nvCxnSpPr>
      <xdr:spPr>
        <a:xfrm>
          <a:off x="1130300" y="16651373"/>
          <a:ext cx="889000" cy="14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77481</xdr:rowOff>
    </xdr:from>
    <xdr:to>
      <xdr:col>10</xdr:col>
      <xdr:colOff>165100</xdr:colOff>
      <xdr:row>99</xdr:row>
      <xdr:rowOff>7631</xdr:rowOff>
    </xdr:to>
    <xdr:sp macro="" textlink="">
      <xdr:nvSpPr>
        <xdr:cNvPr id="243" name="フローチャート: 判断 242"/>
        <xdr:cNvSpPr/>
      </xdr:nvSpPr>
      <xdr:spPr>
        <a:xfrm>
          <a:off x="1968500" y="16879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98</xdr:row>
      <xdr:rowOff>170208</xdr:rowOff>
    </xdr:from>
    <xdr:ext cx="599010" cy="259045"/>
    <xdr:sp macro="" textlink="">
      <xdr:nvSpPr>
        <xdr:cNvPr id="244" name="テキスト ボックス 243"/>
        <xdr:cNvSpPr txBox="1"/>
      </xdr:nvSpPr>
      <xdr:spPr>
        <a:xfrm>
          <a:off x="1719795" y="16972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85861</xdr:rowOff>
    </xdr:from>
    <xdr:to>
      <xdr:col>6</xdr:col>
      <xdr:colOff>38100</xdr:colOff>
      <xdr:row>99</xdr:row>
      <xdr:rowOff>16011</xdr:rowOff>
    </xdr:to>
    <xdr:sp macro="" textlink="">
      <xdr:nvSpPr>
        <xdr:cNvPr id="245" name="フローチャート: 判断 244"/>
        <xdr:cNvSpPr/>
      </xdr:nvSpPr>
      <xdr:spPr>
        <a:xfrm>
          <a:off x="1079500" y="16887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99</xdr:row>
      <xdr:rowOff>7138</xdr:rowOff>
    </xdr:from>
    <xdr:ext cx="599010" cy="259045"/>
    <xdr:sp macro="" textlink="">
      <xdr:nvSpPr>
        <xdr:cNvPr id="246" name="テキスト ボックス 245"/>
        <xdr:cNvSpPr txBox="1"/>
      </xdr:nvSpPr>
      <xdr:spPr>
        <a:xfrm>
          <a:off x="830795" y="16980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21358</xdr:rowOff>
    </xdr:from>
    <xdr:to>
      <xdr:col>24</xdr:col>
      <xdr:colOff>114300</xdr:colOff>
      <xdr:row>96</xdr:row>
      <xdr:rowOff>122958</xdr:rowOff>
    </xdr:to>
    <xdr:sp macro="" textlink="">
      <xdr:nvSpPr>
        <xdr:cNvPr id="252" name="楕円 251"/>
        <xdr:cNvSpPr/>
      </xdr:nvSpPr>
      <xdr:spPr>
        <a:xfrm>
          <a:off x="4584700" y="16480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44235</xdr:rowOff>
    </xdr:from>
    <xdr:ext cx="599010" cy="259045"/>
    <xdr:sp macro="" textlink="">
      <xdr:nvSpPr>
        <xdr:cNvPr id="253" name="衛生費該当値テキスト"/>
        <xdr:cNvSpPr txBox="1"/>
      </xdr:nvSpPr>
      <xdr:spPr>
        <a:xfrm>
          <a:off x="4686300" y="16331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497,046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36336</xdr:rowOff>
    </xdr:from>
    <xdr:to>
      <xdr:col>20</xdr:col>
      <xdr:colOff>38100</xdr:colOff>
      <xdr:row>96</xdr:row>
      <xdr:rowOff>137936</xdr:rowOff>
    </xdr:to>
    <xdr:sp macro="" textlink="">
      <xdr:nvSpPr>
        <xdr:cNvPr id="254" name="楕円 253"/>
        <xdr:cNvSpPr/>
      </xdr:nvSpPr>
      <xdr:spPr>
        <a:xfrm>
          <a:off x="3746500" y="16495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154463</xdr:rowOff>
    </xdr:from>
    <xdr:ext cx="599010" cy="259045"/>
    <xdr:sp macro="" textlink="">
      <xdr:nvSpPr>
        <xdr:cNvPr id="255" name="テキスト ボックス 254"/>
        <xdr:cNvSpPr txBox="1"/>
      </xdr:nvSpPr>
      <xdr:spPr>
        <a:xfrm>
          <a:off x="3497795" y="16270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97399</xdr:rowOff>
    </xdr:from>
    <xdr:to>
      <xdr:col>15</xdr:col>
      <xdr:colOff>101600</xdr:colOff>
      <xdr:row>97</xdr:row>
      <xdr:rowOff>27549</xdr:rowOff>
    </xdr:to>
    <xdr:sp macro="" textlink="">
      <xdr:nvSpPr>
        <xdr:cNvPr id="256" name="楕円 255"/>
        <xdr:cNvSpPr/>
      </xdr:nvSpPr>
      <xdr:spPr>
        <a:xfrm>
          <a:off x="2857500" y="16556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44076</xdr:rowOff>
    </xdr:from>
    <xdr:ext cx="599010" cy="259045"/>
    <xdr:sp macro="" textlink="">
      <xdr:nvSpPr>
        <xdr:cNvPr id="257" name="テキスト ボックス 256"/>
        <xdr:cNvSpPr txBox="1"/>
      </xdr:nvSpPr>
      <xdr:spPr>
        <a:xfrm>
          <a:off x="2608795" y="16331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155792</xdr:rowOff>
    </xdr:from>
    <xdr:to>
      <xdr:col>10</xdr:col>
      <xdr:colOff>165100</xdr:colOff>
      <xdr:row>97</xdr:row>
      <xdr:rowOff>85942</xdr:rowOff>
    </xdr:to>
    <xdr:sp macro="" textlink="">
      <xdr:nvSpPr>
        <xdr:cNvPr id="258" name="楕円 257"/>
        <xdr:cNvSpPr/>
      </xdr:nvSpPr>
      <xdr:spPr>
        <a:xfrm>
          <a:off x="1968500" y="16614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102469</xdr:rowOff>
    </xdr:from>
    <xdr:ext cx="599010" cy="259045"/>
    <xdr:sp macro="" textlink="">
      <xdr:nvSpPr>
        <xdr:cNvPr id="259" name="テキスト ボックス 258"/>
        <xdr:cNvSpPr txBox="1"/>
      </xdr:nvSpPr>
      <xdr:spPr>
        <a:xfrm>
          <a:off x="1719795" y="16390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141373</xdr:rowOff>
    </xdr:from>
    <xdr:to>
      <xdr:col>6</xdr:col>
      <xdr:colOff>38100</xdr:colOff>
      <xdr:row>97</xdr:row>
      <xdr:rowOff>71523</xdr:rowOff>
    </xdr:to>
    <xdr:sp macro="" textlink="">
      <xdr:nvSpPr>
        <xdr:cNvPr id="260" name="楕円 259"/>
        <xdr:cNvSpPr/>
      </xdr:nvSpPr>
      <xdr:spPr>
        <a:xfrm>
          <a:off x="1079500" y="16600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88050</xdr:rowOff>
    </xdr:from>
    <xdr:ext cx="599010" cy="259045"/>
    <xdr:sp macro="" textlink="">
      <xdr:nvSpPr>
        <xdr:cNvPr id="261" name="テキスト ボックス 260"/>
        <xdr:cNvSpPr txBox="1"/>
      </xdr:nvSpPr>
      <xdr:spPr>
        <a:xfrm>
          <a:off x="830795" y="16375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3" name="テキスト ボックス 272"/>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5" name="テキスト ボックス 274"/>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7" name="テキスト ボックス 276"/>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9" name="テキスト ボックス 278"/>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81" name="テキスト ボックス 280"/>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3" name="テキスト ボックス 282"/>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151277</xdr:rowOff>
    </xdr:from>
    <xdr:to>
      <xdr:col>54</xdr:col>
      <xdr:colOff>189865</xdr:colOff>
      <xdr:row>39</xdr:row>
      <xdr:rowOff>98878</xdr:rowOff>
    </xdr:to>
    <xdr:cxnSp macro="">
      <xdr:nvCxnSpPr>
        <xdr:cNvPr id="287" name="直線コネクタ 286"/>
        <xdr:cNvCxnSpPr/>
      </xdr:nvCxnSpPr>
      <xdr:spPr>
        <a:xfrm flipV="1">
          <a:off x="10475595" y="5294777"/>
          <a:ext cx="1270" cy="1490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108291</xdr:rowOff>
    </xdr:from>
    <xdr:ext cx="249299" cy="259045"/>
    <xdr:sp macro="" textlink="">
      <xdr:nvSpPr>
        <xdr:cNvPr id="288" name="労働費最小値テキスト"/>
        <xdr:cNvSpPr txBox="1"/>
      </xdr:nvSpPr>
      <xdr:spPr>
        <a:xfrm>
          <a:off x="10528300" y="67948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9" name="直線コネクタ 288"/>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97954</xdr:rowOff>
    </xdr:from>
    <xdr:ext cx="534377" cy="259045"/>
    <xdr:sp macro="" textlink="">
      <xdr:nvSpPr>
        <xdr:cNvPr id="290" name="労働費最大値テキスト"/>
        <xdr:cNvSpPr txBox="1"/>
      </xdr:nvSpPr>
      <xdr:spPr>
        <a:xfrm>
          <a:off x="10528300" y="5070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91,291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151277</xdr:rowOff>
    </xdr:from>
    <xdr:to>
      <xdr:col>55</xdr:col>
      <xdr:colOff>88900</xdr:colOff>
      <xdr:row>30</xdr:row>
      <xdr:rowOff>151277</xdr:rowOff>
    </xdr:to>
    <xdr:cxnSp macro="">
      <xdr:nvCxnSpPr>
        <xdr:cNvPr id="291" name="直線コネクタ 290"/>
        <xdr:cNvCxnSpPr/>
      </xdr:nvCxnSpPr>
      <xdr:spPr>
        <a:xfrm>
          <a:off x="10388600" y="5294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2" name="直線コネクタ 291"/>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25742</xdr:rowOff>
    </xdr:from>
    <xdr:ext cx="469744" cy="259045"/>
    <xdr:sp macro="" textlink="">
      <xdr:nvSpPr>
        <xdr:cNvPr id="293" name="労働費平均値テキスト"/>
        <xdr:cNvSpPr txBox="1"/>
      </xdr:nvSpPr>
      <xdr:spPr>
        <a:xfrm>
          <a:off x="10528300" y="65408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2865</xdr:rowOff>
    </xdr:from>
    <xdr:to>
      <xdr:col>55</xdr:col>
      <xdr:colOff>50800</xdr:colOff>
      <xdr:row>39</xdr:row>
      <xdr:rowOff>104465</xdr:rowOff>
    </xdr:to>
    <xdr:sp macro="" textlink="">
      <xdr:nvSpPr>
        <xdr:cNvPr id="294" name="フローチャート: 判断 293"/>
        <xdr:cNvSpPr/>
      </xdr:nvSpPr>
      <xdr:spPr>
        <a:xfrm>
          <a:off x="10426700" y="6689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5" name="直線コネクタ 294"/>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39</xdr:row>
      <xdr:rowOff>19079</xdr:rowOff>
    </xdr:from>
    <xdr:to>
      <xdr:col>50</xdr:col>
      <xdr:colOff>165100</xdr:colOff>
      <xdr:row>39</xdr:row>
      <xdr:rowOff>120679</xdr:rowOff>
    </xdr:to>
    <xdr:sp macro="" textlink="">
      <xdr:nvSpPr>
        <xdr:cNvPr id="296" name="フローチャート: 判断 295"/>
        <xdr:cNvSpPr/>
      </xdr:nvSpPr>
      <xdr:spPr>
        <a:xfrm>
          <a:off x="9588500" y="6705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137206</xdr:rowOff>
    </xdr:from>
    <xdr:ext cx="469744" cy="259045"/>
    <xdr:sp macro="" textlink="">
      <xdr:nvSpPr>
        <xdr:cNvPr id="297" name="テキスト ボックス 296"/>
        <xdr:cNvSpPr txBox="1"/>
      </xdr:nvSpPr>
      <xdr:spPr>
        <a:xfrm>
          <a:off x="9404428" y="6480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298" name="直線コネクタ 297"/>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14017</xdr:rowOff>
    </xdr:from>
    <xdr:to>
      <xdr:col>46</xdr:col>
      <xdr:colOff>38100</xdr:colOff>
      <xdr:row>39</xdr:row>
      <xdr:rowOff>115617</xdr:rowOff>
    </xdr:to>
    <xdr:sp macro="" textlink="">
      <xdr:nvSpPr>
        <xdr:cNvPr id="299" name="フローチャート: 判断 298"/>
        <xdr:cNvSpPr/>
      </xdr:nvSpPr>
      <xdr:spPr>
        <a:xfrm>
          <a:off x="8699500" y="6700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132144</xdr:rowOff>
    </xdr:from>
    <xdr:ext cx="469744" cy="259045"/>
    <xdr:sp macro="" textlink="">
      <xdr:nvSpPr>
        <xdr:cNvPr id="300" name="テキスト ボックス 299"/>
        <xdr:cNvSpPr txBox="1"/>
      </xdr:nvSpPr>
      <xdr:spPr>
        <a:xfrm>
          <a:off x="8515428" y="6475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301" name="直線コネクタ 300"/>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165612</xdr:rowOff>
    </xdr:from>
    <xdr:to>
      <xdr:col>41</xdr:col>
      <xdr:colOff>101600</xdr:colOff>
      <xdr:row>39</xdr:row>
      <xdr:rowOff>95762</xdr:rowOff>
    </xdr:to>
    <xdr:sp macro="" textlink="">
      <xdr:nvSpPr>
        <xdr:cNvPr id="302" name="フローチャート: 判断 301"/>
        <xdr:cNvSpPr/>
      </xdr:nvSpPr>
      <xdr:spPr>
        <a:xfrm>
          <a:off x="7810500" y="6680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112289</xdr:rowOff>
    </xdr:from>
    <xdr:ext cx="469744" cy="259045"/>
    <xdr:sp macro="" textlink="">
      <xdr:nvSpPr>
        <xdr:cNvPr id="303" name="テキスト ボックス 302"/>
        <xdr:cNvSpPr txBox="1"/>
      </xdr:nvSpPr>
      <xdr:spPr>
        <a:xfrm>
          <a:off x="7626428" y="6455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9527</xdr:rowOff>
    </xdr:from>
    <xdr:to>
      <xdr:col>36</xdr:col>
      <xdr:colOff>165100</xdr:colOff>
      <xdr:row>39</xdr:row>
      <xdr:rowOff>111127</xdr:rowOff>
    </xdr:to>
    <xdr:sp macro="" textlink="">
      <xdr:nvSpPr>
        <xdr:cNvPr id="304" name="フローチャート: 判断 303"/>
        <xdr:cNvSpPr/>
      </xdr:nvSpPr>
      <xdr:spPr>
        <a:xfrm>
          <a:off x="6921500" y="6696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127654</xdr:rowOff>
    </xdr:from>
    <xdr:ext cx="469744" cy="259045"/>
    <xdr:sp macro="" textlink="">
      <xdr:nvSpPr>
        <xdr:cNvPr id="305" name="テキスト ボックス 304"/>
        <xdr:cNvSpPr txBox="1"/>
      </xdr:nvSpPr>
      <xdr:spPr>
        <a:xfrm>
          <a:off x="6737428" y="6471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11" name="楕円 310"/>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152741</xdr:rowOff>
    </xdr:from>
    <xdr:ext cx="249299" cy="259045"/>
    <xdr:sp macro="" textlink="">
      <xdr:nvSpPr>
        <xdr:cNvPr id="312" name="労働費該当値テキスト"/>
        <xdr:cNvSpPr txBox="1"/>
      </xdr:nvSpPr>
      <xdr:spPr>
        <a:xfrm>
          <a:off x="10528300" y="66678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3" name="楕円 312"/>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4" name="テキスト ボックス 313"/>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5" name="楕円 314"/>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6" name="テキスト ボックス 315"/>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17" name="楕円 316"/>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18" name="テキスト ボックス 317"/>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19" name="楕円 318"/>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20" name="テキスト ボックス 319"/>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4" name="テキスト ボックス 333"/>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6" name="テキスト ボックス 335"/>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8" name="テキスト ボックス 337"/>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89374</xdr:rowOff>
    </xdr:from>
    <xdr:to>
      <xdr:col>54</xdr:col>
      <xdr:colOff>189865</xdr:colOff>
      <xdr:row>58</xdr:row>
      <xdr:rowOff>138774</xdr:rowOff>
    </xdr:to>
    <xdr:cxnSp macro="">
      <xdr:nvCxnSpPr>
        <xdr:cNvPr id="342" name="直線コネクタ 341"/>
        <xdr:cNvCxnSpPr/>
      </xdr:nvCxnSpPr>
      <xdr:spPr>
        <a:xfrm flipV="1">
          <a:off x="10475595" y="8833324"/>
          <a:ext cx="1270" cy="1249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142601</xdr:rowOff>
    </xdr:from>
    <xdr:ext cx="378565" cy="259045"/>
    <xdr:sp macro="" textlink="">
      <xdr:nvSpPr>
        <xdr:cNvPr id="343" name="農林水産業費最小値テキスト"/>
        <xdr:cNvSpPr txBox="1"/>
      </xdr:nvSpPr>
      <xdr:spPr>
        <a:xfrm>
          <a:off x="10528300" y="100867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138774</xdr:rowOff>
    </xdr:from>
    <xdr:to>
      <xdr:col>55</xdr:col>
      <xdr:colOff>88900</xdr:colOff>
      <xdr:row>58</xdr:row>
      <xdr:rowOff>138774</xdr:rowOff>
    </xdr:to>
    <xdr:cxnSp macro="">
      <xdr:nvCxnSpPr>
        <xdr:cNvPr id="344" name="直線コネクタ 343"/>
        <xdr:cNvCxnSpPr/>
      </xdr:nvCxnSpPr>
      <xdr:spPr>
        <a:xfrm>
          <a:off x="10388600" y="10082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36051</xdr:rowOff>
    </xdr:from>
    <xdr:ext cx="599010" cy="259045"/>
    <xdr:sp macro="" textlink="">
      <xdr:nvSpPr>
        <xdr:cNvPr id="345" name="農林水産業費最大値テキスト"/>
        <xdr:cNvSpPr txBox="1"/>
      </xdr:nvSpPr>
      <xdr:spPr>
        <a:xfrm>
          <a:off x="10528300" y="8608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547,015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89374</xdr:rowOff>
    </xdr:from>
    <xdr:to>
      <xdr:col>55</xdr:col>
      <xdr:colOff>88900</xdr:colOff>
      <xdr:row>51</xdr:row>
      <xdr:rowOff>89374</xdr:rowOff>
    </xdr:to>
    <xdr:cxnSp macro="">
      <xdr:nvCxnSpPr>
        <xdr:cNvPr id="346" name="直線コネクタ 345"/>
        <xdr:cNvCxnSpPr/>
      </xdr:nvCxnSpPr>
      <xdr:spPr>
        <a:xfrm>
          <a:off x="10388600" y="8833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62737</xdr:rowOff>
    </xdr:from>
    <xdr:to>
      <xdr:col>55</xdr:col>
      <xdr:colOff>0</xdr:colOff>
      <xdr:row>58</xdr:row>
      <xdr:rowOff>65364</xdr:rowOff>
    </xdr:to>
    <xdr:cxnSp macro="">
      <xdr:nvCxnSpPr>
        <xdr:cNvPr id="347" name="直線コネクタ 346"/>
        <xdr:cNvCxnSpPr/>
      </xdr:nvCxnSpPr>
      <xdr:spPr>
        <a:xfrm flipV="1">
          <a:off x="9639300" y="10006837"/>
          <a:ext cx="838200" cy="2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31751</xdr:rowOff>
    </xdr:from>
    <xdr:ext cx="599010" cy="259045"/>
    <xdr:sp macro="" textlink="">
      <xdr:nvSpPr>
        <xdr:cNvPr id="348" name="農林水産業費平均値テキスト"/>
        <xdr:cNvSpPr txBox="1"/>
      </xdr:nvSpPr>
      <xdr:spPr>
        <a:xfrm>
          <a:off x="10528300" y="96329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8874</xdr:rowOff>
    </xdr:from>
    <xdr:to>
      <xdr:col>55</xdr:col>
      <xdr:colOff>50800</xdr:colOff>
      <xdr:row>57</xdr:row>
      <xdr:rowOff>110474</xdr:rowOff>
    </xdr:to>
    <xdr:sp macro="" textlink="">
      <xdr:nvSpPr>
        <xdr:cNvPr id="349" name="フローチャート: 判断 348"/>
        <xdr:cNvSpPr/>
      </xdr:nvSpPr>
      <xdr:spPr>
        <a:xfrm>
          <a:off x="10426700" y="978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65364</xdr:rowOff>
    </xdr:from>
    <xdr:to>
      <xdr:col>50</xdr:col>
      <xdr:colOff>114300</xdr:colOff>
      <xdr:row>58</xdr:row>
      <xdr:rowOff>88277</xdr:rowOff>
    </xdr:to>
    <xdr:cxnSp macro="">
      <xdr:nvCxnSpPr>
        <xdr:cNvPr id="350" name="直線コネクタ 349"/>
        <xdr:cNvCxnSpPr/>
      </xdr:nvCxnSpPr>
      <xdr:spPr>
        <a:xfrm flipV="1">
          <a:off x="8750300" y="10009464"/>
          <a:ext cx="889000" cy="22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10865</xdr:rowOff>
    </xdr:from>
    <xdr:to>
      <xdr:col>50</xdr:col>
      <xdr:colOff>165100</xdr:colOff>
      <xdr:row>57</xdr:row>
      <xdr:rowOff>112465</xdr:rowOff>
    </xdr:to>
    <xdr:sp macro="" textlink="">
      <xdr:nvSpPr>
        <xdr:cNvPr id="351" name="フローチャート: 判断 350"/>
        <xdr:cNvSpPr/>
      </xdr:nvSpPr>
      <xdr:spPr>
        <a:xfrm>
          <a:off x="9588500" y="9783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128992</xdr:rowOff>
    </xdr:from>
    <xdr:ext cx="599010" cy="259045"/>
    <xdr:sp macro="" textlink="">
      <xdr:nvSpPr>
        <xdr:cNvPr id="352" name="テキスト ボックス 351"/>
        <xdr:cNvSpPr txBox="1"/>
      </xdr:nvSpPr>
      <xdr:spPr>
        <a:xfrm>
          <a:off x="9339795" y="9558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44735</xdr:rowOff>
    </xdr:from>
    <xdr:to>
      <xdr:col>45</xdr:col>
      <xdr:colOff>177800</xdr:colOff>
      <xdr:row>58</xdr:row>
      <xdr:rowOff>88277</xdr:rowOff>
    </xdr:to>
    <xdr:cxnSp macro="">
      <xdr:nvCxnSpPr>
        <xdr:cNvPr id="353" name="直線コネクタ 352"/>
        <xdr:cNvCxnSpPr/>
      </xdr:nvCxnSpPr>
      <xdr:spPr>
        <a:xfrm>
          <a:off x="7861300" y="9817385"/>
          <a:ext cx="889000" cy="214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43029</xdr:rowOff>
    </xdr:from>
    <xdr:to>
      <xdr:col>46</xdr:col>
      <xdr:colOff>38100</xdr:colOff>
      <xdr:row>57</xdr:row>
      <xdr:rowOff>144629</xdr:rowOff>
    </xdr:to>
    <xdr:sp macro="" textlink="">
      <xdr:nvSpPr>
        <xdr:cNvPr id="354" name="フローチャート: 判断 353"/>
        <xdr:cNvSpPr/>
      </xdr:nvSpPr>
      <xdr:spPr>
        <a:xfrm>
          <a:off x="8699500" y="9815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161156</xdr:rowOff>
    </xdr:from>
    <xdr:ext cx="534377" cy="259045"/>
    <xdr:sp macro="" textlink="">
      <xdr:nvSpPr>
        <xdr:cNvPr id="355" name="テキスト ボックス 354"/>
        <xdr:cNvSpPr txBox="1"/>
      </xdr:nvSpPr>
      <xdr:spPr>
        <a:xfrm>
          <a:off x="8483111" y="9590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44735</xdr:rowOff>
    </xdr:from>
    <xdr:to>
      <xdr:col>41</xdr:col>
      <xdr:colOff>50800</xdr:colOff>
      <xdr:row>58</xdr:row>
      <xdr:rowOff>59889</xdr:rowOff>
    </xdr:to>
    <xdr:cxnSp macro="">
      <xdr:nvCxnSpPr>
        <xdr:cNvPr id="356" name="直線コネクタ 355"/>
        <xdr:cNvCxnSpPr/>
      </xdr:nvCxnSpPr>
      <xdr:spPr>
        <a:xfrm flipV="1">
          <a:off x="6972300" y="9817385"/>
          <a:ext cx="889000" cy="186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34207</xdr:rowOff>
    </xdr:from>
    <xdr:to>
      <xdr:col>41</xdr:col>
      <xdr:colOff>101600</xdr:colOff>
      <xdr:row>57</xdr:row>
      <xdr:rowOff>135807</xdr:rowOff>
    </xdr:to>
    <xdr:sp macro="" textlink="">
      <xdr:nvSpPr>
        <xdr:cNvPr id="357" name="フローチャート: 判断 356"/>
        <xdr:cNvSpPr/>
      </xdr:nvSpPr>
      <xdr:spPr>
        <a:xfrm>
          <a:off x="7810500" y="9806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126934</xdr:rowOff>
    </xdr:from>
    <xdr:ext cx="534377" cy="259045"/>
    <xdr:sp macro="" textlink="">
      <xdr:nvSpPr>
        <xdr:cNvPr id="358" name="テキスト ボックス 357"/>
        <xdr:cNvSpPr txBox="1"/>
      </xdr:nvSpPr>
      <xdr:spPr>
        <a:xfrm>
          <a:off x="7594111" y="9899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29459</xdr:rowOff>
    </xdr:from>
    <xdr:to>
      <xdr:col>36</xdr:col>
      <xdr:colOff>165100</xdr:colOff>
      <xdr:row>57</xdr:row>
      <xdr:rowOff>131059</xdr:rowOff>
    </xdr:to>
    <xdr:sp macro="" textlink="">
      <xdr:nvSpPr>
        <xdr:cNvPr id="359" name="フローチャート: 判断 358"/>
        <xdr:cNvSpPr/>
      </xdr:nvSpPr>
      <xdr:spPr>
        <a:xfrm>
          <a:off x="6921500" y="9802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147586</xdr:rowOff>
    </xdr:from>
    <xdr:ext cx="599010" cy="259045"/>
    <xdr:sp macro="" textlink="">
      <xdr:nvSpPr>
        <xdr:cNvPr id="360" name="テキスト ボックス 359"/>
        <xdr:cNvSpPr txBox="1"/>
      </xdr:nvSpPr>
      <xdr:spPr>
        <a:xfrm>
          <a:off x="6672795" y="9577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11937</xdr:rowOff>
    </xdr:from>
    <xdr:to>
      <xdr:col>55</xdr:col>
      <xdr:colOff>50800</xdr:colOff>
      <xdr:row>58</xdr:row>
      <xdr:rowOff>113537</xdr:rowOff>
    </xdr:to>
    <xdr:sp macro="" textlink="">
      <xdr:nvSpPr>
        <xdr:cNvPr id="366" name="楕円 365"/>
        <xdr:cNvSpPr/>
      </xdr:nvSpPr>
      <xdr:spPr>
        <a:xfrm>
          <a:off x="10426700" y="995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98314</xdr:rowOff>
    </xdr:from>
    <xdr:ext cx="534377" cy="259045"/>
    <xdr:sp macro="" textlink="">
      <xdr:nvSpPr>
        <xdr:cNvPr id="367" name="農林水産業費該当値テキスト"/>
        <xdr:cNvSpPr txBox="1"/>
      </xdr:nvSpPr>
      <xdr:spPr>
        <a:xfrm>
          <a:off x="10528300" y="9870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14564</xdr:rowOff>
    </xdr:from>
    <xdr:to>
      <xdr:col>50</xdr:col>
      <xdr:colOff>165100</xdr:colOff>
      <xdr:row>58</xdr:row>
      <xdr:rowOff>116164</xdr:rowOff>
    </xdr:to>
    <xdr:sp macro="" textlink="">
      <xdr:nvSpPr>
        <xdr:cNvPr id="368" name="楕円 367"/>
        <xdr:cNvSpPr/>
      </xdr:nvSpPr>
      <xdr:spPr>
        <a:xfrm>
          <a:off x="9588500" y="9958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107291</xdr:rowOff>
    </xdr:from>
    <xdr:ext cx="534377" cy="259045"/>
    <xdr:sp macro="" textlink="">
      <xdr:nvSpPr>
        <xdr:cNvPr id="369" name="テキスト ボックス 368"/>
        <xdr:cNvSpPr txBox="1"/>
      </xdr:nvSpPr>
      <xdr:spPr>
        <a:xfrm>
          <a:off x="9372111" y="10051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37477</xdr:rowOff>
    </xdr:from>
    <xdr:to>
      <xdr:col>46</xdr:col>
      <xdr:colOff>38100</xdr:colOff>
      <xdr:row>58</xdr:row>
      <xdr:rowOff>139077</xdr:rowOff>
    </xdr:to>
    <xdr:sp macro="" textlink="">
      <xdr:nvSpPr>
        <xdr:cNvPr id="370" name="楕円 369"/>
        <xdr:cNvSpPr/>
      </xdr:nvSpPr>
      <xdr:spPr>
        <a:xfrm>
          <a:off x="8699500" y="9981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130204</xdr:rowOff>
    </xdr:from>
    <xdr:ext cx="534377" cy="259045"/>
    <xdr:sp macro="" textlink="">
      <xdr:nvSpPr>
        <xdr:cNvPr id="371" name="テキスト ボックス 370"/>
        <xdr:cNvSpPr txBox="1"/>
      </xdr:nvSpPr>
      <xdr:spPr>
        <a:xfrm>
          <a:off x="8483111" y="10074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165385</xdr:rowOff>
    </xdr:from>
    <xdr:to>
      <xdr:col>41</xdr:col>
      <xdr:colOff>101600</xdr:colOff>
      <xdr:row>57</xdr:row>
      <xdr:rowOff>95535</xdr:rowOff>
    </xdr:to>
    <xdr:sp macro="" textlink="">
      <xdr:nvSpPr>
        <xdr:cNvPr id="372" name="楕円 371"/>
        <xdr:cNvSpPr/>
      </xdr:nvSpPr>
      <xdr:spPr>
        <a:xfrm>
          <a:off x="7810500" y="9766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112062</xdr:rowOff>
    </xdr:from>
    <xdr:ext cx="599010" cy="259045"/>
    <xdr:sp macro="" textlink="">
      <xdr:nvSpPr>
        <xdr:cNvPr id="373" name="テキスト ボックス 372"/>
        <xdr:cNvSpPr txBox="1"/>
      </xdr:nvSpPr>
      <xdr:spPr>
        <a:xfrm>
          <a:off x="7561795" y="9541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9089</xdr:rowOff>
    </xdr:from>
    <xdr:to>
      <xdr:col>36</xdr:col>
      <xdr:colOff>165100</xdr:colOff>
      <xdr:row>58</xdr:row>
      <xdr:rowOff>110689</xdr:rowOff>
    </xdr:to>
    <xdr:sp macro="" textlink="">
      <xdr:nvSpPr>
        <xdr:cNvPr id="374" name="楕円 373"/>
        <xdr:cNvSpPr/>
      </xdr:nvSpPr>
      <xdr:spPr>
        <a:xfrm>
          <a:off x="6921500" y="9953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101816</xdr:rowOff>
    </xdr:from>
    <xdr:ext cx="534377" cy="259045"/>
    <xdr:sp macro="" textlink="">
      <xdr:nvSpPr>
        <xdr:cNvPr id="375" name="テキスト ボックス 374"/>
        <xdr:cNvSpPr txBox="1"/>
      </xdr:nvSpPr>
      <xdr:spPr>
        <a:xfrm>
          <a:off x="6705111" y="10045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9" name="テキスト ボックス 388"/>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91" name="テキスト ボックス 390"/>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3" name="テキスト ボックス 392"/>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21970</xdr:rowOff>
    </xdr:from>
    <xdr:ext cx="685572" cy="259045"/>
    <xdr:sp macro="" textlink="">
      <xdr:nvSpPr>
        <xdr:cNvPr id="395" name="テキスト ボックス 394"/>
        <xdr:cNvSpPr txBox="1"/>
      </xdr:nvSpPr>
      <xdr:spPr>
        <a:xfrm>
          <a:off x="5918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7" name="テキスト ボックス 396"/>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9" name="テキスト ボックス 398"/>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123113</xdr:rowOff>
    </xdr:from>
    <xdr:to>
      <xdr:col>54</xdr:col>
      <xdr:colOff>189865</xdr:colOff>
      <xdr:row>79</xdr:row>
      <xdr:rowOff>97876</xdr:rowOff>
    </xdr:to>
    <xdr:cxnSp macro="">
      <xdr:nvCxnSpPr>
        <xdr:cNvPr id="401" name="直線コネクタ 400"/>
        <xdr:cNvCxnSpPr/>
      </xdr:nvCxnSpPr>
      <xdr:spPr>
        <a:xfrm flipV="1">
          <a:off x="10475595" y="12124613"/>
          <a:ext cx="1270" cy="1517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101703</xdr:rowOff>
    </xdr:from>
    <xdr:ext cx="378565" cy="259045"/>
    <xdr:sp macro="" textlink="">
      <xdr:nvSpPr>
        <xdr:cNvPr id="402" name="商工費最小値テキスト"/>
        <xdr:cNvSpPr txBox="1"/>
      </xdr:nvSpPr>
      <xdr:spPr>
        <a:xfrm>
          <a:off x="10528300" y="136462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97876</xdr:rowOff>
    </xdr:from>
    <xdr:to>
      <xdr:col>55</xdr:col>
      <xdr:colOff>88900</xdr:colOff>
      <xdr:row>79</xdr:row>
      <xdr:rowOff>97876</xdr:rowOff>
    </xdr:to>
    <xdr:cxnSp macro="">
      <xdr:nvCxnSpPr>
        <xdr:cNvPr id="403" name="直線コネクタ 402"/>
        <xdr:cNvCxnSpPr/>
      </xdr:nvCxnSpPr>
      <xdr:spPr>
        <a:xfrm>
          <a:off x="10388600" y="13642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69790</xdr:rowOff>
    </xdr:from>
    <xdr:ext cx="690189" cy="259045"/>
    <xdr:sp macro="" textlink="">
      <xdr:nvSpPr>
        <xdr:cNvPr id="404" name="商工費最大値テキスト"/>
        <xdr:cNvSpPr txBox="1"/>
      </xdr:nvSpPr>
      <xdr:spPr>
        <a:xfrm>
          <a:off x="10528300" y="118998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1,395,237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123113</xdr:rowOff>
    </xdr:from>
    <xdr:to>
      <xdr:col>55</xdr:col>
      <xdr:colOff>88900</xdr:colOff>
      <xdr:row>70</xdr:row>
      <xdr:rowOff>123113</xdr:rowOff>
    </xdr:to>
    <xdr:cxnSp macro="">
      <xdr:nvCxnSpPr>
        <xdr:cNvPr id="405" name="直線コネクタ 404"/>
        <xdr:cNvCxnSpPr/>
      </xdr:nvCxnSpPr>
      <xdr:spPr>
        <a:xfrm>
          <a:off x="10388600" y="12124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33852</xdr:rowOff>
    </xdr:from>
    <xdr:to>
      <xdr:col>55</xdr:col>
      <xdr:colOff>0</xdr:colOff>
      <xdr:row>79</xdr:row>
      <xdr:rowOff>35447</xdr:rowOff>
    </xdr:to>
    <xdr:cxnSp macro="">
      <xdr:nvCxnSpPr>
        <xdr:cNvPr id="406" name="直線コネクタ 405"/>
        <xdr:cNvCxnSpPr/>
      </xdr:nvCxnSpPr>
      <xdr:spPr>
        <a:xfrm>
          <a:off x="9639300" y="13578402"/>
          <a:ext cx="838200" cy="1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158632</xdr:rowOff>
    </xdr:from>
    <xdr:ext cx="534377" cy="259045"/>
    <xdr:sp macro="" textlink="">
      <xdr:nvSpPr>
        <xdr:cNvPr id="407" name="商工費平均値テキスト"/>
        <xdr:cNvSpPr txBox="1"/>
      </xdr:nvSpPr>
      <xdr:spPr>
        <a:xfrm>
          <a:off x="10528300" y="133602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135755</xdr:rowOff>
    </xdr:from>
    <xdr:to>
      <xdr:col>55</xdr:col>
      <xdr:colOff>50800</xdr:colOff>
      <xdr:row>79</xdr:row>
      <xdr:rowOff>65905</xdr:rowOff>
    </xdr:to>
    <xdr:sp macro="" textlink="">
      <xdr:nvSpPr>
        <xdr:cNvPr id="408" name="フローチャート: 判断 407"/>
        <xdr:cNvSpPr/>
      </xdr:nvSpPr>
      <xdr:spPr>
        <a:xfrm>
          <a:off x="10426700" y="1350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33852</xdr:rowOff>
    </xdr:from>
    <xdr:to>
      <xdr:col>50</xdr:col>
      <xdr:colOff>114300</xdr:colOff>
      <xdr:row>79</xdr:row>
      <xdr:rowOff>35392</xdr:rowOff>
    </xdr:to>
    <xdr:cxnSp macro="">
      <xdr:nvCxnSpPr>
        <xdr:cNvPr id="409" name="直線コネクタ 408"/>
        <xdr:cNvCxnSpPr/>
      </xdr:nvCxnSpPr>
      <xdr:spPr>
        <a:xfrm flipV="1">
          <a:off x="8750300" y="13578402"/>
          <a:ext cx="889000" cy="1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139810</xdr:rowOff>
    </xdr:from>
    <xdr:to>
      <xdr:col>50</xdr:col>
      <xdr:colOff>165100</xdr:colOff>
      <xdr:row>79</xdr:row>
      <xdr:rowOff>69960</xdr:rowOff>
    </xdr:to>
    <xdr:sp macro="" textlink="">
      <xdr:nvSpPr>
        <xdr:cNvPr id="410" name="フローチャート: 判断 409"/>
        <xdr:cNvSpPr/>
      </xdr:nvSpPr>
      <xdr:spPr>
        <a:xfrm>
          <a:off x="9588500" y="1351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86487</xdr:rowOff>
    </xdr:from>
    <xdr:ext cx="534377" cy="259045"/>
    <xdr:sp macro="" textlink="">
      <xdr:nvSpPr>
        <xdr:cNvPr id="411" name="テキスト ボックス 410"/>
        <xdr:cNvSpPr txBox="1"/>
      </xdr:nvSpPr>
      <xdr:spPr>
        <a:xfrm>
          <a:off x="9372111" y="13288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30231</xdr:rowOff>
    </xdr:from>
    <xdr:to>
      <xdr:col>45</xdr:col>
      <xdr:colOff>177800</xdr:colOff>
      <xdr:row>79</xdr:row>
      <xdr:rowOff>35392</xdr:rowOff>
    </xdr:to>
    <xdr:cxnSp macro="">
      <xdr:nvCxnSpPr>
        <xdr:cNvPr id="412" name="直線コネクタ 411"/>
        <xdr:cNvCxnSpPr/>
      </xdr:nvCxnSpPr>
      <xdr:spPr>
        <a:xfrm>
          <a:off x="7861300" y="13574781"/>
          <a:ext cx="889000" cy="5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131615</xdr:rowOff>
    </xdr:from>
    <xdr:to>
      <xdr:col>46</xdr:col>
      <xdr:colOff>38100</xdr:colOff>
      <xdr:row>79</xdr:row>
      <xdr:rowOff>61765</xdr:rowOff>
    </xdr:to>
    <xdr:sp macro="" textlink="">
      <xdr:nvSpPr>
        <xdr:cNvPr id="413" name="フローチャート: 判断 412"/>
        <xdr:cNvSpPr/>
      </xdr:nvSpPr>
      <xdr:spPr>
        <a:xfrm>
          <a:off x="8699500" y="13504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78292</xdr:rowOff>
    </xdr:from>
    <xdr:ext cx="534377" cy="259045"/>
    <xdr:sp macro="" textlink="">
      <xdr:nvSpPr>
        <xdr:cNvPr id="414" name="テキスト ボックス 413"/>
        <xdr:cNvSpPr txBox="1"/>
      </xdr:nvSpPr>
      <xdr:spPr>
        <a:xfrm>
          <a:off x="8483111" y="13279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30231</xdr:rowOff>
    </xdr:from>
    <xdr:to>
      <xdr:col>41</xdr:col>
      <xdr:colOff>50800</xdr:colOff>
      <xdr:row>79</xdr:row>
      <xdr:rowOff>34598</xdr:rowOff>
    </xdr:to>
    <xdr:cxnSp macro="">
      <xdr:nvCxnSpPr>
        <xdr:cNvPr id="415" name="直線コネクタ 414"/>
        <xdr:cNvCxnSpPr/>
      </xdr:nvCxnSpPr>
      <xdr:spPr>
        <a:xfrm flipV="1">
          <a:off x="6972300" y="13574781"/>
          <a:ext cx="889000" cy="4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155408</xdr:rowOff>
    </xdr:from>
    <xdr:to>
      <xdr:col>41</xdr:col>
      <xdr:colOff>101600</xdr:colOff>
      <xdr:row>79</xdr:row>
      <xdr:rowOff>85558</xdr:rowOff>
    </xdr:to>
    <xdr:sp macro="" textlink="">
      <xdr:nvSpPr>
        <xdr:cNvPr id="416" name="フローチャート: 判断 415"/>
        <xdr:cNvSpPr/>
      </xdr:nvSpPr>
      <xdr:spPr>
        <a:xfrm>
          <a:off x="7810500" y="13528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76685</xdr:rowOff>
    </xdr:from>
    <xdr:ext cx="534377" cy="259045"/>
    <xdr:sp macro="" textlink="">
      <xdr:nvSpPr>
        <xdr:cNvPr id="417" name="テキスト ボックス 416"/>
        <xdr:cNvSpPr txBox="1"/>
      </xdr:nvSpPr>
      <xdr:spPr>
        <a:xfrm>
          <a:off x="7594111" y="13621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159000</xdr:rowOff>
    </xdr:from>
    <xdr:to>
      <xdr:col>36</xdr:col>
      <xdr:colOff>165100</xdr:colOff>
      <xdr:row>79</xdr:row>
      <xdr:rowOff>89150</xdr:rowOff>
    </xdr:to>
    <xdr:sp macro="" textlink="">
      <xdr:nvSpPr>
        <xdr:cNvPr id="418" name="フローチャート: 判断 417"/>
        <xdr:cNvSpPr/>
      </xdr:nvSpPr>
      <xdr:spPr>
        <a:xfrm>
          <a:off x="6921500" y="135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80277</xdr:rowOff>
    </xdr:from>
    <xdr:ext cx="534377" cy="259045"/>
    <xdr:sp macro="" textlink="">
      <xdr:nvSpPr>
        <xdr:cNvPr id="419" name="テキスト ボックス 418"/>
        <xdr:cNvSpPr txBox="1"/>
      </xdr:nvSpPr>
      <xdr:spPr>
        <a:xfrm>
          <a:off x="6705111" y="13624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156097</xdr:rowOff>
    </xdr:from>
    <xdr:to>
      <xdr:col>55</xdr:col>
      <xdr:colOff>50800</xdr:colOff>
      <xdr:row>79</xdr:row>
      <xdr:rowOff>86247</xdr:rowOff>
    </xdr:to>
    <xdr:sp macro="" textlink="">
      <xdr:nvSpPr>
        <xdr:cNvPr id="425" name="楕円 424"/>
        <xdr:cNvSpPr/>
      </xdr:nvSpPr>
      <xdr:spPr>
        <a:xfrm>
          <a:off x="10426700" y="13529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114181</xdr:rowOff>
    </xdr:from>
    <xdr:ext cx="534377" cy="259045"/>
    <xdr:sp macro="" textlink="">
      <xdr:nvSpPr>
        <xdr:cNvPr id="426" name="商工費該当値テキスト"/>
        <xdr:cNvSpPr txBox="1"/>
      </xdr:nvSpPr>
      <xdr:spPr>
        <a:xfrm>
          <a:off x="10528300" y="13487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154502</xdr:rowOff>
    </xdr:from>
    <xdr:to>
      <xdr:col>50</xdr:col>
      <xdr:colOff>165100</xdr:colOff>
      <xdr:row>79</xdr:row>
      <xdr:rowOff>84652</xdr:rowOff>
    </xdr:to>
    <xdr:sp macro="" textlink="">
      <xdr:nvSpPr>
        <xdr:cNvPr id="427" name="楕円 426"/>
        <xdr:cNvSpPr/>
      </xdr:nvSpPr>
      <xdr:spPr>
        <a:xfrm>
          <a:off x="9588500" y="13527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75779</xdr:rowOff>
    </xdr:from>
    <xdr:ext cx="534377" cy="259045"/>
    <xdr:sp macro="" textlink="">
      <xdr:nvSpPr>
        <xdr:cNvPr id="428" name="テキスト ボックス 427"/>
        <xdr:cNvSpPr txBox="1"/>
      </xdr:nvSpPr>
      <xdr:spPr>
        <a:xfrm>
          <a:off x="9372111" y="13620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156042</xdr:rowOff>
    </xdr:from>
    <xdr:to>
      <xdr:col>46</xdr:col>
      <xdr:colOff>38100</xdr:colOff>
      <xdr:row>79</xdr:row>
      <xdr:rowOff>86192</xdr:rowOff>
    </xdr:to>
    <xdr:sp macro="" textlink="">
      <xdr:nvSpPr>
        <xdr:cNvPr id="429" name="楕円 428"/>
        <xdr:cNvSpPr/>
      </xdr:nvSpPr>
      <xdr:spPr>
        <a:xfrm>
          <a:off x="8699500" y="13529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77319</xdr:rowOff>
    </xdr:from>
    <xdr:ext cx="534377" cy="259045"/>
    <xdr:sp macro="" textlink="">
      <xdr:nvSpPr>
        <xdr:cNvPr id="430" name="テキスト ボックス 429"/>
        <xdr:cNvSpPr txBox="1"/>
      </xdr:nvSpPr>
      <xdr:spPr>
        <a:xfrm>
          <a:off x="8483111" y="13621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150881</xdr:rowOff>
    </xdr:from>
    <xdr:to>
      <xdr:col>41</xdr:col>
      <xdr:colOff>101600</xdr:colOff>
      <xdr:row>79</xdr:row>
      <xdr:rowOff>81031</xdr:rowOff>
    </xdr:to>
    <xdr:sp macro="" textlink="">
      <xdr:nvSpPr>
        <xdr:cNvPr id="431" name="楕円 430"/>
        <xdr:cNvSpPr/>
      </xdr:nvSpPr>
      <xdr:spPr>
        <a:xfrm>
          <a:off x="7810500" y="13523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97558</xdr:rowOff>
    </xdr:from>
    <xdr:ext cx="534377" cy="259045"/>
    <xdr:sp macro="" textlink="">
      <xdr:nvSpPr>
        <xdr:cNvPr id="432" name="テキスト ボックス 431"/>
        <xdr:cNvSpPr txBox="1"/>
      </xdr:nvSpPr>
      <xdr:spPr>
        <a:xfrm>
          <a:off x="7594111" y="13299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155248</xdr:rowOff>
    </xdr:from>
    <xdr:to>
      <xdr:col>36</xdr:col>
      <xdr:colOff>165100</xdr:colOff>
      <xdr:row>79</xdr:row>
      <xdr:rowOff>85398</xdr:rowOff>
    </xdr:to>
    <xdr:sp macro="" textlink="">
      <xdr:nvSpPr>
        <xdr:cNvPr id="433" name="楕円 432"/>
        <xdr:cNvSpPr/>
      </xdr:nvSpPr>
      <xdr:spPr>
        <a:xfrm>
          <a:off x="6921500" y="13528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101925</xdr:rowOff>
    </xdr:from>
    <xdr:ext cx="534377" cy="259045"/>
    <xdr:sp macro="" textlink="">
      <xdr:nvSpPr>
        <xdr:cNvPr id="434" name="テキスト ボックス 433"/>
        <xdr:cNvSpPr txBox="1"/>
      </xdr:nvSpPr>
      <xdr:spPr>
        <a:xfrm>
          <a:off x="6705111" y="13303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8" name="テキスト ボックス 447"/>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50" name="テキスト ボックス 449"/>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130827</xdr:rowOff>
    </xdr:from>
    <xdr:ext cx="685572" cy="259045"/>
    <xdr:sp macro="" textlink="">
      <xdr:nvSpPr>
        <xdr:cNvPr id="452" name="テキスト ボックス 451"/>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54" name="テキスト ボックス 453"/>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6" name="テキスト ボックス 455"/>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38867</xdr:rowOff>
    </xdr:from>
    <xdr:to>
      <xdr:col>54</xdr:col>
      <xdr:colOff>189865</xdr:colOff>
      <xdr:row>99</xdr:row>
      <xdr:rowOff>11612</xdr:rowOff>
    </xdr:to>
    <xdr:cxnSp macro="">
      <xdr:nvCxnSpPr>
        <xdr:cNvPr id="458" name="直線コネクタ 457"/>
        <xdr:cNvCxnSpPr/>
      </xdr:nvCxnSpPr>
      <xdr:spPr>
        <a:xfrm flipV="1">
          <a:off x="10475595" y="15640817"/>
          <a:ext cx="1270" cy="1344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15439</xdr:rowOff>
    </xdr:from>
    <xdr:ext cx="534377" cy="259045"/>
    <xdr:sp macro="" textlink="">
      <xdr:nvSpPr>
        <xdr:cNvPr id="459" name="土木費最小値テキスト"/>
        <xdr:cNvSpPr txBox="1"/>
      </xdr:nvSpPr>
      <xdr:spPr>
        <a:xfrm>
          <a:off x="10528300" y="16988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11612</xdr:rowOff>
    </xdr:from>
    <xdr:to>
      <xdr:col>55</xdr:col>
      <xdr:colOff>88900</xdr:colOff>
      <xdr:row>99</xdr:row>
      <xdr:rowOff>11612</xdr:rowOff>
    </xdr:to>
    <xdr:cxnSp macro="">
      <xdr:nvCxnSpPr>
        <xdr:cNvPr id="460" name="直線コネクタ 459"/>
        <xdr:cNvCxnSpPr/>
      </xdr:nvCxnSpPr>
      <xdr:spPr>
        <a:xfrm>
          <a:off x="10388600" y="16985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156994</xdr:rowOff>
    </xdr:from>
    <xdr:ext cx="690189" cy="259045"/>
    <xdr:sp macro="" textlink="">
      <xdr:nvSpPr>
        <xdr:cNvPr id="461" name="土木費最大値テキスト"/>
        <xdr:cNvSpPr txBox="1"/>
      </xdr:nvSpPr>
      <xdr:spPr>
        <a:xfrm>
          <a:off x="10528300" y="154160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1,807,327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38867</xdr:rowOff>
    </xdr:from>
    <xdr:to>
      <xdr:col>55</xdr:col>
      <xdr:colOff>88900</xdr:colOff>
      <xdr:row>91</xdr:row>
      <xdr:rowOff>38867</xdr:rowOff>
    </xdr:to>
    <xdr:cxnSp macro="">
      <xdr:nvCxnSpPr>
        <xdr:cNvPr id="462" name="直線コネクタ 461"/>
        <xdr:cNvCxnSpPr/>
      </xdr:nvCxnSpPr>
      <xdr:spPr>
        <a:xfrm>
          <a:off x="10388600" y="15640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143382</xdr:rowOff>
    </xdr:from>
    <xdr:to>
      <xdr:col>55</xdr:col>
      <xdr:colOff>0</xdr:colOff>
      <xdr:row>98</xdr:row>
      <xdr:rowOff>163395</xdr:rowOff>
    </xdr:to>
    <xdr:cxnSp macro="">
      <xdr:nvCxnSpPr>
        <xdr:cNvPr id="463" name="直線コネクタ 462"/>
        <xdr:cNvCxnSpPr/>
      </xdr:nvCxnSpPr>
      <xdr:spPr>
        <a:xfrm>
          <a:off x="9639300" y="16945482"/>
          <a:ext cx="838200" cy="20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65158</xdr:rowOff>
    </xdr:from>
    <xdr:ext cx="599010" cy="259045"/>
    <xdr:sp macro="" textlink="">
      <xdr:nvSpPr>
        <xdr:cNvPr id="464" name="土木費平均値テキスト"/>
        <xdr:cNvSpPr txBox="1"/>
      </xdr:nvSpPr>
      <xdr:spPr>
        <a:xfrm>
          <a:off x="10528300" y="166958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42281</xdr:rowOff>
    </xdr:from>
    <xdr:to>
      <xdr:col>55</xdr:col>
      <xdr:colOff>50800</xdr:colOff>
      <xdr:row>98</xdr:row>
      <xdr:rowOff>143881</xdr:rowOff>
    </xdr:to>
    <xdr:sp macro="" textlink="">
      <xdr:nvSpPr>
        <xdr:cNvPr id="465" name="フローチャート: 判断 464"/>
        <xdr:cNvSpPr/>
      </xdr:nvSpPr>
      <xdr:spPr>
        <a:xfrm>
          <a:off x="10426700" y="1684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143382</xdr:rowOff>
    </xdr:from>
    <xdr:to>
      <xdr:col>50</xdr:col>
      <xdr:colOff>114300</xdr:colOff>
      <xdr:row>98</xdr:row>
      <xdr:rowOff>150104</xdr:rowOff>
    </xdr:to>
    <xdr:cxnSp macro="">
      <xdr:nvCxnSpPr>
        <xdr:cNvPr id="466" name="直線コネクタ 465"/>
        <xdr:cNvCxnSpPr/>
      </xdr:nvCxnSpPr>
      <xdr:spPr>
        <a:xfrm flipV="1">
          <a:off x="8750300" y="16945482"/>
          <a:ext cx="889000" cy="6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41746</xdr:rowOff>
    </xdr:from>
    <xdr:to>
      <xdr:col>50</xdr:col>
      <xdr:colOff>165100</xdr:colOff>
      <xdr:row>98</xdr:row>
      <xdr:rowOff>143346</xdr:rowOff>
    </xdr:to>
    <xdr:sp macro="" textlink="">
      <xdr:nvSpPr>
        <xdr:cNvPr id="467" name="フローチャート: 判断 466"/>
        <xdr:cNvSpPr/>
      </xdr:nvSpPr>
      <xdr:spPr>
        <a:xfrm>
          <a:off x="9588500" y="16843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159873</xdr:rowOff>
    </xdr:from>
    <xdr:ext cx="599010" cy="259045"/>
    <xdr:sp macro="" textlink="">
      <xdr:nvSpPr>
        <xdr:cNvPr id="468" name="テキスト ボックス 467"/>
        <xdr:cNvSpPr txBox="1"/>
      </xdr:nvSpPr>
      <xdr:spPr>
        <a:xfrm>
          <a:off x="9339795" y="16619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138388</xdr:rowOff>
    </xdr:from>
    <xdr:to>
      <xdr:col>45</xdr:col>
      <xdr:colOff>177800</xdr:colOff>
      <xdr:row>98</xdr:row>
      <xdr:rowOff>150104</xdr:rowOff>
    </xdr:to>
    <xdr:cxnSp macro="">
      <xdr:nvCxnSpPr>
        <xdr:cNvPr id="469" name="直線コネクタ 468"/>
        <xdr:cNvCxnSpPr/>
      </xdr:nvCxnSpPr>
      <xdr:spPr>
        <a:xfrm>
          <a:off x="7861300" y="16940488"/>
          <a:ext cx="889000" cy="11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47223</xdr:rowOff>
    </xdr:from>
    <xdr:to>
      <xdr:col>46</xdr:col>
      <xdr:colOff>38100</xdr:colOff>
      <xdr:row>98</xdr:row>
      <xdr:rowOff>148823</xdr:rowOff>
    </xdr:to>
    <xdr:sp macro="" textlink="">
      <xdr:nvSpPr>
        <xdr:cNvPr id="470" name="フローチャート: 判断 469"/>
        <xdr:cNvSpPr/>
      </xdr:nvSpPr>
      <xdr:spPr>
        <a:xfrm>
          <a:off x="8699500" y="1684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165350</xdr:rowOff>
    </xdr:from>
    <xdr:ext cx="599010" cy="259045"/>
    <xdr:sp macro="" textlink="">
      <xdr:nvSpPr>
        <xdr:cNvPr id="471" name="テキスト ボックス 470"/>
        <xdr:cNvSpPr txBox="1"/>
      </xdr:nvSpPr>
      <xdr:spPr>
        <a:xfrm>
          <a:off x="8450795" y="16624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138388</xdr:rowOff>
    </xdr:from>
    <xdr:to>
      <xdr:col>41</xdr:col>
      <xdr:colOff>50800</xdr:colOff>
      <xdr:row>98</xdr:row>
      <xdr:rowOff>160945</xdr:rowOff>
    </xdr:to>
    <xdr:cxnSp macro="">
      <xdr:nvCxnSpPr>
        <xdr:cNvPr id="472" name="直線コネクタ 471"/>
        <xdr:cNvCxnSpPr/>
      </xdr:nvCxnSpPr>
      <xdr:spPr>
        <a:xfrm flipV="1">
          <a:off x="6972300" y="16940488"/>
          <a:ext cx="889000" cy="22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51574</xdr:rowOff>
    </xdr:from>
    <xdr:to>
      <xdr:col>41</xdr:col>
      <xdr:colOff>101600</xdr:colOff>
      <xdr:row>98</xdr:row>
      <xdr:rowOff>153174</xdr:rowOff>
    </xdr:to>
    <xdr:sp macro="" textlink="">
      <xdr:nvSpPr>
        <xdr:cNvPr id="473" name="フローチャート: 判断 472"/>
        <xdr:cNvSpPr/>
      </xdr:nvSpPr>
      <xdr:spPr>
        <a:xfrm>
          <a:off x="7810500" y="16853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169701</xdr:rowOff>
    </xdr:from>
    <xdr:ext cx="599010" cy="259045"/>
    <xdr:sp macro="" textlink="">
      <xdr:nvSpPr>
        <xdr:cNvPr id="474" name="テキスト ボックス 473"/>
        <xdr:cNvSpPr txBox="1"/>
      </xdr:nvSpPr>
      <xdr:spPr>
        <a:xfrm>
          <a:off x="7561795" y="16628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51721</xdr:rowOff>
    </xdr:from>
    <xdr:to>
      <xdr:col>36</xdr:col>
      <xdr:colOff>165100</xdr:colOff>
      <xdr:row>98</xdr:row>
      <xdr:rowOff>153321</xdr:rowOff>
    </xdr:to>
    <xdr:sp macro="" textlink="">
      <xdr:nvSpPr>
        <xdr:cNvPr id="475" name="フローチャート: 判断 474"/>
        <xdr:cNvSpPr/>
      </xdr:nvSpPr>
      <xdr:spPr>
        <a:xfrm>
          <a:off x="6921500" y="16853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169848</xdr:rowOff>
    </xdr:from>
    <xdr:ext cx="599010" cy="259045"/>
    <xdr:sp macro="" textlink="">
      <xdr:nvSpPr>
        <xdr:cNvPr id="476" name="テキスト ボックス 475"/>
        <xdr:cNvSpPr txBox="1"/>
      </xdr:nvSpPr>
      <xdr:spPr>
        <a:xfrm>
          <a:off x="6672795" y="16629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112595</xdr:rowOff>
    </xdr:from>
    <xdr:to>
      <xdr:col>55</xdr:col>
      <xdr:colOff>50800</xdr:colOff>
      <xdr:row>99</xdr:row>
      <xdr:rowOff>42745</xdr:rowOff>
    </xdr:to>
    <xdr:sp macro="" textlink="">
      <xdr:nvSpPr>
        <xdr:cNvPr id="482" name="楕円 481"/>
        <xdr:cNvSpPr/>
      </xdr:nvSpPr>
      <xdr:spPr>
        <a:xfrm>
          <a:off x="10426700" y="16914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27522</xdr:rowOff>
    </xdr:from>
    <xdr:ext cx="534377" cy="259045"/>
    <xdr:sp macro="" textlink="">
      <xdr:nvSpPr>
        <xdr:cNvPr id="483" name="土木費該当値テキスト"/>
        <xdr:cNvSpPr txBox="1"/>
      </xdr:nvSpPr>
      <xdr:spPr>
        <a:xfrm>
          <a:off x="10528300" y="16829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92582</xdr:rowOff>
    </xdr:from>
    <xdr:to>
      <xdr:col>50</xdr:col>
      <xdr:colOff>165100</xdr:colOff>
      <xdr:row>99</xdr:row>
      <xdr:rowOff>22732</xdr:rowOff>
    </xdr:to>
    <xdr:sp macro="" textlink="">
      <xdr:nvSpPr>
        <xdr:cNvPr id="484" name="楕円 483"/>
        <xdr:cNvSpPr/>
      </xdr:nvSpPr>
      <xdr:spPr>
        <a:xfrm>
          <a:off x="9588500" y="16894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13859</xdr:rowOff>
    </xdr:from>
    <xdr:ext cx="534377" cy="259045"/>
    <xdr:sp macro="" textlink="">
      <xdr:nvSpPr>
        <xdr:cNvPr id="485" name="テキスト ボックス 484"/>
        <xdr:cNvSpPr txBox="1"/>
      </xdr:nvSpPr>
      <xdr:spPr>
        <a:xfrm>
          <a:off x="9372111" y="16987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99304</xdr:rowOff>
    </xdr:from>
    <xdr:to>
      <xdr:col>46</xdr:col>
      <xdr:colOff>38100</xdr:colOff>
      <xdr:row>99</xdr:row>
      <xdr:rowOff>29454</xdr:rowOff>
    </xdr:to>
    <xdr:sp macro="" textlink="">
      <xdr:nvSpPr>
        <xdr:cNvPr id="486" name="楕円 485"/>
        <xdr:cNvSpPr/>
      </xdr:nvSpPr>
      <xdr:spPr>
        <a:xfrm>
          <a:off x="8699500" y="16901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20581</xdr:rowOff>
    </xdr:from>
    <xdr:ext cx="534377" cy="259045"/>
    <xdr:sp macro="" textlink="">
      <xdr:nvSpPr>
        <xdr:cNvPr id="487" name="テキスト ボックス 486"/>
        <xdr:cNvSpPr txBox="1"/>
      </xdr:nvSpPr>
      <xdr:spPr>
        <a:xfrm>
          <a:off x="8483111" y="16994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87588</xdr:rowOff>
    </xdr:from>
    <xdr:to>
      <xdr:col>41</xdr:col>
      <xdr:colOff>101600</xdr:colOff>
      <xdr:row>99</xdr:row>
      <xdr:rowOff>17738</xdr:rowOff>
    </xdr:to>
    <xdr:sp macro="" textlink="">
      <xdr:nvSpPr>
        <xdr:cNvPr id="488" name="楕円 487"/>
        <xdr:cNvSpPr/>
      </xdr:nvSpPr>
      <xdr:spPr>
        <a:xfrm>
          <a:off x="7810500" y="1688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99</xdr:row>
      <xdr:rowOff>8865</xdr:rowOff>
    </xdr:from>
    <xdr:ext cx="599010" cy="259045"/>
    <xdr:sp macro="" textlink="">
      <xdr:nvSpPr>
        <xdr:cNvPr id="489" name="テキスト ボックス 488"/>
        <xdr:cNvSpPr txBox="1"/>
      </xdr:nvSpPr>
      <xdr:spPr>
        <a:xfrm>
          <a:off x="7561795" y="16982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110145</xdr:rowOff>
    </xdr:from>
    <xdr:to>
      <xdr:col>36</xdr:col>
      <xdr:colOff>165100</xdr:colOff>
      <xdr:row>99</xdr:row>
      <xdr:rowOff>40295</xdr:rowOff>
    </xdr:to>
    <xdr:sp macro="" textlink="">
      <xdr:nvSpPr>
        <xdr:cNvPr id="490" name="楕円 489"/>
        <xdr:cNvSpPr/>
      </xdr:nvSpPr>
      <xdr:spPr>
        <a:xfrm>
          <a:off x="6921500" y="16912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31422</xdr:rowOff>
    </xdr:from>
    <xdr:ext cx="534377" cy="259045"/>
    <xdr:sp macro="" textlink="">
      <xdr:nvSpPr>
        <xdr:cNvPr id="491" name="テキスト ボックス 490"/>
        <xdr:cNvSpPr txBox="1"/>
      </xdr:nvSpPr>
      <xdr:spPr>
        <a:xfrm>
          <a:off x="6705111" y="17004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2" name="直線コネクタ 50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3" name="テキスト ボックス 502"/>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4" name="直線コネクタ 50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5" name="テキスト ボックス 504"/>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6" name="直線コネクタ 50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7" name="テキスト ボックス 506"/>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8" name="直線コネクタ 50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9" name="テキスト ボックス 508"/>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0" name="直線コネクタ 50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1" name="テキスト ボックス 510"/>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13" name="テキスト ボックス 512"/>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39246</xdr:rowOff>
    </xdr:from>
    <xdr:to>
      <xdr:col>85</xdr:col>
      <xdr:colOff>126364</xdr:colOff>
      <xdr:row>39</xdr:row>
      <xdr:rowOff>23958</xdr:rowOff>
    </xdr:to>
    <xdr:cxnSp macro="">
      <xdr:nvCxnSpPr>
        <xdr:cNvPr id="515" name="直線コネクタ 514"/>
        <xdr:cNvCxnSpPr/>
      </xdr:nvCxnSpPr>
      <xdr:spPr>
        <a:xfrm flipV="1">
          <a:off x="16317595" y="5354196"/>
          <a:ext cx="1269" cy="1356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27785</xdr:rowOff>
    </xdr:from>
    <xdr:ext cx="534377" cy="259045"/>
    <xdr:sp macro="" textlink="">
      <xdr:nvSpPr>
        <xdr:cNvPr id="516" name="消防費最小値テキスト"/>
        <xdr:cNvSpPr txBox="1"/>
      </xdr:nvSpPr>
      <xdr:spPr>
        <a:xfrm>
          <a:off x="16370300" y="6714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23958</xdr:rowOff>
    </xdr:from>
    <xdr:to>
      <xdr:col>86</xdr:col>
      <xdr:colOff>25400</xdr:colOff>
      <xdr:row>39</xdr:row>
      <xdr:rowOff>23958</xdr:rowOff>
    </xdr:to>
    <xdr:cxnSp macro="">
      <xdr:nvCxnSpPr>
        <xdr:cNvPr id="517" name="直線コネクタ 516"/>
        <xdr:cNvCxnSpPr/>
      </xdr:nvCxnSpPr>
      <xdr:spPr>
        <a:xfrm>
          <a:off x="16230600" y="6710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157373</xdr:rowOff>
    </xdr:from>
    <xdr:ext cx="599010" cy="259045"/>
    <xdr:sp macro="" textlink="">
      <xdr:nvSpPr>
        <xdr:cNvPr id="518" name="消防費最大値テキスト"/>
        <xdr:cNvSpPr txBox="1"/>
      </xdr:nvSpPr>
      <xdr:spPr>
        <a:xfrm>
          <a:off x="16370300" y="5129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722,732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39246</xdr:rowOff>
    </xdr:from>
    <xdr:to>
      <xdr:col>86</xdr:col>
      <xdr:colOff>25400</xdr:colOff>
      <xdr:row>31</xdr:row>
      <xdr:rowOff>39246</xdr:rowOff>
    </xdr:to>
    <xdr:cxnSp macro="">
      <xdr:nvCxnSpPr>
        <xdr:cNvPr id="519" name="直線コネクタ 518"/>
        <xdr:cNvCxnSpPr/>
      </xdr:nvCxnSpPr>
      <xdr:spPr>
        <a:xfrm>
          <a:off x="16230600" y="5354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7777</xdr:rowOff>
    </xdr:from>
    <xdr:to>
      <xdr:col>85</xdr:col>
      <xdr:colOff>127000</xdr:colOff>
      <xdr:row>39</xdr:row>
      <xdr:rowOff>7371</xdr:rowOff>
    </xdr:to>
    <xdr:cxnSp macro="">
      <xdr:nvCxnSpPr>
        <xdr:cNvPr id="520" name="直線コネクタ 519"/>
        <xdr:cNvCxnSpPr/>
      </xdr:nvCxnSpPr>
      <xdr:spPr>
        <a:xfrm flipV="1">
          <a:off x="15481300" y="6522877"/>
          <a:ext cx="838200" cy="171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18165</xdr:rowOff>
    </xdr:from>
    <xdr:ext cx="534377" cy="259045"/>
    <xdr:sp macro="" textlink="">
      <xdr:nvSpPr>
        <xdr:cNvPr id="521" name="消防費平均値テキスト"/>
        <xdr:cNvSpPr txBox="1"/>
      </xdr:nvSpPr>
      <xdr:spPr>
        <a:xfrm>
          <a:off x="16370300" y="65332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39738</xdr:rowOff>
    </xdr:from>
    <xdr:to>
      <xdr:col>85</xdr:col>
      <xdr:colOff>177800</xdr:colOff>
      <xdr:row>38</xdr:row>
      <xdr:rowOff>141338</xdr:rowOff>
    </xdr:to>
    <xdr:sp macro="" textlink="">
      <xdr:nvSpPr>
        <xdr:cNvPr id="522" name="フローチャート: 判断 521"/>
        <xdr:cNvSpPr/>
      </xdr:nvSpPr>
      <xdr:spPr>
        <a:xfrm>
          <a:off x="16268700" y="6554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7371</xdr:rowOff>
    </xdr:from>
    <xdr:to>
      <xdr:col>81</xdr:col>
      <xdr:colOff>50800</xdr:colOff>
      <xdr:row>39</xdr:row>
      <xdr:rowOff>19670</xdr:rowOff>
    </xdr:to>
    <xdr:cxnSp macro="">
      <xdr:nvCxnSpPr>
        <xdr:cNvPr id="523" name="直線コネクタ 522"/>
        <xdr:cNvCxnSpPr/>
      </xdr:nvCxnSpPr>
      <xdr:spPr>
        <a:xfrm flipV="1">
          <a:off x="14592300" y="6693921"/>
          <a:ext cx="889000" cy="12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46611</xdr:rowOff>
    </xdr:from>
    <xdr:to>
      <xdr:col>81</xdr:col>
      <xdr:colOff>101600</xdr:colOff>
      <xdr:row>38</xdr:row>
      <xdr:rowOff>148211</xdr:rowOff>
    </xdr:to>
    <xdr:sp macro="" textlink="">
      <xdr:nvSpPr>
        <xdr:cNvPr id="524" name="フローチャート: 判断 523"/>
        <xdr:cNvSpPr/>
      </xdr:nvSpPr>
      <xdr:spPr>
        <a:xfrm>
          <a:off x="15430500" y="6561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164738</xdr:rowOff>
    </xdr:from>
    <xdr:ext cx="534377" cy="259045"/>
    <xdr:sp macro="" textlink="">
      <xdr:nvSpPr>
        <xdr:cNvPr id="525" name="テキスト ボックス 524"/>
        <xdr:cNvSpPr txBox="1"/>
      </xdr:nvSpPr>
      <xdr:spPr>
        <a:xfrm>
          <a:off x="15214111" y="6336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6224</xdr:rowOff>
    </xdr:from>
    <xdr:to>
      <xdr:col>76</xdr:col>
      <xdr:colOff>114300</xdr:colOff>
      <xdr:row>39</xdr:row>
      <xdr:rowOff>19670</xdr:rowOff>
    </xdr:to>
    <xdr:cxnSp macro="">
      <xdr:nvCxnSpPr>
        <xdr:cNvPr id="526" name="直線コネクタ 525"/>
        <xdr:cNvCxnSpPr/>
      </xdr:nvCxnSpPr>
      <xdr:spPr>
        <a:xfrm>
          <a:off x="13703300" y="6692774"/>
          <a:ext cx="889000" cy="13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38894</xdr:rowOff>
    </xdr:from>
    <xdr:to>
      <xdr:col>76</xdr:col>
      <xdr:colOff>165100</xdr:colOff>
      <xdr:row>38</xdr:row>
      <xdr:rowOff>140494</xdr:rowOff>
    </xdr:to>
    <xdr:sp macro="" textlink="">
      <xdr:nvSpPr>
        <xdr:cNvPr id="527" name="フローチャート: 判断 526"/>
        <xdr:cNvSpPr/>
      </xdr:nvSpPr>
      <xdr:spPr>
        <a:xfrm>
          <a:off x="14541500" y="6553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157021</xdr:rowOff>
    </xdr:from>
    <xdr:ext cx="534377" cy="259045"/>
    <xdr:sp macro="" textlink="">
      <xdr:nvSpPr>
        <xdr:cNvPr id="528" name="テキスト ボックス 527"/>
        <xdr:cNvSpPr txBox="1"/>
      </xdr:nvSpPr>
      <xdr:spPr>
        <a:xfrm>
          <a:off x="14325111" y="6329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156931</xdr:rowOff>
    </xdr:from>
    <xdr:to>
      <xdr:col>71</xdr:col>
      <xdr:colOff>177800</xdr:colOff>
      <xdr:row>39</xdr:row>
      <xdr:rowOff>6224</xdr:rowOff>
    </xdr:to>
    <xdr:cxnSp macro="">
      <xdr:nvCxnSpPr>
        <xdr:cNvPr id="529" name="直線コネクタ 528"/>
        <xdr:cNvCxnSpPr/>
      </xdr:nvCxnSpPr>
      <xdr:spPr>
        <a:xfrm>
          <a:off x="12814300" y="6672031"/>
          <a:ext cx="889000" cy="20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38057</xdr:rowOff>
    </xdr:from>
    <xdr:to>
      <xdr:col>72</xdr:col>
      <xdr:colOff>38100</xdr:colOff>
      <xdr:row>38</xdr:row>
      <xdr:rowOff>139657</xdr:rowOff>
    </xdr:to>
    <xdr:sp macro="" textlink="">
      <xdr:nvSpPr>
        <xdr:cNvPr id="530" name="フローチャート: 判断 529"/>
        <xdr:cNvSpPr/>
      </xdr:nvSpPr>
      <xdr:spPr>
        <a:xfrm>
          <a:off x="13652500" y="655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156184</xdr:rowOff>
    </xdr:from>
    <xdr:ext cx="534377" cy="259045"/>
    <xdr:sp macro="" textlink="">
      <xdr:nvSpPr>
        <xdr:cNvPr id="531" name="テキスト ボックス 530"/>
        <xdr:cNvSpPr txBox="1"/>
      </xdr:nvSpPr>
      <xdr:spPr>
        <a:xfrm>
          <a:off x="13436111" y="6328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44413</xdr:rowOff>
    </xdr:from>
    <xdr:to>
      <xdr:col>67</xdr:col>
      <xdr:colOff>101600</xdr:colOff>
      <xdr:row>38</xdr:row>
      <xdr:rowOff>146013</xdr:rowOff>
    </xdr:to>
    <xdr:sp macro="" textlink="">
      <xdr:nvSpPr>
        <xdr:cNvPr id="532" name="フローチャート: 判断 531"/>
        <xdr:cNvSpPr/>
      </xdr:nvSpPr>
      <xdr:spPr>
        <a:xfrm>
          <a:off x="12763500" y="6559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162539</xdr:rowOff>
    </xdr:from>
    <xdr:ext cx="534377" cy="259045"/>
    <xdr:sp macro="" textlink="">
      <xdr:nvSpPr>
        <xdr:cNvPr id="533" name="テキスト ボックス 532"/>
        <xdr:cNvSpPr txBox="1"/>
      </xdr:nvSpPr>
      <xdr:spPr>
        <a:xfrm>
          <a:off x="12547111" y="6334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128427</xdr:rowOff>
    </xdr:from>
    <xdr:to>
      <xdr:col>85</xdr:col>
      <xdr:colOff>177800</xdr:colOff>
      <xdr:row>38</xdr:row>
      <xdr:rowOff>58576</xdr:rowOff>
    </xdr:to>
    <xdr:sp macro="" textlink="">
      <xdr:nvSpPr>
        <xdr:cNvPr id="539" name="楕円 538"/>
        <xdr:cNvSpPr/>
      </xdr:nvSpPr>
      <xdr:spPr>
        <a:xfrm>
          <a:off x="16268700" y="647207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151304</xdr:rowOff>
    </xdr:from>
    <xdr:ext cx="599010" cy="259045"/>
    <xdr:sp macro="" textlink="">
      <xdr:nvSpPr>
        <xdr:cNvPr id="540" name="消防費該当値テキスト"/>
        <xdr:cNvSpPr txBox="1"/>
      </xdr:nvSpPr>
      <xdr:spPr>
        <a:xfrm>
          <a:off x="16370300" y="6323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128021</xdr:rowOff>
    </xdr:from>
    <xdr:to>
      <xdr:col>81</xdr:col>
      <xdr:colOff>101600</xdr:colOff>
      <xdr:row>39</xdr:row>
      <xdr:rowOff>58171</xdr:rowOff>
    </xdr:to>
    <xdr:sp macro="" textlink="">
      <xdr:nvSpPr>
        <xdr:cNvPr id="541" name="楕円 540"/>
        <xdr:cNvSpPr/>
      </xdr:nvSpPr>
      <xdr:spPr>
        <a:xfrm>
          <a:off x="15430500" y="6643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49298</xdr:rowOff>
    </xdr:from>
    <xdr:ext cx="534377" cy="259045"/>
    <xdr:sp macro="" textlink="">
      <xdr:nvSpPr>
        <xdr:cNvPr id="542" name="テキスト ボックス 541"/>
        <xdr:cNvSpPr txBox="1"/>
      </xdr:nvSpPr>
      <xdr:spPr>
        <a:xfrm>
          <a:off x="15214111" y="6735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140320</xdr:rowOff>
    </xdr:from>
    <xdr:to>
      <xdr:col>76</xdr:col>
      <xdr:colOff>165100</xdr:colOff>
      <xdr:row>39</xdr:row>
      <xdr:rowOff>70470</xdr:rowOff>
    </xdr:to>
    <xdr:sp macro="" textlink="">
      <xdr:nvSpPr>
        <xdr:cNvPr id="543" name="楕円 542"/>
        <xdr:cNvSpPr/>
      </xdr:nvSpPr>
      <xdr:spPr>
        <a:xfrm>
          <a:off x="14541500" y="665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61597</xdr:rowOff>
    </xdr:from>
    <xdr:ext cx="534377" cy="259045"/>
    <xdr:sp macro="" textlink="">
      <xdr:nvSpPr>
        <xdr:cNvPr id="544" name="テキスト ボックス 543"/>
        <xdr:cNvSpPr txBox="1"/>
      </xdr:nvSpPr>
      <xdr:spPr>
        <a:xfrm>
          <a:off x="14325111" y="6748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126874</xdr:rowOff>
    </xdr:from>
    <xdr:to>
      <xdr:col>72</xdr:col>
      <xdr:colOff>38100</xdr:colOff>
      <xdr:row>39</xdr:row>
      <xdr:rowOff>57024</xdr:rowOff>
    </xdr:to>
    <xdr:sp macro="" textlink="">
      <xdr:nvSpPr>
        <xdr:cNvPr id="545" name="楕円 544"/>
        <xdr:cNvSpPr/>
      </xdr:nvSpPr>
      <xdr:spPr>
        <a:xfrm>
          <a:off x="13652500" y="664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48151</xdr:rowOff>
    </xdr:from>
    <xdr:ext cx="534377" cy="259045"/>
    <xdr:sp macro="" textlink="">
      <xdr:nvSpPr>
        <xdr:cNvPr id="546" name="テキスト ボックス 545"/>
        <xdr:cNvSpPr txBox="1"/>
      </xdr:nvSpPr>
      <xdr:spPr>
        <a:xfrm>
          <a:off x="13436111" y="6734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106131</xdr:rowOff>
    </xdr:from>
    <xdr:to>
      <xdr:col>67</xdr:col>
      <xdr:colOff>101600</xdr:colOff>
      <xdr:row>39</xdr:row>
      <xdr:rowOff>36281</xdr:rowOff>
    </xdr:to>
    <xdr:sp macro="" textlink="">
      <xdr:nvSpPr>
        <xdr:cNvPr id="547" name="楕円 546"/>
        <xdr:cNvSpPr/>
      </xdr:nvSpPr>
      <xdr:spPr>
        <a:xfrm>
          <a:off x="12763500" y="6621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27408</xdr:rowOff>
    </xdr:from>
    <xdr:ext cx="534377" cy="259045"/>
    <xdr:sp macro="" textlink="">
      <xdr:nvSpPr>
        <xdr:cNvPr id="548" name="テキスト ボックス 547"/>
        <xdr:cNvSpPr txBox="1"/>
      </xdr:nvSpPr>
      <xdr:spPr>
        <a:xfrm>
          <a:off x="12547111" y="6713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9" name="直線コネクタ 558"/>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0" name="テキスト ボックス 559"/>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1" name="直線コネクタ 560"/>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2" name="テキスト ボックス 561"/>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3" name="直線コネクタ 562"/>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4" name="テキスト ボックス 563"/>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5" name="直線コネクタ 564"/>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6" name="テキスト ボックス 565"/>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8" name="テキスト ボックス 567"/>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56702</xdr:rowOff>
    </xdr:from>
    <xdr:to>
      <xdr:col>85</xdr:col>
      <xdr:colOff>126364</xdr:colOff>
      <xdr:row>58</xdr:row>
      <xdr:rowOff>26657</xdr:rowOff>
    </xdr:to>
    <xdr:cxnSp macro="">
      <xdr:nvCxnSpPr>
        <xdr:cNvPr id="570" name="直線コネクタ 569"/>
        <xdr:cNvCxnSpPr/>
      </xdr:nvCxnSpPr>
      <xdr:spPr>
        <a:xfrm flipV="1">
          <a:off x="16317595" y="8800652"/>
          <a:ext cx="1269" cy="1170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30484</xdr:rowOff>
    </xdr:from>
    <xdr:ext cx="534377" cy="259045"/>
    <xdr:sp macro="" textlink="">
      <xdr:nvSpPr>
        <xdr:cNvPr id="571" name="教育費最小値テキスト"/>
        <xdr:cNvSpPr txBox="1"/>
      </xdr:nvSpPr>
      <xdr:spPr>
        <a:xfrm>
          <a:off x="16370300" y="9974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26657</xdr:rowOff>
    </xdr:from>
    <xdr:to>
      <xdr:col>86</xdr:col>
      <xdr:colOff>25400</xdr:colOff>
      <xdr:row>58</xdr:row>
      <xdr:rowOff>26657</xdr:rowOff>
    </xdr:to>
    <xdr:cxnSp macro="">
      <xdr:nvCxnSpPr>
        <xdr:cNvPr id="572" name="直線コネクタ 571"/>
        <xdr:cNvCxnSpPr/>
      </xdr:nvCxnSpPr>
      <xdr:spPr>
        <a:xfrm>
          <a:off x="16230600" y="9970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3379</xdr:rowOff>
    </xdr:from>
    <xdr:ext cx="599010" cy="259045"/>
    <xdr:sp macro="" textlink="">
      <xdr:nvSpPr>
        <xdr:cNvPr id="573" name="教育費最大値テキスト"/>
        <xdr:cNvSpPr txBox="1"/>
      </xdr:nvSpPr>
      <xdr:spPr>
        <a:xfrm>
          <a:off x="16370300" y="8575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561,307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56702</xdr:rowOff>
    </xdr:from>
    <xdr:to>
      <xdr:col>86</xdr:col>
      <xdr:colOff>25400</xdr:colOff>
      <xdr:row>51</xdr:row>
      <xdr:rowOff>56702</xdr:rowOff>
    </xdr:to>
    <xdr:cxnSp macro="">
      <xdr:nvCxnSpPr>
        <xdr:cNvPr id="574" name="直線コネクタ 573"/>
        <xdr:cNvCxnSpPr/>
      </xdr:nvCxnSpPr>
      <xdr:spPr>
        <a:xfrm>
          <a:off x="16230600" y="8800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91881</xdr:rowOff>
    </xdr:from>
    <xdr:to>
      <xdr:col>85</xdr:col>
      <xdr:colOff>127000</xdr:colOff>
      <xdr:row>57</xdr:row>
      <xdr:rowOff>116987</xdr:rowOff>
    </xdr:to>
    <xdr:cxnSp macro="">
      <xdr:nvCxnSpPr>
        <xdr:cNvPr id="575" name="直線コネクタ 574"/>
        <xdr:cNvCxnSpPr/>
      </xdr:nvCxnSpPr>
      <xdr:spPr>
        <a:xfrm flipV="1">
          <a:off x="15481300" y="9864531"/>
          <a:ext cx="838200" cy="25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12626</xdr:rowOff>
    </xdr:from>
    <xdr:ext cx="599010" cy="259045"/>
    <xdr:sp macro="" textlink="">
      <xdr:nvSpPr>
        <xdr:cNvPr id="576" name="教育費平均値テキスト"/>
        <xdr:cNvSpPr txBox="1"/>
      </xdr:nvSpPr>
      <xdr:spPr>
        <a:xfrm>
          <a:off x="16370300" y="96138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161199</xdr:rowOff>
    </xdr:from>
    <xdr:to>
      <xdr:col>85</xdr:col>
      <xdr:colOff>177800</xdr:colOff>
      <xdr:row>57</xdr:row>
      <xdr:rowOff>91349</xdr:rowOff>
    </xdr:to>
    <xdr:sp macro="" textlink="">
      <xdr:nvSpPr>
        <xdr:cNvPr id="577" name="フローチャート: 判断 576"/>
        <xdr:cNvSpPr/>
      </xdr:nvSpPr>
      <xdr:spPr>
        <a:xfrm>
          <a:off x="16268700" y="9762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89598</xdr:rowOff>
    </xdr:from>
    <xdr:to>
      <xdr:col>81</xdr:col>
      <xdr:colOff>50800</xdr:colOff>
      <xdr:row>57</xdr:row>
      <xdr:rowOff>116987</xdr:rowOff>
    </xdr:to>
    <xdr:cxnSp macro="">
      <xdr:nvCxnSpPr>
        <xdr:cNvPr id="578" name="直線コネクタ 577"/>
        <xdr:cNvCxnSpPr/>
      </xdr:nvCxnSpPr>
      <xdr:spPr>
        <a:xfrm>
          <a:off x="14592300" y="9862248"/>
          <a:ext cx="889000" cy="27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145545</xdr:rowOff>
    </xdr:from>
    <xdr:to>
      <xdr:col>81</xdr:col>
      <xdr:colOff>101600</xdr:colOff>
      <xdr:row>57</xdr:row>
      <xdr:rowOff>75695</xdr:rowOff>
    </xdr:to>
    <xdr:sp macro="" textlink="">
      <xdr:nvSpPr>
        <xdr:cNvPr id="579" name="フローチャート: 判断 578"/>
        <xdr:cNvSpPr/>
      </xdr:nvSpPr>
      <xdr:spPr>
        <a:xfrm>
          <a:off x="15430500" y="9746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92222</xdr:rowOff>
    </xdr:from>
    <xdr:ext cx="599010" cy="259045"/>
    <xdr:sp macro="" textlink="">
      <xdr:nvSpPr>
        <xdr:cNvPr id="580" name="テキスト ボックス 579"/>
        <xdr:cNvSpPr txBox="1"/>
      </xdr:nvSpPr>
      <xdr:spPr>
        <a:xfrm>
          <a:off x="15181795" y="9521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12770</xdr:rowOff>
    </xdr:from>
    <xdr:to>
      <xdr:col>76</xdr:col>
      <xdr:colOff>114300</xdr:colOff>
      <xdr:row>57</xdr:row>
      <xdr:rowOff>89598</xdr:rowOff>
    </xdr:to>
    <xdr:cxnSp macro="">
      <xdr:nvCxnSpPr>
        <xdr:cNvPr id="581" name="直線コネクタ 580"/>
        <xdr:cNvCxnSpPr/>
      </xdr:nvCxnSpPr>
      <xdr:spPr>
        <a:xfrm>
          <a:off x="13703300" y="9785420"/>
          <a:ext cx="889000" cy="7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102284</xdr:rowOff>
    </xdr:from>
    <xdr:to>
      <xdr:col>76</xdr:col>
      <xdr:colOff>165100</xdr:colOff>
      <xdr:row>57</xdr:row>
      <xdr:rowOff>32434</xdr:rowOff>
    </xdr:to>
    <xdr:sp macro="" textlink="">
      <xdr:nvSpPr>
        <xdr:cNvPr id="582" name="フローチャート: 判断 581"/>
        <xdr:cNvSpPr/>
      </xdr:nvSpPr>
      <xdr:spPr>
        <a:xfrm>
          <a:off x="14541500" y="9703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48961</xdr:rowOff>
    </xdr:from>
    <xdr:ext cx="599010" cy="259045"/>
    <xdr:sp macro="" textlink="">
      <xdr:nvSpPr>
        <xdr:cNvPr id="583" name="テキスト ボックス 582"/>
        <xdr:cNvSpPr txBox="1"/>
      </xdr:nvSpPr>
      <xdr:spPr>
        <a:xfrm>
          <a:off x="14292795" y="9478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12770</xdr:rowOff>
    </xdr:from>
    <xdr:to>
      <xdr:col>71</xdr:col>
      <xdr:colOff>177800</xdr:colOff>
      <xdr:row>57</xdr:row>
      <xdr:rowOff>110032</xdr:rowOff>
    </xdr:to>
    <xdr:cxnSp macro="">
      <xdr:nvCxnSpPr>
        <xdr:cNvPr id="584" name="直線コネクタ 583"/>
        <xdr:cNvCxnSpPr/>
      </xdr:nvCxnSpPr>
      <xdr:spPr>
        <a:xfrm flipV="1">
          <a:off x="12814300" y="9785420"/>
          <a:ext cx="889000" cy="97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114265</xdr:rowOff>
    </xdr:from>
    <xdr:to>
      <xdr:col>72</xdr:col>
      <xdr:colOff>38100</xdr:colOff>
      <xdr:row>57</xdr:row>
      <xdr:rowOff>44415</xdr:rowOff>
    </xdr:to>
    <xdr:sp macro="" textlink="">
      <xdr:nvSpPr>
        <xdr:cNvPr id="585" name="フローチャート: 判断 584"/>
        <xdr:cNvSpPr/>
      </xdr:nvSpPr>
      <xdr:spPr>
        <a:xfrm>
          <a:off x="13652500" y="9715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60942</xdr:rowOff>
    </xdr:from>
    <xdr:ext cx="599010" cy="259045"/>
    <xdr:sp macro="" textlink="">
      <xdr:nvSpPr>
        <xdr:cNvPr id="586" name="テキスト ボックス 585"/>
        <xdr:cNvSpPr txBox="1"/>
      </xdr:nvSpPr>
      <xdr:spPr>
        <a:xfrm>
          <a:off x="13403795" y="9490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118351</xdr:rowOff>
    </xdr:from>
    <xdr:to>
      <xdr:col>67</xdr:col>
      <xdr:colOff>101600</xdr:colOff>
      <xdr:row>57</xdr:row>
      <xdr:rowOff>48501</xdr:rowOff>
    </xdr:to>
    <xdr:sp macro="" textlink="">
      <xdr:nvSpPr>
        <xdr:cNvPr id="587" name="フローチャート: 判断 586"/>
        <xdr:cNvSpPr/>
      </xdr:nvSpPr>
      <xdr:spPr>
        <a:xfrm>
          <a:off x="12763500" y="9719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65028</xdr:rowOff>
    </xdr:from>
    <xdr:ext cx="599010" cy="259045"/>
    <xdr:sp macro="" textlink="">
      <xdr:nvSpPr>
        <xdr:cNvPr id="588" name="テキスト ボックス 587"/>
        <xdr:cNvSpPr txBox="1"/>
      </xdr:nvSpPr>
      <xdr:spPr>
        <a:xfrm>
          <a:off x="12514795" y="9494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41081</xdr:rowOff>
    </xdr:from>
    <xdr:to>
      <xdr:col>85</xdr:col>
      <xdr:colOff>177800</xdr:colOff>
      <xdr:row>57</xdr:row>
      <xdr:rowOff>142681</xdr:rowOff>
    </xdr:to>
    <xdr:sp macro="" textlink="">
      <xdr:nvSpPr>
        <xdr:cNvPr id="594" name="楕円 593"/>
        <xdr:cNvSpPr/>
      </xdr:nvSpPr>
      <xdr:spPr>
        <a:xfrm>
          <a:off x="16268700" y="9813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139626</xdr:rowOff>
    </xdr:from>
    <xdr:ext cx="534377" cy="259045"/>
    <xdr:sp macro="" textlink="">
      <xdr:nvSpPr>
        <xdr:cNvPr id="595" name="教育費該当値テキスト"/>
        <xdr:cNvSpPr txBox="1"/>
      </xdr:nvSpPr>
      <xdr:spPr>
        <a:xfrm>
          <a:off x="16370300" y="9740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66187</xdr:rowOff>
    </xdr:from>
    <xdr:to>
      <xdr:col>81</xdr:col>
      <xdr:colOff>101600</xdr:colOff>
      <xdr:row>57</xdr:row>
      <xdr:rowOff>167787</xdr:rowOff>
    </xdr:to>
    <xdr:sp macro="" textlink="">
      <xdr:nvSpPr>
        <xdr:cNvPr id="596" name="楕円 595"/>
        <xdr:cNvSpPr/>
      </xdr:nvSpPr>
      <xdr:spPr>
        <a:xfrm>
          <a:off x="15430500" y="983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158914</xdr:rowOff>
    </xdr:from>
    <xdr:ext cx="534377" cy="259045"/>
    <xdr:sp macro="" textlink="">
      <xdr:nvSpPr>
        <xdr:cNvPr id="597" name="テキスト ボックス 596"/>
        <xdr:cNvSpPr txBox="1"/>
      </xdr:nvSpPr>
      <xdr:spPr>
        <a:xfrm>
          <a:off x="15214111" y="9931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38798</xdr:rowOff>
    </xdr:from>
    <xdr:to>
      <xdr:col>76</xdr:col>
      <xdr:colOff>165100</xdr:colOff>
      <xdr:row>57</xdr:row>
      <xdr:rowOff>140398</xdr:rowOff>
    </xdr:to>
    <xdr:sp macro="" textlink="">
      <xdr:nvSpPr>
        <xdr:cNvPr id="598" name="楕円 597"/>
        <xdr:cNvSpPr/>
      </xdr:nvSpPr>
      <xdr:spPr>
        <a:xfrm>
          <a:off x="14541500" y="9811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131525</xdr:rowOff>
    </xdr:from>
    <xdr:ext cx="534377" cy="259045"/>
    <xdr:sp macro="" textlink="">
      <xdr:nvSpPr>
        <xdr:cNvPr id="599" name="テキスト ボックス 598"/>
        <xdr:cNvSpPr txBox="1"/>
      </xdr:nvSpPr>
      <xdr:spPr>
        <a:xfrm>
          <a:off x="14325111" y="9904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133420</xdr:rowOff>
    </xdr:from>
    <xdr:to>
      <xdr:col>72</xdr:col>
      <xdr:colOff>38100</xdr:colOff>
      <xdr:row>57</xdr:row>
      <xdr:rowOff>63570</xdr:rowOff>
    </xdr:to>
    <xdr:sp macro="" textlink="">
      <xdr:nvSpPr>
        <xdr:cNvPr id="600" name="楕円 599"/>
        <xdr:cNvSpPr/>
      </xdr:nvSpPr>
      <xdr:spPr>
        <a:xfrm>
          <a:off x="13652500" y="973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57</xdr:row>
      <xdr:rowOff>54697</xdr:rowOff>
    </xdr:from>
    <xdr:ext cx="599010" cy="259045"/>
    <xdr:sp macro="" textlink="">
      <xdr:nvSpPr>
        <xdr:cNvPr id="601" name="テキスト ボックス 600"/>
        <xdr:cNvSpPr txBox="1"/>
      </xdr:nvSpPr>
      <xdr:spPr>
        <a:xfrm>
          <a:off x="13403795" y="9827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59232</xdr:rowOff>
    </xdr:from>
    <xdr:to>
      <xdr:col>67</xdr:col>
      <xdr:colOff>101600</xdr:colOff>
      <xdr:row>57</xdr:row>
      <xdr:rowOff>160832</xdr:rowOff>
    </xdr:to>
    <xdr:sp macro="" textlink="">
      <xdr:nvSpPr>
        <xdr:cNvPr id="602" name="楕円 601"/>
        <xdr:cNvSpPr/>
      </xdr:nvSpPr>
      <xdr:spPr>
        <a:xfrm>
          <a:off x="12763500" y="9831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151959</xdr:rowOff>
    </xdr:from>
    <xdr:ext cx="534377" cy="259045"/>
    <xdr:sp macro="" textlink="">
      <xdr:nvSpPr>
        <xdr:cNvPr id="603" name="テキスト ボックス 602"/>
        <xdr:cNvSpPr txBox="1"/>
      </xdr:nvSpPr>
      <xdr:spPr>
        <a:xfrm>
          <a:off x="12547111" y="9924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4" name="直線コネクタ 613"/>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5" name="テキスト ボックス 614"/>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7" name="テキスト ボックス 61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8" name="直線コネクタ 617"/>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19" name="テキスト ボックス 618"/>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131453</xdr:rowOff>
    </xdr:from>
    <xdr:to>
      <xdr:col>85</xdr:col>
      <xdr:colOff>126364</xdr:colOff>
      <xdr:row>78</xdr:row>
      <xdr:rowOff>25400</xdr:rowOff>
    </xdr:to>
    <xdr:cxnSp macro="">
      <xdr:nvCxnSpPr>
        <xdr:cNvPr id="623" name="直線コネクタ 622"/>
        <xdr:cNvCxnSpPr/>
      </xdr:nvCxnSpPr>
      <xdr:spPr>
        <a:xfrm flipV="1">
          <a:off x="16317595" y="12132953"/>
          <a:ext cx="1269" cy="1265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24" name="災害復旧費最小値テキスト"/>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25" name="直線コネクタ 624"/>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78130</xdr:rowOff>
    </xdr:from>
    <xdr:ext cx="599010" cy="259045"/>
    <xdr:sp macro="" textlink="">
      <xdr:nvSpPr>
        <xdr:cNvPr id="626" name="災害復旧費最大値テキスト"/>
        <xdr:cNvSpPr txBox="1"/>
      </xdr:nvSpPr>
      <xdr:spPr>
        <a:xfrm>
          <a:off x="16370300" y="11908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221,443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131453</xdr:rowOff>
    </xdr:from>
    <xdr:to>
      <xdr:col>86</xdr:col>
      <xdr:colOff>25400</xdr:colOff>
      <xdr:row>70</xdr:row>
      <xdr:rowOff>131453</xdr:rowOff>
    </xdr:to>
    <xdr:cxnSp macro="">
      <xdr:nvCxnSpPr>
        <xdr:cNvPr id="627" name="直線コネクタ 626"/>
        <xdr:cNvCxnSpPr/>
      </xdr:nvCxnSpPr>
      <xdr:spPr>
        <a:xfrm>
          <a:off x="16230600" y="12132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7632</xdr:rowOff>
    </xdr:from>
    <xdr:to>
      <xdr:col>85</xdr:col>
      <xdr:colOff>127000</xdr:colOff>
      <xdr:row>78</xdr:row>
      <xdr:rowOff>25400</xdr:rowOff>
    </xdr:to>
    <xdr:cxnSp macro="">
      <xdr:nvCxnSpPr>
        <xdr:cNvPr id="628" name="直線コネクタ 627"/>
        <xdr:cNvCxnSpPr/>
      </xdr:nvCxnSpPr>
      <xdr:spPr>
        <a:xfrm>
          <a:off x="15481300" y="13380732"/>
          <a:ext cx="838200" cy="17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75441</xdr:rowOff>
    </xdr:from>
    <xdr:ext cx="534377" cy="259045"/>
    <xdr:sp macro="" textlink="">
      <xdr:nvSpPr>
        <xdr:cNvPr id="629" name="災害復旧費平均値テキスト"/>
        <xdr:cNvSpPr txBox="1"/>
      </xdr:nvSpPr>
      <xdr:spPr>
        <a:xfrm>
          <a:off x="16370300" y="131056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52564</xdr:rowOff>
    </xdr:from>
    <xdr:to>
      <xdr:col>85</xdr:col>
      <xdr:colOff>177800</xdr:colOff>
      <xdr:row>77</xdr:row>
      <xdr:rowOff>154164</xdr:rowOff>
    </xdr:to>
    <xdr:sp macro="" textlink="">
      <xdr:nvSpPr>
        <xdr:cNvPr id="630" name="フローチャート: 判断 629"/>
        <xdr:cNvSpPr/>
      </xdr:nvSpPr>
      <xdr:spPr>
        <a:xfrm>
          <a:off x="16268700" y="1325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7632</xdr:rowOff>
    </xdr:from>
    <xdr:to>
      <xdr:col>81</xdr:col>
      <xdr:colOff>50800</xdr:colOff>
      <xdr:row>78</xdr:row>
      <xdr:rowOff>25400</xdr:rowOff>
    </xdr:to>
    <xdr:cxnSp macro="">
      <xdr:nvCxnSpPr>
        <xdr:cNvPr id="631" name="直線コネクタ 630"/>
        <xdr:cNvCxnSpPr/>
      </xdr:nvCxnSpPr>
      <xdr:spPr>
        <a:xfrm flipV="1">
          <a:off x="14592300" y="13380732"/>
          <a:ext cx="889000" cy="17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58696</xdr:rowOff>
    </xdr:from>
    <xdr:to>
      <xdr:col>81</xdr:col>
      <xdr:colOff>101600</xdr:colOff>
      <xdr:row>77</xdr:row>
      <xdr:rowOff>160296</xdr:rowOff>
    </xdr:to>
    <xdr:sp macro="" textlink="">
      <xdr:nvSpPr>
        <xdr:cNvPr id="632" name="フローチャート: 判断 631"/>
        <xdr:cNvSpPr/>
      </xdr:nvSpPr>
      <xdr:spPr>
        <a:xfrm>
          <a:off x="15430500" y="13260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5373</xdr:rowOff>
    </xdr:from>
    <xdr:ext cx="534377" cy="259045"/>
    <xdr:sp macro="" textlink="">
      <xdr:nvSpPr>
        <xdr:cNvPr id="633" name="テキスト ボックス 632"/>
        <xdr:cNvSpPr txBox="1"/>
      </xdr:nvSpPr>
      <xdr:spPr>
        <a:xfrm>
          <a:off x="15214111" y="13035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25400</xdr:rowOff>
    </xdr:from>
    <xdr:to>
      <xdr:col>76</xdr:col>
      <xdr:colOff>114300</xdr:colOff>
      <xdr:row>78</xdr:row>
      <xdr:rowOff>25400</xdr:rowOff>
    </xdr:to>
    <xdr:cxnSp macro="">
      <xdr:nvCxnSpPr>
        <xdr:cNvPr id="634" name="直線コネクタ 633"/>
        <xdr:cNvCxnSpPr/>
      </xdr:nvCxnSpPr>
      <xdr:spPr>
        <a:xfrm>
          <a:off x="13703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83660</xdr:rowOff>
    </xdr:from>
    <xdr:to>
      <xdr:col>76</xdr:col>
      <xdr:colOff>165100</xdr:colOff>
      <xdr:row>78</xdr:row>
      <xdr:rowOff>13810</xdr:rowOff>
    </xdr:to>
    <xdr:sp macro="" textlink="">
      <xdr:nvSpPr>
        <xdr:cNvPr id="635" name="フローチャート: 判断 634"/>
        <xdr:cNvSpPr/>
      </xdr:nvSpPr>
      <xdr:spPr>
        <a:xfrm>
          <a:off x="14541500" y="1328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30337</xdr:rowOff>
    </xdr:from>
    <xdr:ext cx="534377" cy="259045"/>
    <xdr:sp macro="" textlink="">
      <xdr:nvSpPr>
        <xdr:cNvPr id="636" name="テキスト ボックス 635"/>
        <xdr:cNvSpPr txBox="1"/>
      </xdr:nvSpPr>
      <xdr:spPr>
        <a:xfrm>
          <a:off x="14325111" y="13060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25400</xdr:rowOff>
    </xdr:from>
    <xdr:to>
      <xdr:col>71</xdr:col>
      <xdr:colOff>177800</xdr:colOff>
      <xdr:row>78</xdr:row>
      <xdr:rowOff>25400</xdr:rowOff>
    </xdr:to>
    <xdr:cxnSp macro="">
      <xdr:nvCxnSpPr>
        <xdr:cNvPr id="637" name="直線コネクタ 636"/>
        <xdr:cNvCxnSpPr/>
      </xdr:nvCxnSpPr>
      <xdr:spPr>
        <a:xfrm>
          <a:off x="12814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49586</xdr:rowOff>
    </xdr:from>
    <xdr:to>
      <xdr:col>72</xdr:col>
      <xdr:colOff>38100</xdr:colOff>
      <xdr:row>77</xdr:row>
      <xdr:rowOff>151186</xdr:rowOff>
    </xdr:to>
    <xdr:sp macro="" textlink="">
      <xdr:nvSpPr>
        <xdr:cNvPr id="638" name="フローチャート: 判断 637"/>
        <xdr:cNvSpPr/>
      </xdr:nvSpPr>
      <xdr:spPr>
        <a:xfrm>
          <a:off x="13652500" y="13251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167713</xdr:rowOff>
    </xdr:from>
    <xdr:ext cx="534377" cy="259045"/>
    <xdr:sp macro="" textlink="">
      <xdr:nvSpPr>
        <xdr:cNvPr id="639" name="テキスト ボックス 638"/>
        <xdr:cNvSpPr txBox="1"/>
      </xdr:nvSpPr>
      <xdr:spPr>
        <a:xfrm>
          <a:off x="13436111" y="13026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64686</xdr:rowOff>
    </xdr:from>
    <xdr:to>
      <xdr:col>67</xdr:col>
      <xdr:colOff>101600</xdr:colOff>
      <xdr:row>77</xdr:row>
      <xdr:rowOff>166286</xdr:rowOff>
    </xdr:to>
    <xdr:sp macro="" textlink="">
      <xdr:nvSpPr>
        <xdr:cNvPr id="640" name="フローチャート: 判断 639"/>
        <xdr:cNvSpPr/>
      </xdr:nvSpPr>
      <xdr:spPr>
        <a:xfrm>
          <a:off x="12763500" y="13266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11363</xdr:rowOff>
    </xdr:from>
    <xdr:ext cx="534377" cy="259045"/>
    <xdr:sp macro="" textlink="">
      <xdr:nvSpPr>
        <xdr:cNvPr id="641" name="テキスト ボックス 640"/>
        <xdr:cNvSpPr txBox="1"/>
      </xdr:nvSpPr>
      <xdr:spPr>
        <a:xfrm>
          <a:off x="12547111" y="13041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146050</xdr:rowOff>
    </xdr:from>
    <xdr:to>
      <xdr:col>85</xdr:col>
      <xdr:colOff>177800</xdr:colOff>
      <xdr:row>78</xdr:row>
      <xdr:rowOff>76200</xdr:rowOff>
    </xdr:to>
    <xdr:sp macro="" textlink="">
      <xdr:nvSpPr>
        <xdr:cNvPr id="647" name="楕円 646"/>
        <xdr:cNvSpPr/>
      </xdr:nvSpPr>
      <xdr:spPr>
        <a:xfrm>
          <a:off x="162687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60977</xdr:rowOff>
    </xdr:from>
    <xdr:ext cx="249299" cy="259045"/>
    <xdr:sp macro="" textlink="">
      <xdr:nvSpPr>
        <xdr:cNvPr id="648" name="災害復旧費該当値テキスト"/>
        <xdr:cNvSpPr txBox="1"/>
      </xdr:nvSpPr>
      <xdr:spPr>
        <a:xfrm>
          <a:off x="16370300" y="13262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128282</xdr:rowOff>
    </xdr:from>
    <xdr:to>
      <xdr:col>81</xdr:col>
      <xdr:colOff>101600</xdr:colOff>
      <xdr:row>78</xdr:row>
      <xdr:rowOff>58432</xdr:rowOff>
    </xdr:to>
    <xdr:sp macro="" textlink="">
      <xdr:nvSpPr>
        <xdr:cNvPr id="649" name="楕円 648"/>
        <xdr:cNvSpPr/>
      </xdr:nvSpPr>
      <xdr:spPr>
        <a:xfrm>
          <a:off x="15430500" y="1332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49559</xdr:rowOff>
    </xdr:from>
    <xdr:ext cx="469744" cy="259045"/>
    <xdr:sp macro="" textlink="">
      <xdr:nvSpPr>
        <xdr:cNvPr id="650" name="テキスト ボックス 649"/>
        <xdr:cNvSpPr txBox="1"/>
      </xdr:nvSpPr>
      <xdr:spPr>
        <a:xfrm>
          <a:off x="15246428" y="13422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146050</xdr:rowOff>
    </xdr:from>
    <xdr:to>
      <xdr:col>76</xdr:col>
      <xdr:colOff>165100</xdr:colOff>
      <xdr:row>78</xdr:row>
      <xdr:rowOff>76200</xdr:rowOff>
    </xdr:to>
    <xdr:sp macro="" textlink="">
      <xdr:nvSpPr>
        <xdr:cNvPr id="651" name="楕円 650"/>
        <xdr:cNvSpPr/>
      </xdr:nvSpPr>
      <xdr:spPr>
        <a:xfrm>
          <a:off x="14541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78</xdr:row>
      <xdr:rowOff>67327</xdr:rowOff>
    </xdr:from>
    <xdr:ext cx="249299" cy="259045"/>
    <xdr:sp macro="" textlink="">
      <xdr:nvSpPr>
        <xdr:cNvPr id="652" name="テキスト ボックス 651"/>
        <xdr:cNvSpPr txBox="1"/>
      </xdr:nvSpPr>
      <xdr:spPr>
        <a:xfrm>
          <a:off x="14467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146050</xdr:rowOff>
    </xdr:from>
    <xdr:to>
      <xdr:col>72</xdr:col>
      <xdr:colOff>38100</xdr:colOff>
      <xdr:row>78</xdr:row>
      <xdr:rowOff>76200</xdr:rowOff>
    </xdr:to>
    <xdr:sp macro="" textlink="">
      <xdr:nvSpPr>
        <xdr:cNvPr id="653" name="楕円 652"/>
        <xdr:cNvSpPr/>
      </xdr:nvSpPr>
      <xdr:spPr>
        <a:xfrm>
          <a:off x="13652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78</xdr:row>
      <xdr:rowOff>67327</xdr:rowOff>
    </xdr:from>
    <xdr:ext cx="249299" cy="259045"/>
    <xdr:sp macro="" textlink="">
      <xdr:nvSpPr>
        <xdr:cNvPr id="654" name="テキスト ボックス 653"/>
        <xdr:cNvSpPr txBox="1"/>
      </xdr:nvSpPr>
      <xdr:spPr>
        <a:xfrm>
          <a:off x="13578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146050</xdr:rowOff>
    </xdr:from>
    <xdr:to>
      <xdr:col>67</xdr:col>
      <xdr:colOff>101600</xdr:colOff>
      <xdr:row>78</xdr:row>
      <xdr:rowOff>76200</xdr:rowOff>
    </xdr:to>
    <xdr:sp macro="" textlink="">
      <xdr:nvSpPr>
        <xdr:cNvPr id="655" name="楕円 654"/>
        <xdr:cNvSpPr/>
      </xdr:nvSpPr>
      <xdr:spPr>
        <a:xfrm>
          <a:off x="12763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78</xdr:row>
      <xdr:rowOff>67327</xdr:rowOff>
    </xdr:from>
    <xdr:ext cx="249299" cy="259045"/>
    <xdr:sp macro="" textlink="">
      <xdr:nvSpPr>
        <xdr:cNvPr id="656" name="テキスト ボックス 655"/>
        <xdr:cNvSpPr txBox="1"/>
      </xdr:nvSpPr>
      <xdr:spPr>
        <a:xfrm>
          <a:off x="12689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0" name="テキスト ボックス 669"/>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2" name="テキスト ボックス 671"/>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4" name="テキスト ボックス 673"/>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6" name="テキスト ボックス 67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8" name="テキスト ボックス 677"/>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118244</xdr:rowOff>
    </xdr:from>
    <xdr:to>
      <xdr:col>85</xdr:col>
      <xdr:colOff>126364</xdr:colOff>
      <xdr:row>99</xdr:row>
      <xdr:rowOff>33100</xdr:rowOff>
    </xdr:to>
    <xdr:cxnSp macro="">
      <xdr:nvCxnSpPr>
        <xdr:cNvPr id="680" name="直線コネクタ 679"/>
        <xdr:cNvCxnSpPr/>
      </xdr:nvCxnSpPr>
      <xdr:spPr>
        <a:xfrm flipV="1">
          <a:off x="16317595" y="15720194"/>
          <a:ext cx="1269" cy="1286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36927</xdr:rowOff>
    </xdr:from>
    <xdr:ext cx="469744" cy="259045"/>
    <xdr:sp macro="" textlink="">
      <xdr:nvSpPr>
        <xdr:cNvPr id="681" name="公債費最小値テキスト"/>
        <xdr:cNvSpPr txBox="1"/>
      </xdr:nvSpPr>
      <xdr:spPr>
        <a:xfrm>
          <a:off x="16370300" y="17010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33100</xdr:rowOff>
    </xdr:from>
    <xdr:to>
      <xdr:col>86</xdr:col>
      <xdr:colOff>25400</xdr:colOff>
      <xdr:row>99</xdr:row>
      <xdr:rowOff>33100</xdr:rowOff>
    </xdr:to>
    <xdr:cxnSp macro="">
      <xdr:nvCxnSpPr>
        <xdr:cNvPr id="682" name="直線コネクタ 681"/>
        <xdr:cNvCxnSpPr/>
      </xdr:nvCxnSpPr>
      <xdr:spPr>
        <a:xfrm>
          <a:off x="16230600" y="17006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64921</xdr:rowOff>
    </xdr:from>
    <xdr:ext cx="599010" cy="259045"/>
    <xdr:sp macro="" textlink="">
      <xdr:nvSpPr>
        <xdr:cNvPr id="683" name="公債費最大値テキスト"/>
        <xdr:cNvSpPr txBox="1"/>
      </xdr:nvSpPr>
      <xdr:spPr>
        <a:xfrm>
          <a:off x="16370300" y="15495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681,263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118244</xdr:rowOff>
    </xdr:from>
    <xdr:to>
      <xdr:col>86</xdr:col>
      <xdr:colOff>25400</xdr:colOff>
      <xdr:row>91</xdr:row>
      <xdr:rowOff>118244</xdr:rowOff>
    </xdr:to>
    <xdr:cxnSp macro="">
      <xdr:nvCxnSpPr>
        <xdr:cNvPr id="684" name="直線コネクタ 683"/>
        <xdr:cNvCxnSpPr/>
      </xdr:nvCxnSpPr>
      <xdr:spPr>
        <a:xfrm>
          <a:off x="16230600" y="15720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4316</xdr:rowOff>
    </xdr:from>
    <xdr:to>
      <xdr:col>85</xdr:col>
      <xdr:colOff>127000</xdr:colOff>
      <xdr:row>97</xdr:row>
      <xdr:rowOff>139492</xdr:rowOff>
    </xdr:to>
    <xdr:cxnSp macro="">
      <xdr:nvCxnSpPr>
        <xdr:cNvPr id="685" name="直線コネクタ 684"/>
        <xdr:cNvCxnSpPr/>
      </xdr:nvCxnSpPr>
      <xdr:spPr>
        <a:xfrm>
          <a:off x="15481300" y="16463516"/>
          <a:ext cx="838200" cy="306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65833</xdr:rowOff>
    </xdr:from>
    <xdr:ext cx="599010" cy="259045"/>
    <xdr:sp macro="" textlink="">
      <xdr:nvSpPr>
        <xdr:cNvPr id="686" name="公債費平均値テキスト"/>
        <xdr:cNvSpPr txBox="1"/>
      </xdr:nvSpPr>
      <xdr:spPr>
        <a:xfrm>
          <a:off x="16370300" y="165250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42956</xdr:rowOff>
    </xdr:from>
    <xdr:to>
      <xdr:col>85</xdr:col>
      <xdr:colOff>177800</xdr:colOff>
      <xdr:row>97</xdr:row>
      <xdr:rowOff>144556</xdr:rowOff>
    </xdr:to>
    <xdr:sp macro="" textlink="">
      <xdr:nvSpPr>
        <xdr:cNvPr id="687" name="フローチャート: 判断 686"/>
        <xdr:cNvSpPr/>
      </xdr:nvSpPr>
      <xdr:spPr>
        <a:xfrm>
          <a:off x="16268700" y="16673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4316</xdr:rowOff>
    </xdr:from>
    <xdr:to>
      <xdr:col>81</xdr:col>
      <xdr:colOff>50800</xdr:colOff>
      <xdr:row>97</xdr:row>
      <xdr:rowOff>10863</xdr:rowOff>
    </xdr:to>
    <xdr:cxnSp macro="">
      <xdr:nvCxnSpPr>
        <xdr:cNvPr id="688" name="直線コネクタ 687"/>
        <xdr:cNvCxnSpPr/>
      </xdr:nvCxnSpPr>
      <xdr:spPr>
        <a:xfrm flipV="1">
          <a:off x="14592300" y="16463516"/>
          <a:ext cx="889000" cy="177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32339</xdr:rowOff>
    </xdr:from>
    <xdr:to>
      <xdr:col>81</xdr:col>
      <xdr:colOff>101600</xdr:colOff>
      <xdr:row>97</xdr:row>
      <xdr:rowOff>133939</xdr:rowOff>
    </xdr:to>
    <xdr:sp macro="" textlink="">
      <xdr:nvSpPr>
        <xdr:cNvPr id="689" name="フローチャート: 判断 688"/>
        <xdr:cNvSpPr/>
      </xdr:nvSpPr>
      <xdr:spPr>
        <a:xfrm>
          <a:off x="15430500" y="16662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125066</xdr:rowOff>
    </xdr:from>
    <xdr:ext cx="599010" cy="259045"/>
    <xdr:sp macro="" textlink="">
      <xdr:nvSpPr>
        <xdr:cNvPr id="690" name="テキスト ボックス 689"/>
        <xdr:cNvSpPr txBox="1"/>
      </xdr:nvSpPr>
      <xdr:spPr>
        <a:xfrm>
          <a:off x="15181795" y="16755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160217</xdr:rowOff>
    </xdr:from>
    <xdr:to>
      <xdr:col>76</xdr:col>
      <xdr:colOff>114300</xdr:colOff>
      <xdr:row>97</xdr:row>
      <xdr:rowOff>10863</xdr:rowOff>
    </xdr:to>
    <xdr:cxnSp macro="">
      <xdr:nvCxnSpPr>
        <xdr:cNvPr id="691" name="直線コネクタ 690"/>
        <xdr:cNvCxnSpPr/>
      </xdr:nvCxnSpPr>
      <xdr:spPr>
        <a:xfrm>
          <a:off x="13703300" y="16619417"/>
          <a:ext cx="889000" cy="22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46951</xdr:rowOff>
    </xdr:from>
    <xdr:to>
      <xdr:col>76</xdr:col>
      <xdr:colOff>165100</xdr:colOff>
      <xdr:row>97</xdr:row>
      <xdr:rowOff>148551</xdr:rowOff>
    </xdr:to>
    <xdr:sp macro="" textlink="">
      <xdr:nvSpPr>
        <xdr:cNvPr id="692" name="フローチャート: 判断 691"/>
        <xdr:cNvSpPr/>
      </xdr:nvSpPr>
      <xdr:spPr>
        <a:xfrm>
          <a:off x="14541500" y="1667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139678</xdr:rowOff>
    </xdr:from>
    <xdr:ext cx="599010" cy="259045"/>
    <xdr:sp macro="" textlink="">
      <xdr:nvSpPr>
        <xdr:cNvPr id="693" name="テキスト ボックス 692"/>
        <xdr:cNvSpPr txBox="1"/>
      </xdr:nvSpPr>
      <xdr:spPr>
        <a:xfrm>
          <a:off x="14292795" y="16770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155744</xdr:rowOff>
    </xdr:from>
    <xdr:to>
      <xdr:col>71</xdr:col>
      <xdr:colOff>177800</xdr:colOff>
      <xdr:row>96</xdr:row>
      <xdr:rowOff>160217</xdr:rowOff>
    </xdr:to>
    <xdr:cxnSp macro="">
      <xdr:nvCxnSpPr>
        <xdr:cNvPr id="694" name="直線コネクタ 693"/>
        <xdr:cNvCxnSpPr/>
      </xdr:nvCxnSpPr>
      <xdr:spPr>
        <a:xfrm>
          <a:off x="12814300" y="16614944"/>
          <a:ext cx="889000" cy="4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107307</xdr:rowOff>
    </xdr:from>
    <xdr:to>
      <xdr:col>72</xdr:col>
      <xdr:colOff>38100</xdr:colOff>
      <xdr:row>98</xdr:row>
      <xdr:rowOff>37457</xdr:rowOff>
    </xdr:to>
    <xdr:sp macro="" textlink="">
      <xdr:nvSpPr>
        <xdr:cNvPr id="695" name="フローチャート: 判断 694"/>
        <xdr:cNvSpPr/>
      </xdr:nvSpPr>
      <xdr:spPr>
        <a:xfrm>
          <a:off x="13652500" y="1673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28584</xdr:rowOff>
    </xdr:from>
    <xdr:ext cx="599010" cy="259045"/>
    <xdr:sp macro="" textlink="">
      <xdr:nvSpPr>
        <xdr:cNvPr id="696" name="テキスト ボックス 695"/>
        <xdr:cNvSpPr txBox="1"/>
      </xdr:nvSpPr>
      <xdr:spPr>
        <a:xfrm>
          <a:off x="13403795" y="16830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71504</xdr:rowOff>
    </xdr:from>
    <xdr:to>
      <xdr:col>67</xdr:col>
      <xdr:colOff>101600</xdr:colOff>
      <xdr:row>98</xdr:row>
      <xdr:rowOff>1654</xdr:rowOff>
    </xdr:to>
    <xdr:sp macro="" textlink="">
      <xdr:nvSpPr>
        <xdr:cNvPr id="697" name="フローチャート: 判断 696"/>
        <xdr:cNvSpPr/>
      </xdr:nvSpPr>
      <xdr:spPr>
        <a:xfrm>
          <a:off x="12763500" y="16702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164231</xdr:rowOff>
    </xdr:from>
    <xdr:ext cx="599010" cy="259045"/>
    <xdr:sp macro="" textlink="">
      <xdr:nvSpPr>
        <xdr:cNvPr id="698" name="テキスト ボックス 697"/>
        <xdr:cNvSpPr txBox="1"/>
      </xdr:nvSpPr>
      <xdr:spPr>
        <a:xfrm>
          <a:off x="12514795" y="16794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88692</xdr:rowOff>
    </xdr:from>
    <xdr:to>
      <xdr:col>85</xdr:col>
      <xdr:colOff>177800</xdr:colOff>
      <xdr:row>98</xdr:row>
      <xdr:rowOff>18842</xdr:rowOff>
    </xdr:to>
    <xdr:sp macro="" textlink="">
      <xdr:nvSpPr>
        <xdr:cNvPr id="704" name="楕円 703"/>
        <xdr:cNvSpPr/>
      </xdr:nvSpPr>
      <xdr:spPr>
        <a:xfrm>
          <a:off x="16268700" y="16719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67119</xdr:rowOff>
    </xdr:from>
    <xdr:ext cx="599010" cy="259045"/>
    <xdr:sp macro="" textlink="">
      <xdr:nvSpPr>
        <xdr:cNvPr id="705" name="公債費該当値テキスト"/>
        <xdr:cNvSpPr txBox="1"/>
      </xdr:nvSpPr>
      <xdr:spPr>
        <a:xfrm>
          <a:off x="16370300" y="16697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124966</xdr:rowOff>
    </xdr:from>
    <xdr:to>
      <xdr:col>81</xdr:col>
      <xdr:colOff>101600</xdr:colOff>
      <xdr:row>96</xdr:row>
      <xdr:rowOff>55116</xdr:rowOff>
    </xdr:to>
    <xdr:sp macro="" textlink="">
      <xdr:nvSpPr>
        <xdr:cNvPr id="706" name="楕円 705"/>
        <xdr:cNvSpPr/>
      </xdr:nvSpPr>
      <xdr:spPr>
        <a:xfrm>
          <a:off x="15430500" y="1641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71643</xdr:rowOff>
    </xdr:from>
    <xdr:ext cx="599010" cy="259045"/>
    <xdr:sp macro="" textlink="">
      <xdr:nvSpPr>
        <xdr:cNvPr id="707" name="テキスト ボックス 706"/>
        <xdr:cNvSpPr txBox="1"/>
      </xdr:nvSpPr>
      <xdr:spPr>
        <a:xfrm>
          <a:off x="15181795" y="16187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131513</xdr:rowOff>
    </xdr:from>
    <xdr:to>
      <xdr:col>76</xdr:col>
      <xdr:colOff>165100</xdr:colOff>
      <xdr:row>97</xdr:row>
      <xdr:rowOff>61663</xdr:rowOff>
    </xdr:to>
    <xdr:sp macro="" textlink="">
      <xdr:nvSpPr>
        <xdr:cNvPr id="708" name="楕円 707"/>
        <xdr:cNvSpPr/>
      </xdr:nvSpPr>
      <xdr:spPr>
        <a:xfrm>
          <a:off x="14541500" y="1659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78190</xdr:rowOff>
    </xdr:from>
    <xdr:ext cx="599010" cy="259045"/>
    <xdr:sp macro="" textlink="">
      <xdr:nvSpPr>
        <xdr:cNvPr id="709" name="テキスト ボックス 708"/>
        <xdr:cNvSpPr txBox="1"/>
      </xdr:nvSpPr>
      <xdr:spPr>
        <a:xfrm>
          <a:off x="14292795" y="16365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109417</xdr:rowOff>
    </xdr:from>
    <xdr:to>
      <xdr:col>72</xdr:col>
      <xdr:colOff>38100</xdr:colOff>
      <xdr:row>97</xdr:row>
      <xdr:rowOff>39567</xdr:rowOff>
    </xdr:to>
    <xdr:sp macro="" textlink="">
      <xdr:nvSpPr>
        <xdr:cNvPr id="710" name="楕円 709"/>
        <xdr:cNvSpPr/>
      </xdr:nvSpPr>
      <xdr:spPr>
        <a:xfrm>
          <a:off x="13652500" y="16568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56094</xdr:rowOff>
    </xdr:from>
    <xdr:ext cx="599010" cy="259045"/>
    <xdr:sp macro="" textlink="">
      <xdr:nvSpPr>
        <xdr:cNvPr id="711" name="テキスト ボックス 710"/>
        <xdr:cNvSpPr txBox="1"/>
      </xdr:nvSpPr>
      <xdr:spPr>
        <a:xfrm>
          <a:off x="13403795" y="16343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104944</xdr:rowOff>
    </xdr:from>
    <xdr:to>
      <xdr:col>67</xdr:col>
      <xdr:colOff>101600</xdr:colOff>
      <xdr:row>97</xdr:row>
      <xdr:rowOff>35094</xdr:rowOff>
    </xdr:to>
    <xdr:sp macro="" textlink="">
      <xdr:nvSpPr>
        <xdr:cNvPr id="712" name="楕円 711"/>
        <xdr:cNvSpPr/>
      </xdr:nvSpPr>
      <xdr:spPr>
        <a:xfrm>
          <a:off x="12763500" y="1656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51621</xdr:rowOff>
    </xdr:from>
    <xdr:ext cx="599010" cy="259045"/>
    <xdr:sp macro="" textlink="">
      <xdr:nvSpPr>
        <xdr:cNvPr id="713" name="テキスト ボックス 712"/>
        <xdr:cNvSpPr txBox="1"/>
      </xdr:nvSpPr>
      <xdr:spPr>
        <a:xfrm>
          <a:off x="12514795" y="16339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4" name="直線コネクタ 72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5" name="テキスト ボックス 72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6" name="直線コネクタ 72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54627</xdr:rowOff>
    </xdr:from>
    <xdr:ext cx="595419" cy="259045"/>
    <xdr:sp macro="" textlink="">
      <xdr:nvSpPr>
        <xdr:cNvPr id="727" name="テキスト ボックス 726"/>
        <xdr:cNvSpPr txBox="1"/>
      </xdr:nvSpPr>
      <xdr:spPr>
        <a:xfrm>
          <a:off x="17692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8" name="直線コネクタ 72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111777</xdr:rowOff>
    </xdr:from>
    <xdr:ext cx="595419" cy="259045"/>
    <xdr:sp macro="" textlink="">
      <xdr:nvSpPr>
        <xdr:cNvPr id="729" name="テキスト ボックス 728"/>
        <xdr:cNvSpPr txBox="1"/>
      </xdr:nvSpPr>
      <xdr:spPr>
        <a:xfrm>
          <a:off x="17692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0" name="直線コネクタ 72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168927</xdr:rowOff>
    </xdr:from>
    <xdr:ext cx="595419" cy="259045"/>
    <xdr:sp macro="" textlink="">
      <xdr:nvSpPr>
        <xdr:cNvPr id="731" name="テキスト ボックス 730"/>
        <xdr:cNvSpPr txBox="1"/>
      </xdr:nvSpPr>
      <xdr:spPr>
        <a:xfrm>
          <a:off x="17692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3" name="テキスト ボックス 732"/>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3541</xdr:rowOff>
    </xdr:from>
    <xdr:to>
      <xdr:col>116</xdr:col>
      <xdr:colOff>62864</xdr:colOff>
      <xdr:row>38</xdr:row>
      <xdr:rowOff>139700</xdr:rowOff>
    </xdr:to>
    <xdr:cxnSp macro="">
      <xdr:nvCxnSpPr>
        <xdr:cNvPr id="735" name="直線コネクタ 734"/>
        <xdr:cNvCxnSpPr/>
      </xdr:nvCxnSpPr>
      <xdr:spPr>
        <a:xfrm flipV="1">
          <a:off x="22159595" y="5489941"/>
          <a:ext cx="1269" cy="1164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159374</xdr:rowOff>
    </xdr:from>
    <xdr:ext cx="249299" cy="259045"/>
    <xdr:sp macro="" textlink="">
      <xdr:nvSpPr>
        <xdr:cNvPr id="736" name="諸支出金最小値テキスト"/>
        <xdr:cNvSpPr txBox="1"/>
      </xdr:nvSpPr>
      <xdr:spPr>
        <a:xfrm>
          <a:off x="22212300" y="66744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7" name="直線コネクタ 73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121668</xdr:rowOff>
    </xdr:from>
    <xdr:ext cx="599010" cy="259045"/>
    <xdr:sp macro="" textlink="">
      <xdr:nvSpPr>
        <xdr:cNvPr id="738" name="諸支出金最大値テキスト"/>
        <xdr:cNvSpPr txBox="1"/>
      </xdr:nvSpPr>
      <xdr:spPr>
        <a:xfrm>
          <a:off x="22212300" y="5265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254,781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3541</xdr:rowOff>
    </xdr:from>
    <xdr:to>
      <xdr:col>116</xdr:col>
      <xdr:colOff>152400</xdr:colOff>
      <xdr:row>32</xdr:row>
      <xdr:rowOff>3541</xdr:rowOff>
    </xdr:to>
    <xdr:cxnSp macro="">
      <xdr:nvCxnSpPr>
        <xdr:cNvPr id="739" name="直線コネクタ 738"/>
        <xdr:cNvCxnSpPr/>
      </xdr:nvCxnSpPr>
      <xdr:spPr>
        <a:xfrm>
          <a:off x="22072600" y="5489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0" name="直線コネクタ 73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76824</xdr:rowOff>
    </xdr:from>
    <xdr:ext cx="469744" cy="259045"/>
    <xdr:sp macro="" textlink="">
      <xdr:nvSpPr>
        <xdr:cNvPr id="741" name="諸支出金平均値テキスト"/>
        <xdr:cNvSpPr txBox="1"/>
      </xdr:nvSpPr>
      <xdr:spPr>
        <a:xfrm>
          <a:off x="22212300" y="64204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53947</xdr:rowOff>
    </xdr:from>
    <xdr:to>
      <xdr:col>116</xdr:col>
      <xdr:colOff>114300</xdr:colOff>
      <xdr:row>38</xdr:row>
      <xdr:rowOff>155547</xdr:rowOff>
    </xdr:to>
    <xdr:sp macro="" textlink="">
      <xdr:nvSpPr>
        <xdr:cNvPr id="742" name="フローチャート: 判断 741"/>
        <xdr:cNvSpPr/>
      </xdr:nvSpPr>
      <xdr:spPr>
        <a:xfrm>
          <a:off x="22110700" y="656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3" name="直線コネクタ 74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71481</xdr:rowOff>
    </xdr:from>
    <xdr:to>
      <xdr:col>112</xdr:col>
      <xdr:colOff>38100</xdr:colOff>
      <xdr:row>39</xdr:row>
      <xdr:rowOff>1631</xdr:rowOff>
    </xdr:to>
    <xdr:sp macro="" textlink="">
      <xdr:nvSpPr>
        <xdr:cNvPr id="744" name="フローチャート: 判断 743"/>
        <xdr:cNvSpPr/>
      </xdr:nvSpPr>
      <xdr:spPr>
        <a:xfrm>
          <a:off x="21272500" y="6586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18158</xdr:rowOff>
    </xdr:from>
    <xdr:ext cx="469744" cy="259045"/>
    <xdr:sp macro="" textlink="">
      <xdr:nvSpPr>
        <xdr:cNvPr id="745" name="テキスト ボックス 744"/>
        <xdr:cNvSpPr txBox="1"/>
      </xdr:nvSpPr>
      <xdr:spPr>
        <a:xfrm>
          <a:off x="21088428" y="6361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6" name="直線コネクタ 74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82508</xdr:rowOff>
    </xdr:from>
    <xdr:to>
      <xdr:col>107</xdr:col>
      <xdr:colOff>101600</xdr:colOff>
      <xdr:row>39</xdr:row>
      <xdr:rowOff>12658</xdr:rowOff>
    </xdr:to>
    <xdr:sp macro="" textlink="">
      <xdr:nvSpPr>
        <xdr:cNvPr id="747" name="フローチャート: 判断 746"/>
        <xdr:cNvSpPr/>
      </xdr:nvSpPr>
      <xdr:spPr>
        <a:xfrm>
          <a:off x="20383500" y="6597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29186</xdr:rowOff>
    </xdr:from>
    <xdr:ext cx="469744" cy="259045"/>
    <xdr:sp macro="" textlink="">
      <xdr:nvSpPr>
        <xdr:cNvPr id="748" name="テキスト ボックス 747"/>
        <xdr:cNvSpPr txBox="1"/>
      </xdr:nvSpPr>
      <xdr:spPr>
        <a:xfrm>
          <a:off x="20199428" y="6372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9" name="直線コネクタ 74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82632</xdr:rowOff>
    </xdr:from>
    <xdr:to>
      <xdr:col>102</xdr:col>
      <xdr:colOff>165100</xdr:colOff>
      <xdr:row>39</xdr:row>
      <xdr:rowOff>12782</xdr:rowOff>
    </xdr:to>
    <xdr:sp macro="" textlink="">
      <xdr:nvSpPr>
        <xdr:cNvPr id="750" name="フローチャート: 判断 749"/>
        <xdr:cNvSpPr/>
      </xdr:nvSpPr>
      <xdr:spPr>
        <a:xfrm>
          <a:off x="19494500" y="659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29309</xdr:rowOff>
    </xdr:from>
    <xdr:ext cx="469744" cy="259045"/>
    <xdr:sp macro="" textlink="">
      <xdr:nvSpPr>
        <xdr:cNvPr id="751" name="テキスト ボックス 750"/>
        <xdr:cNvSpPr txBox="1"/>
      </xdr:nvSpPr>
      <xdr:spPr>
        <a:xfrm>
          <a:off x="19310428" y="6372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88283</xdr:rowOff>
    </xdr:from>
    <xdr:to>
      <xdr:col>98</xdr:col>
      <xdr:colOff>38100</xdr:colOff>
      <xdr:row>39</xdr:row>
      <xdr:rowOff>18433</xdr:rowOff>
    </xdr:to>
    <xdr:sp macro="" textlink="">
      <xdr:nvSpPr>
        <xdr:cNvPr id="752" name="フローチャート: 判断 751"/>
        <xdr:cNvSpPr/>
      </xdr:nvSpPr>
      <xdr:spPr>
        <a:xfrm>
          <a:off x="18605500" y="6603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34960</xdr:rowOff>
    </xdr:from>
    <xdr:ext cx="378565" cy="259045"/>
    <xdr:sp macro="" textlink="">
      <xdr:nvSpPr>
        <xdr:cNvPr id="753" name="テキスト ボックス 752"/>
        <xdr:cNvSpPr txBox="1"/>
      </xdr:nvSpPr>
      <xdr:spPr>
        <a:xfrm>
          <a:off x="18467017" y="63786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9" name="楕円 75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32374</xdr:rowOff>
    </xdr:from>
    <xdr:ext cx="249299" cy="259045"/>
    <xdr:sp macro="" textlink="">
      <xdr:nvSpPr>
        <xdr:cNvPr id="760" name="諸支出金該当値テキスト"/>
        <xdr:cNvSpPr txBox="1"/>
      </xdr:nvSpPr>
      <xdr:spPr>
        <a:xfrm>
          <a:off x="22212300" y="65474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1" name="楕円 76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2" name="テキスト ボックス 761"/>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3" name="楕円 76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4" name="テキスト ボックス 763"/>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5" name="楕円 76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6" name="テキスト ボックス 765"/>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7" name="楕円 76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8" name="テキスト ボックス 767"/>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0" name="テキスト ボックス 77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2" name="テキスト ボックス 78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4" name="直線コネクタ 78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9" name="直線コネクタ 78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1" name="フローチャート: 判断 79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2" name="直線コネクタ 79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3" name="フローチャート: 判断 79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4" name="テキスト ボックス 79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5" name="直線コネクタ 79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6" name="フローチャート: 判断 79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7" name="テキスト ボックス 79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8" name="直線コネクタ 79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9" name="フローチャート: 判断 79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0" name="テキスト ボックス 79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1" name="フローチャート: 判断 80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2" name="テキスト ボックス 80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8" name="楕円 80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0" name="楕円 80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1" name="テキスト ボックス 81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2" name="楕円 81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3" name="テキスト ボックス 81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4" name="楕円 81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5" name="テキスト ボックス 81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楕円 81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7" name="テキスト ボックス 81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8" name="正方形/長方形 8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9" name="正方形/長方形 8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0" name="テキスト ボックス 8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衛生費は、住民一人当たり</a:t>
          </a:r>
          <a:r>
            <a:rPr kumimoji="1" lang="en-US" altLang="ja-JP" sz="1100">
              <a:solidFill>
                <a:schemeClr val="dk1"/>
              </a:solidFill>
              <a:effectLst/>
              <a:latin typeface="+mn-lt"/>
              <a:ea typeface="+mn-ea"/>
              <a:cs typeface="+mn-cs"/>
            </a:rPr>
            <a:t>497,046</a:t>
          </a:r>
          <a:r>
            <a:rPr kumimoji="1" lang="ja-JP" altLang="ja-JP" sz="1100">
              <a:solidFill>
                <a:schemeClr val="dk1"/>
              </a:solidFill>
              <a:effectLst/>
              <a:latin typeface="+mn-lt"/>
              <a:ea typeface="+mn-ea"/>
              <a:cs typeface="+mn-cs"/>
            </a:rPr>
            <a:t>円となっている。類似団体との比較では、およそ</a:t>
          </a:r>
          <a:r>
            <a:rPr kumimoji="1" lang="en-US" altLang="ja-JP" sz="1100">
              <a:solidFill>
                <a:schemeClr val="dk1"/>
              </a:solidFill>
              <a:effectLst/>
              <a:latin typeface="+mn-lt"/>
              <a:ea typeface="+mn-ea"/>
              <a:cs typeface="+mn-cs"/>
            </a:rPr>
            <a:t>3.3</a:t>
          </a:r>
          <a:r>
            <a:rPr kumimoji="1" lang="ja-JP" altLang="ja-JP" sz="1100">
              <a:solidFill>
                <a:schemeClr val="dk1"/>
              </a:solidFill>
              <a:effectLst/>
              <a:latin typeface="+mn-lt"/>
              <a:ea typeface="+mn-ea"/>
              <a:cs typeface="+mn-cs"/>
            </a:rPr>
            <a:t>倍と高額になっているが、医療機関への人員配置及び運営経費、清掃費の経常経費などがその大きな要因となっている。公債費は、公共施設整備の際の起債額が大きくなって</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いる</a:t>
          </a:r>
          <a:r>
            <a:rPr kumimoji="1" lang="ja-JP" altLang="en-US" sz="1100">
              <a:solidFill>
                <a:schemeClr val="dk1"/>
              </a:solidFill>
              <a:effectLst/>
              <a:latin typeface="+mn-lt"/>
              <a:ea typeface="+mn-ea"/>
              <a:cs typeface="+mn-cs"/>
            </a:rPr>
            <a:t>が、前年度に繰上償還を行ったため、</a:t>
          </a:r>
          <a:r>
            <a:rPr kumimoji="1" lang="ja-JP" altLang="ja-JP" sz="1100">
              <a:solidFill>
                <a:schemeClr val="dk1"/>
              </a:solidFill>
              <a:effectLst/>
              <a:latin typeface="+mn-lt"/>
              <a:ea typeface="+mn-ea"/>
              <a:cs typeface="+mn-cs"/>
            </a:rPr>
            <a:t>住民一人当たり</a:t>
          </a:r>
          <a:r>
            <a:rPr kumimoji="1" lang="en-US" altLang="ja-JP" sz="1100">
              <a:solidFill>
                <a:schemeClr val="dk1"/>
              </a:solidFill>
              <a:effectLst/>
              <a:latin typeface="+mn-lt"/>
              <a:ea typeface="+mn-ea"/>
              <a:cs typeface="+mn-cs"/>
            </a:rPr>
            <a:t>130,109</a:t>
          </a:r>
          <a:r>
            <a:rPr kumimoji="1" lang="ja-JP" altLang="ja-JP" sz="1100">
              <a:solidFill>
                <a:schemeClr val="dk1"/>
              </a:solidFill>
              <a:effectLst/>
              <a:latin typeface="+mn-lt"/>
              <a:ea typeface="+mn-ea"/>
              <a:cs typeface="+mn-cs"/>
            </a:rPr>
            <a:t>円となっており、類似団体との比較では</a:t>
          </a:r>
          <a:r>
            <a:rPr kumimoji="1" lang="en-US" altLang="ja-JP" sz="1100">
              <a:solidFill>
                <a:schemeClr val="dk1"/>
              </a:solidFill>
              <a:effectLst/>
              <a:latin typeface="+mn-lt"/>
              <a:ea typeface="+mn-ea"/>
              <a:cs typeface="+mn-cs"/>
            </a:rPr>
            <a:t>24,009</a:t>
          </a:r>
          <a:r>
            <a:rPr kumimoji="1" lang="ja-JP" altLang="en-US" sz="1100">
              <a:solidFill>
                <a:schemeClr val="dk1"/>
              </a:solidFill>
              <a:effectLst/>
              <a:latin typeface="+mn-lt"/>
              <a:ea typeface="+mn-ea"/>
              <a:cs typeface="+mn-cs"/>
            </a:rPr>
            <a:t>円低く</a:t>
          </a:r>
          <a:r>
            <a:rPr kumimoji="1" lang="ja-JP" altLang="ja-JP" sz="1100">
              <a:solidFill>
                <a:schemeClr val="dk1"/>
              </a:solidFill>
              <a:effectLst/>
              <a:latin typeface="+mn-lt"/>
              <a:ea typeface="+mn-ea"/>
              <a:cs typeface="+mn-cs"/>
            </a:rPr>
            <a:t>な</a:t>
          </a:r>
          <a:r>
            <a:rPr kumimoji="1" lang="ja-JP" altLang="en-US" sz="1100">
              <a:solidFill>
                <a:schemeClr val="dk1"/>
              </a:solidFill>
              <a:effectLst/>
              <a:latin typeface="+mn-lt"/>
              <a:ea typeface="+mn-ea"/>
              <a:cs typeface="+mn-cs"/>
            </a:rPr>
            <a:t>ってはいるが、今後再度上昇することが見込まれている</a:t>
          </a:r>
          <a:r>
            <a:rPr kumimoji="1" lang="ja-JP" altLang="ja-JP" sz="1100">
              <a:solidFill>
                <a:schemeClr val="dk1"/>
              </a:solidFill>
              <a:effectLst/>
              <a:latin typeface="+mn-lt"/>
              <a:ea typeface="+mn-ea"/>
              <a:cs typeface="+mn-cs"/>
            </a:rPr>
            <a:t>。いずれも、</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村</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島という特殊な状況で、両島の格差がないように同水準の行政サービスを提供するために必要な経費となっており、類似団体の比較ではその差額が大きくなっている。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東京都小笠原村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　実質収支額については、</a:t>
          </a:r>
          <a:r>
            <a:rPr lang="en-US" altLang="ja-JP" sz="1100">
              <a:solidFill>
                <a:schemeClr val="dk1"/>
              </a:solidFill>
              <a:effectLst/>
              <a:latin typeface="+mn-lt"/>
              <a:ea typeface="+mn-ea"/>
              <a:cs typeface="+mn-cs"/>
            </a:rPr>
            <a:t>11.53</a:t>
          </a:r>
          <a:r>
            <a:rPr lang="ja-JP" altLang="ja-JP" sz="1100">
              <a:solidFill>
                <a:schemeClr val="dk1"/>
              </a:solidFill>
              <a:effectLst/>
              <a:latin typeface="+mn-lt"/>
              <a:ea typeface="+mn-ea"/>
              <a:cs typeface="+mn-cs"/>
            </a:rPr>
            <a:t>％となった。今後も、決算見込を確実に把握し、基金の取崩額や積立額を精査することで、実質収支比率を</a:t>
          </a:r>
          <a:r>
            <a:rPr lang="en-US" altLang="ja-JP" sz="1100">
              <a:solidFill>
                <a:schemeClr val="dk1"/>
              </a:solidFill>
              <a:effectLst/>
              <a:latin typeface="+mn-lt"/>
              <a:ea typeface="+mn-ea"/>
              <a:cs typeface="+mn-cs"/>
            </a:rPr>
            <a:t>5</a:t>
          </a:r>
          <a:r>
            <a:rPr lang="ja-JP" altLang="ja-JP" sz="1100">
              <a:solidFill>
                <a:schemeClr val="dk1"/>
              </a:solidFill>
              <a:effectLst/>
              <a:latin typeface="+mn-lt"/>
              <a:ea typeface="+mn-ea"/>
              <a:cs typeface="+mn-cs"/>
            </a:rPr>
            <a:t>％程度になるよう努めていく。</a:t>
          </a:r>
          <a:endParaRPr lang="ja-JP" altLang="ja-JP" sz="1400">
            <a:effectLst/>
          </a:endParaRPr>
        </a:p>
        <a:p>
          <a:r>
            <a:rPr lang="ja-JP" altLang="ja-JP" sz="1100" baseline="0">
              <a:solidFill>
                <a:schemeClr val="dk1"/>
              </a:solidFill>
              <a:effectLst/>
              <a:latin typeface="+mn-lt"/>
              <a:ea typeface="+mn-ea"/>
              <a:cs typeface="+mn-cs"/>
            </a:rPr>
            <a:t>　</a:t>
          </a:r>
          <a:r>
            <a:rPr lang="ja-JP" altLang="ja-JP" sz="1100">
              <a:solidFill>
                <a:schemeClr val="dk1"/>
              </a:solidFill>
              <a:effectLst/>
              <a:latin typeface="+mn-lt"/>
              <a:ea typeface="+mn-ea"/>
              <a:cs typeface="+mn-cs"/>
            </a:rPr>
            <a:t>財政調整基金については、決算余剰金を確実に積立て、歳入歳出のバランスを調整しながら取崩額はなるべく抑えるように努めている。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東京都小笠原村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　一般会計の黒字額が大きいのは、執行予定だった事業が入札の不調等の要因により未執行となり、その財源を翌年に繰り越していることと、基金の取崩及び積立金を精査したことにより実質収支額が増加したことによるものである。</a:t>
          </a:r>
          <a:endParaRPr lang="ja-JP" altLang="ja-JP" sz="1400">
            <a:effectLst/>
          </a:endParaRPr>
        </a:p>
        <a:p>
          <a:r>
            <a:rPr lang="ja-JP" altLang="ja-JP" sz="1100">
              <a:solidFill>
                <a:schemeClr val="dk1"/>
              </a:solidFill>
              <a:effectLst/>
              <a:latin typeface="+mn-lt"/>
              <a:ea typeface="+mn-ea"/>
              <a:cs typeface="+mn-cs"/>
            </a:rPr>
            <a:t>　</a:t>
          </a:r>
          <a:r>
            <a:rPr lang="ja-JP" altLang="en-US" sz="1100">
              <a:solidFill>
                <a:schemeClr val="dk1"/>
              </a:solidFill>
              <a:effectLst/>
              <a:latin typeface="+mn-lt"/>
              <a:ea typeface="+mn-ea"/>
              <a:cs typeface="+mn-cs"/>
            </a:rPr>
            <a:t>介護保険（保険事業勘定）特別会計、簡易水道事業</a:t>
          </a:r>
          <a:r>
            <a:rPr lang="ja-JP" altLang="ja-JP" sz="1100">
              <a:solidFill>
                <a:schemeClr val="dk1"/>
              </a:solidFill>
              <a:effectLst/>
              <a:latin typeface="+mn-lt"/>
              <a:ea typeface="+mn-ea"/>
              <a:cs typeface="+mn-cs"/>
            </a:rPr>
            <a:t>特別会計、</a:t>
          </a:r>
          <a:r>
            <a:rPr lang="ja-JP" altLang="en-US" sz="1100">
              <a:solidFill>
                <a:schemeClr val="dk1"/>
              </a:solidFill>
              <a:effectLst/>
              <a:latin typeface="+mn-lt"/>
              <a:ea typeface="+mn-ea"/>
              <a:cs typeface="+mn-cs"/>
            </a:rPr>
            <a:t>国民健康保険</a:t>
          </a:r>
          <a:r>
            <a:rPr lang="ja-JP" altLang="ja-JP" sz="1100">
              <a:solidFill>
                <a:schemeClr val="dk1"/>
              </a:solidFill>
              <a:effectLst/>
              <a:latin typeface="+mn-lt"/>
              <a:ea typeface="+mn-ea"/>
              <a:cs typeface="+mn-cs"/>
            </a:rPr>
            <a:t>特別会計の黒字額が減少しているのは、支出額を精査し、一般会計からの繰入金を適正に行えたことが要因である。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

</Relationships>

</file>

<file path=xl/worksheets/_rels/sheet10.xml.rels><?xml version="1.0" encoding="UTF-8" standalone="yes"?>

<Relationships xmlns="http://schemas.openxmlformats.org/package/2006/relationships">
<Relationship Id="rId2" Type="http://schemas.openxmlformats.org/officeDocument/2006/relationships/drawing" Target="../drawings/drawing9.xml"/>

</Relationships>

</file>

<file path=xl/worksheets/_rels/sheet11.xml.rels><?xml version="1.0" encoding="UTF-8" standalone="yes"?>

<Relationships xmlns="http://schemas.openxmlformats.org/package/2006/relationships">
<Relationship Id="rId2" Type="http://schemas.openxmlformats.org/officeDocument/2006/relationships/drawing" Target="../drawings/drawing10.xml"/>

</Relationships>

</file>

<file path=xl/worksheets/_rels/sheet12.xml.rels><?xml version="1.0" encoding="UTF-8" standalone="yes"?>

<Relationships xmlns="http://schemas.openxmlformats.org/package/2006/relationships">
<Relationship Id="rId2" Type="http://schemas.openxmlformats.org/officeDocument/2006/relationships/drawing" Target="../drawings/drawing11.xml"/>

</Relationships>

</file>

<file path=xl/worksheets/_rels/sheet13.xml.rels><?xml version="1.0" encoding="UTF-8" standalone="yes"?>

<Relationships xmlns="http://schemas.openxmlformats.org/package/2006/relationships">
<Relationship Id="rId2" Type="http://schemas.openxmlformats.org/officeDocument/2006/relationships/drawing" Target="../drawings/drawing12.xml"/>

</Relationships>

</file>

<file path=xl/worksheets/_rels/sheet14.xml.rels><?xml version="1.0" encoding="UTF-8" standalone="yes"?>

<Relationships xmlns="http://schemas.openxmlformats.org/package/2006/relationships">
<Relationship Id="rId2" Type="http://schemas.openxmlformats.org/officeDocument/2006/relationships/drawing" Target="../drawings/drawing13.xml"/>

</Relationships>

</file>

<file path=xl/worksheets/_rels/sheet15.xml.rels><?xml version="1.0" encoding="UTF-8" standalone="yes"?>

<Relationships xmlns="http://schemas.openxmlformats.org/package/2006/relationships">
<Relationship Id="rId2" Type="http://schemas.openxmlformats.org/officeDocument/2006/relationships/drawing" Target="../drawings/drawing14.xml"/>

</Relationships>

</file>

<file path=xl/worksheets/_rels/sheet16.xml.rels><?xml version="1.0" encoding="UTF-8" standalone="yes"?>

<Relationships xmlns="http://schemas.openxmlformats.org/package/2006/relationships">
<Relationship Id="rId2" Type="http://schemas.openxmlformats.org/officeDocument/2006/relationships/drawing" Target="../drawings/drawing15.xml"/>

</Relationships>

</file>

<file path=xl/worksheets/_rels/sheet17.xml.rels><?xml version="1.0" encoding="UTF-8" standalone="yes"?>

<Relationships xmlns="http://schemas.openxmlformats.org/package/2006/relationships">

</Relationships>

</file>

<file path=xl/worksheets/_rels/sheet2.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3.xml.rels><?xml version="1.0" encoding="UTF-8" standalone="yes"?>

<Relationships xmlns="http://schemas.openxmlformats.org/package/2006/relationships">

</Relationships>

</file>

<file path=xl/worksheets/_rels/sheet4.xml.rels><?xml version="1.0" encoding="UTF-8" standalone="yes"?>

<Relationships xmlns="http://schemas.openxmlformats.org/package/2006/relationships">
<Relationship Id="rId2" Type="http://schemas.openxmlformats.org/officeDocument/2006/relationships/drawing" Target="../drawings/drawing2.xml"/>

</Relationships>

</file>

<file path=xl/worksheets/_rels/sheet5.xml.rels><?xml version="1.0" encoding="UTF-8" standalone="yes"?>

<Relationships xmlns="http://schemas.openxmlformats.org/package/2006/relationships">
<Relationship Id="rId2" Type="http://schemas.openxmlformats.org/officeDocument/2006/relationships/drawing" Target="../drawings/drawing3.xml"/>

</Relationships>

</file>

<file path=xl/worksheets/_rels/sheet6.xml.rels><?xml version="1.0" encoding="UTF-8" standalone="yes"?>

<Relationships xmlns="http://schemas.openxmlformats.org/package/2006/relationships">
<Relationship Id="rId2" Type="http://schemas.openxmlformats.org/officeDocument/2006/relationships/drawing" Target="../drawings/drawing4.xml"/>

</Relationships>

</file>

<file path=xl/worksheets/_rels/sheet7.xml.rels><?xml version="1.0" encoding="UTF-8" standalone="yes"?>

<Relationships xmlns="http://schemas.openxmlformats.org/package/2006/relationships">
<Relationship Id="rId2" Type="http://schemas.openxmlformats.org/officeDocument/2006/relationships/drawing" Target="../drawings/drawing6.xml"/>

</Relationships>

</file>

<file path=xl/worksheets/_rels/sheet8.xml.rels><?xml version="1.0" encoding="UTF-8" standalone="yes"?>

<Relationships xmlns="http://schemas.openxmlformats.org/package/2006/relationships">
<Relationship Id="rId2" Type="http://schemas.openxmlformats.org/officeDocument/2006/relationships/drawing" Target="../drawings/drawing7.xml"/>

</Relationships>

</file>

<file path=xl/worksheets/_rels/sheet9.xml.rels><?xml version="1.0" encoding="UTF-8" standalone="yes"?>

<Relationships xmlns="http://schemas.openxmlformats.org/package/2006/relationships">
<Relationship Id="rId2"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0.8" zeroHeight="1" x14ac:dyDescent="0.2"/>
  <cols>
    <col min="1" max="11" width="2.109375" style="187" customWidth="1"/>
    <col min="12" max="12" width="2.21875" style="187" customWidth="1"/>
    <col min="13" max="17" width="2.33203125" style="187" customWidth="1"/>
    <col min="18" max="119" width="2.109375" style="187" customWidth="1"/>
    <col min="120" max="16384" width="0" style="187" hidden="1"/>
  </cols>
  <sheetData>
    <row r="1" spans="1:119" ht="33" customHeight="1" x14ac:dyDescent="0.2">
      <c r="A1" s="185"/>
      <c r="B1" s="644" t="s">
        <v>
79</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 thickBot="1" x14ac:dyDescent="0.25">
      <c r="A2" s="185"/>
      <c r="B2" s="188" t="s">
        <v>
80</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5">
      <c r="A3" s="186"/>
      <c r="B3" s="645" t="s">
        <v>
81</v>
      </c>
      <c r="C3" s="646"/>
      <c r="D3" s="646"/>
      <c r="E3" s="647"/>
      <c r="F3" s="647"/>
      <c r="G3" s="647"/>
      <c r="H3" s="647"/>
      <c r="I3" s="647"/>
      <c r="J3" s="647"/>
      <c r="K3" s="647"/>
      <c r="L3" s="647" t="s">
        <v>
82</v>
      </c>
      <c r="M3" s="647"/>
      <c r="N3" s="647"/>
      <c r="O3" s="647"/>
      <c r="P3" s="647"/>
      <c r="Q3" s="647"/>
      <c r="R3" s="650"/>
      <c r="S3" s="650"/>
      <c r="T3" s="650"/>
      <c r="U3" s="650"/>
      <c r="V3" s="651"/>
      <c r="W3" s="544" t="s">
        <v>
83</v>
      </c>
      <c r="X3" s="545"/>
      <c r="Y3" s="545"/>
      <c r="Z3" s="545"/>
      <c r="AA3" s="545"/>
      <c r="AB3" s="646"/>
      <c r="AC3" s="650" t="s">
        <v>
84</v>
      </c>
      <c r="AD3" s="545"/>
      <c r="AE3" s="545"/>
      <c r="AF3" s="545"/>
      <c r="AG3" s="545"/>
      <c r="AH3" s="545"/>
      <c r="AI3" s="545"/>
      <c r="AJ3" s="545"/>
      <c r="AK3" s="545"/>
      <c r="AL3" s="612"/>
      <c r="AM3" s="544" t="s">
        <v>
85</v>
      </c>
      <c r="AN3" s="545"/>
      <c r="AO3" s="545"/>
      <c r="AP3" s="545"/>
      <c r="AQ3" s="545"/>
      <c r="AR3" s="545"/>
      <c r="AS3" s="545"/>
      <c r="AT3" s="545"/>
      <c r="AU3" s="545"/>
      <c r="AV3" s="545"/>
      <c r="AW3" s="545"/>
      <c r="AX3" s="612"/>
      <c r="AY3" s="604" t="s">
        <v>
1</v>
      </c>
      <c r="AZ3" s="605"/>
      <c r="BA3" s="605"/>
      <c r="BB3" s="605"/>
      <c r="BC3" s="605"/>
      <c r="BD3" s="605"/>
      <c r="BE3" s="605"/>
      <c r="BF3" s="605"/>
      <c r="BG3" s="605"/>
      <c r="BH3" s="605"/>
      <c r="BI3" s="605"/>
      <c r="BJ3" s="605"/>
      <c r="BK3" s="605"/>
      <c r="BL3" s="605"/>
      <c r="BM3" s="654"/>
      <c r="BN3" s="544" t="s">
        <v>
86</v>
      </c>
      <c r="BO3" s="545"/>
      <c r="BP3" s="545"/>
      <c r="BQ3" s="545"/>
      <c r="BR3" s="545"/>
      <c r="BS3" s="545"/>
      <c r="BT3" s="545"/>
      <c r="BU3" s="612"/>
      <c r="BV3" s="544" t="s">
        <v>
87</v>
      </c>
      <c r="BW3" s="545"/>
      <c r="BX3" s="545"/>
      <c r="BY3" s="545"/>
      <c r="BZ3" s="545"/>
      <c r="CA3" s="545"/>
      <c r="CB3" s="545"/>
      <c r="CC3" s="612"/>
      <c r="CD3" s="604" t="s">
        <v>
1</v>
      </c>
      <c r="CE3" s="605"/>
      <c r="CF3" s="605"/>
      <c r="CG3" s="605"/>
      <c r="CH3" s="605"/>
      <c r="CI3" s="605"/>
      <c r="CJ3" s="605"/>
      <c r="CK3" s="605"/>
      <c r="CL3" s="605"/>
      <c r="CM3" s="605"/>
      <c r="CN3" s="605"/>
      <c r="CO3" s="605"/>
      <c r="CP3" s="605"/>
      <c r="CQ3" s="605"/>
      <c r="CR3" s="605"/>
      <c r="CS3" s="654"/>
      <c r="CT3" s="544" t="s">
        <v>
88</v>
      </c>
      <c r="CU3" s="545"/>
      <c r="CV3" s="545"/>
      <c r="CW3" s="545"/>
      <c r="CX3" s="545"/>
      <c r="CY3" s="545"/>
      <c r="CZ3" s="545"/>
      <c r="DA3" s="612"/>
      <c r="DB3" s="544" t="s">
        <v>
89</v>
      </c>
      <c r="DC3" s="545"/>
      <c r="DD3" s="545"/>
      <c r="DE3" s="545"/>
      <c r="DF3" s="545"/>
      <c r="DG3" s="545"/>
      <c r="DH3" s="545"/>
      <c r="DI3" s="612"/>
      <c r="DJ3" s="185"/>
      <c r="DK3" s="185"/>
      <c r="DL3" s="185"/>
      <c r="DM3" s="185"/>
      <c r="DN3" s="185"/>
      <c r="DO3" s="185"/>
    </row>
    <row r="4" spans="1:119" ht="18.75" customHeight="1" x14ac:dyDescent="0.2">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
90</v>
      </c>
      <c r="AZ4" s="458"/>
      <c r="BA4" s="458"/>
      <c r="BB4" s="458"/>
      <c r="BC4" s="458"/>
      <c r="BD4" s="458"/>
      <c r="BE4" s="458"/>
      <c r="BF4" s="458"/>
      <c r="BG4" s="458"/>
      <c r="BH4" s="458"/>
      <c r="BI4" s="458"/>
      <c r="BJ4" s="458"/>
      <c r="BK4" s="458"/>
      <c r="BL4" s="458"/>
      <c r="BM4" s="459"/>
      <c r="BN4" s="460">
        <v>
4700453</v>
      </c>
      <c r="BO4" s="461"/>
      <c r="BP4" s="461"/>
      <c r="BQ4" s="461"/>
      <c r="BR4" s="461"/>
      <c r="BS4" s="461"/>
      <c r="BT4" s="461"/>
      <c r="BU4" s="462"/>
      <c r="BV4" s="460">
        <v>
5140933</v>
      </c>
      <c r="BW4" s="461"/>
      <c r="BX4" s="461"/>
      <c r="BY4" s="461"/>
      <c r="BZ4" s="461"/>
      <c r="CA4" s="461"/>
      <c r="CB4" s="461"/>
      <c r="CC4" s="462"/>
      <c r="CD4" s="638" t="s">
        <v>
91</v>
      </c>
      <c r="CE4" s="639"/>
      <c r="CF4" s="639"/>
      <c r="CG4" s="639"/>
      <c r="CH4" s="639"/>
      <c r="CI4" s="639"/>
      <c r="CJ4" s="639"/>
      <c r="CK4" s="639"/>
      <c r="CL4" s="639"/>
      <c r="CM4" s="639"/>
      <c r="CN4" s="639"/>
      <c r="CO4" s="639"/>
      <c r="CP4" s="639"/>
      <c r="CQ4" s="639"/>
      <c r="CR4" s="639"/>
      <c r="CS4" s="640"/>
      <c r="CT4" s="641">
        <v>
11.5</v>
      </c>
      <c r="CU4" s="642"/>
      <c r="CV4" s="642"/>
      <c r="CW4" s="642"/>
      <c r="CX4" s="642"/>
      <c r="CY4" s="642"/>
      <c r="CZ4" s="642"/>
      <c r="DA4" s="643"/>
      <c r="DB4" s="641">
        <v>
8.5</v>
      </c>
      <c r="DC4" s="642"/>
      <c r="DD4" s="642"/>
      <c r="DE4" s="642"/>
      <c r="DF4" s="642"/>
      <c r="DG4" s="642"/>
      <c r="DH4" s="642"/>
      <c r="DI4" s="643"/>
      <c r="DJ4" s="185"/>
      <c r="DK4" s="185"/>
      <c r="DL4" s="185"/>
      <c r="DM4" s="185"/>
      <c r="DN4" s="185"/>
      <c r="DO4" s="185"/>
    </row>
    <row r="5" spans="1:119" ht="18.75" customHeight="1" x14ac:dyDescent="0.2">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
92</v>
      </c>
      <c r="AN5" s="439"/>
      <c r="AO5" s="439"/>
      <c r="AP5" s="439"/>
      <c r="AQ5" s="439"/>
      <c r="AR5" s="439"/>
      <c r="AS5" s="439"/>
      <c r="AT5" s="440"/>
      <c r="AU5" s="522" t="s">
        <v>
93</v>
      </c>
      <c r="AV5" s="523"/>
      <c r="AW5" s="523"/>
      <c r="AX5" s="523"/>
      <c r="AY5" s="445" t="s">
        <v>
94</v>
      </c>
      <c r="AZ5" s="446"/>
      <c r="BA5" s="446"/>
      <c r="BB5" s="446"/>
      <c r="BC5" s="446"/>
      <c r="BD5" s="446"/>
      <c r="BE5" s="446"/>
      <c r="BF5" s="446"/>
      <c r="BG5" s="446"/>
      <c r="BH5" s="446"/>
      <c r="BI5" s="446"/>
      <c r="BJ5" s="446"/>
      <c r="BK5" s="446"/>
      <c r="BL5" s="446"/>
      <c r="BM5" s="447"/>
      <c r="BN5" s="465">
        <v>
4478422</v>
      </c>
      <c r="BO5" s="466"/>
      <c r="BP5" s="466"/>
      <c r="BQ5" s="466"/>
      <c r="BR5" s="466"/>
      <c r="BS5" s="466"/>
      <c r="BT5" s="466"/>
      <c r="BU5" s="467"/>
      <c r="BV5" s="465">
        <v>
4971688</v>
      </c>
      <c r="BW5" s="466"/>
      <c r="BX5" s="466"/>
      <c r="BY5" s="466"/>
      <c r="BZ5" s="466"/>
      <c r="CA5" s="466"/>
      <c r="CB5" s="466"/>
      <c r="CC5" s="467"/>
      <c r="CD5" s="474" t="s">
        <v>
95</v>
      </c>
      <c r="CE5" s="475"/>
      <c r="CF5" s="475"/>
      <c r="CG5" s="475"/>
      <c r="CH5" s="475"/>
      <c r="CI5" s="475"/>
      <c r="CJ5" s="475"/>
      <c r="CK5" s="475"/>
      <c r="CL5" s="475"/>
      <c r="CM5" s="475"/>
      <c r="CN5" s="475"/>
      <c r="CO5" s="475"/>
      <c r="CP5" s="475"/>
      <c r="CQ5" s="475"/>
      <c r="CR5" s="475"/>
      <c r="CS5" s="476"/>
      <c r="CT5" s="435">
        <v>
84.6</v>
      </c>
      <c r="CU5" s="436"/>
      <c r="CV5" s="436"/>
      <c r="CW5" s="436"/>
      <c r="CX5" s="436"/>
      <c r="CY5" s="436"/>
      <c r="CZ5" s="436"/>
      <c r="DA5" s="437"/>
      <c r="DB5" s="435">
        <v>
83.6</v>
      </c>
      <c r="DC5" s="436"/>
      <c r="DD5" s="436"/>
      <c r="DE5" s="436"/>
      <c r="DF5" s="436"/>
      <c r="DG5" s="436"/>
      <c r="DH5" s="436"/>
      <c r="DI5" s="437"/>
      <c r="DJ5" s="185"/>
      <c r="DK5" s="185"/>
      <c r="DL5" s="185"/>
      <c r="DM5" s="185"/>
      <c r="DN5" s="185"/>
      <c r="DO5" s="185"/>
    </row>
    <row r="6" spans="1:119" ht="18.75" customHeight="1" x14ac:dyDescent="0.2">
      <c r="A6" s="186"/>
      <c r="B6" s="618" t="s">
        <v>
96</v>
      </c>
      <c r="C6" s="479"/>
      <c r="D6" s="479"/>
      <c r="E6" s="619"/>
      <c r="F6" s="619"/>
      <c r="G6" s="619"/>
      <c r="H6" s="619"/>
      <c r="I6" s="619"/>
      <c r="J6" s="619"/>
      <c r="K6" s="619"/>
      <c r="L6" s="619" t="s">
        <v>
97</v>
      </c>
      <c r="M6" s="619"/>
      <c r="N6" s="619"/>
      <c r="O6" s="619"/>
      <c r="P6" s="619"/>
      <c r="Q6" s="619"/>
      <c r="R6" s="503"/>
      <c r="S6" s="503"/>
      <c r="T6" s="503"/>
      <c r="U6" s="503"/>
      <c r="V6" s="625"/>
      <c r="W6" s="556" t="s">
        <v>
98</v>
      </c>
      <c r="X6" s="478"/>
      <c r="Y6" s="478"/>
      <c r="Z6" s="478"/>
      <c r="AA6" s="478"/>
      <c r="AB6" s="479"/>
      <c r="AC6" s="630" t="s">
        <v>
99</v>
      </c>
      <c r="AD6" s="631"/>
      <c r="AE6" s="631"/>
      <c r="AF6" s="631"/>
      <c r="AG6" s="631"/>
      <c r="AH6" s="631"/>
      <c r="AI6" s="631"/>
      <c r="AJ6" s="631"/>
      <c r="AK6" s="631"/>
      <c r="AL6" s="632"/>
      <c r="AM6" s="534" t="s">
        <v>
100</v>
      </c>
      <c r="AN6" s="439"/>
      <c r="AO6" s="439"/>
      <c r="AP6" s="439"/>
      <c r="AQ6" s="439"/>
      <c r="AR6" s="439"/>
      <c r="AS6" s="439"/>
      <c r="AT6" s="440"/>
      <c r="AU6" s="522" t="s">
        <v>
93</v>
      </c>
      <c r="AV6" s="523"/>
      <c r="AW6" s="523"/>
      <c r="AX6" s="523"/>
      <c r="AY6" s="445" t="s">
        <v>
101</v>
      </c>
      <c r="AZ6" s="446"/>
      <c r="BA6" s="446"/>
      <c r="BB6" s="446"/>
      <c r="BC6" s="446"/>
      <c r="BD6" s="446"/>
      <c r="BE6" s="446"/>
      <c r="BF6" s="446"/>
      <c r="BG6" s="446"/>
      <c r="BH6" s="446"/>
      <c r="BI6" s="446"/>
      <c r="BJ6" s="446"/>
      <c r="BK6" s="446"/>
      <c r="BL6" s="446"/>
      <c r="BM6" s="447"/>
      <c r="BN6" s="465">
        <v>
222031</v>
      </c>
      <c r="BO6" s="466"/>
      <c r="BP6" s="466"/>
      <c r="BQ6" s="466"/>
      <c r="BR6" s="466"/>
      <c r="BS6" s="466"/>
      <c r="BT6" s="466"/>
      <c r="BU6" s="467"/>
      <c r="BV6" s="465">
        <v>
169245</v>
      </c>
      <c r="BW6" s="466"/>
      <c r="BX6" s="466"/>
      <c r="BY6" s="466"/>
      <c r="BZ6" s="466"/>
      <c r="CA6" s="466"/>
      <c r="CB6" s="466"/>
      <c r="CC6" s="467"/>
      <c r="CD6" s="474" t="s">
        <v>
102</v>
      </c>
      <c r="CE6" s="475"/>
      <c r="CF6" s="475"/>
      <c r="CG6" s="475"/>
      <c r="CH6" s="475"/>
      <c r="CI6" s="475"/>
      <c r="CJ6" s="475"/>
      <c r="CK6" s="475"/>
      <c r="CL6" s="475"/>
      <c r="CM6" s="475"/>
      <c r="CN6" s="475"/>
      <c r="CO6" s="475"/>
      <c r="CP6" s="475"/>
      <c r="CQ6" s="475"/>
      <c r="CR6" s="475"/>
      <c r="CS6" s="476"/>
      <c r="CT6" s="615">
        <v>
88.1</v>
      </c>
      <c r="CU6" s="616"/>
      <c r="CV6" s="616"/>
      <c r="CW6" s="616"/>
      <c r="CX6" s="616"/>
      <c r="CY6" s="616"/>
      <c r="CZ6" s="616"/>
      <c r="DA6" s="617"/>
      <c r="DB6" s="615">
        <v>
87.1</v>
      </c>
      <c r="DC6" s="616"/>
      <c r="DD6" s="616"/>
      <c r="DE6" s="616"/>
      <c r="DF6" s="616"/>
      <c r="DG6" s="616"/>
      <c r="DH6" s="616"/>
      <c r="DI6" s="617"/>
      <c r="DJ6" s="185"/>
      <c r="DK6" s="185"/>
      <c r="DL6" s="185"/>
      <c r="DM6" s="185"/>
      <c r="DN6" s="185"/>
      <c r="DO6" s="185"/>
    </row>
    <row r="7" spans="1:119" ht="18.75" customHeight="1" x14ac:dyDescent="0.2">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
103</v>
      </c>
      <c r="AN7" s="439"/>
      <c r="AO7" s="439"/>
      <c r="AP7" s="439"/>
      <c r="AQ7" s="439"/>
      <c r="AR7" s="439"/>
      <c r="AS7" s="439"/>
      <c r="AT7" s="440"/>
      <c r="AU7" s="522" t="s">
        <v>
93</v>
      </c>
      <c r="AV7" s="523"/>
      <c r="AW7" s="523"/>
      <c r="AX7" s="523"/>
      <c r="AY7" s="445" t="s">
        <v>
104</v>
      </c>
      <c r="AZ7" s="446"/>
      <c r="BA7" s="446"/>
      <c r="BB7" s="446"/>
      <c r="BC7" s="446"/>
      <c r="BD7" s="446"/>
      <c r="BE7" s="446"/>
      <c r="BF7" s="446"/>
      <c r="BG7" s="446"/>
      <c r="BH7" s="446"/>
      <c r="BI7" s="446"/>
      <c r="BJ7" s="446"/>
      <c r="BK7" s="446"/>
      <c r="BL7" s="446"/>
      <c r="BM7" s="447"/>
      <c r="BN7" s="465">
        <v>
0</v>
      </c>
      <c r="BO7" s="466"/>
      <c r="BP7" s="466"/>
      <c r="BQ7" s="466"/>
      <c r="BR7" s="466"/>
      <c r="BS7" s="466"/>
      <c r="BT7" s="466"/>
      <c r="BU7" s="467"/>
      <c r="BV7" s="465">
        <v>
0</v>
      </c>
      <c r="BW7" s="466"/>
      <c r="BX7" s="466"/>
      <c r="BY7" s="466"/>
      <c r="BZ7" s="466"/>
      <c r="CA7" s="466"/>
      <c r="CB7" s="466"/>
      <c r="CC7" s="467"/>
      <c r="CD7" s="474" t="s">
        <v>
105</v>
      </c>
      <c r="CE7" s="475"/>
      <c r="CF7" s="475"/>
      <c r="CG7" s="475"/>
      <c r="CH7" s="475"/>
      <c r="CI7" s="475"/>
      <c r="CJ7" s="475"/>
      <c r="CK7" s="475"/>
      <c r="CL7" s="475"/>
      <c r="CM7" s="475"/>
      <c r="CN7" s="475"/>
      <c r="CO7" s="475"/>
      <c r="CP7" s="475"/>
      <c r="CQ7" s="475"/>
      <c r="CR7" s="475"/>
      <c r="CS7" s="476"/>
      <c r="CT7" s="465">
        <v>
1925571</v>
      </c>
      <c r="CU7" s="466"/>
      <c r="CV7" s="466"/>
      <c r="CW7" s="466"/>
      <c r="CX7" s="466"/>
      <c r="CY7" s="466"/>
      <c r="CZ7" s="466"/>
      <c r="DA7" s="467"/>
      <c r="DB7" s="465">
        <v>
1984166</v>
      </c>
      <c r="DC7" s="466"/>
      <c r="DD7" s="466"/>
      <c r="DE7" s="466"/>
      <c r="DF7" s="466"/>
      <c r="DG7" s="466"/>
      <c r="DH7" s="466"/>
      <c r="DI7" s="467"/>
      <c r="DJ7" s="185"/>
      <c r="DK7" s="185"/>
      <c r="DL7" s="185"/>
      <c r="DM7" s="185"/>
      <c r="DN7" s="185"/>
      <c r="DO7" s="185"/>
    </row>
    <row r="8" spans="1:119" ht="18.75" customHeight="1" thickBot="1" x14ac:dyDescent="0.25">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
106</v>
      </c>
      <c r="AN8" s="439"/>
      <c r="AO8" s="439"/>
      <c r="AP8" s="439"/>
      <c r="AQ8" s="439"/>
      <c r="AR8" s="439"/>
      <c r="AS8" s="439"/>
      <c r="AT8" s="440"/>
      <c r="AU8" s="522" t="s">
        <v>
107</v>
      </c>
      <c r="AV8" s="523"/>
      <c r="AW8" s="523"/>
      <c r="AX8" s="523"/>
      <c r="AY8" s="445" t="s">
        <v>
108</v>
      </c>
      <c r="AZ8" s="446"/>
      <c r="BA8" s="446"/>
      <c r="BB8" s="446"/>
      <c r="BC8" s="446"/>
      <c r="BD8" s="446"/>
      <c r="BE8" s="446"/>
      <c r="BF8" s="446"/>
      <c r="BG8" s="446"/>
      <c r="BH8" s="446"/>
      <c r="BI8" s="446"/>
      <c r="BJ8" s="446"/>
      <c r="BK8" s="446"/>
      <c r="BL8" s="446"/>
      <c r="BM8" s="447"/>
      <c r="BN8" s="465">
        <v>
222031</v>
      </c>
      <c r="BO8" s="466"/>
      <c r="BP8" s="466"/>
      <c r="BQ8" s="466"/>
      <c r="BR8" s="466"/>
      <c r="BS8" s="466"/>
      <c r="BT8" s="466"/>
      <c r="BU8" s="467"/>
      <c r="BV8" s="465">
        <v>
169245</v>
      </c>
      <c r="BW8" s="466"/>
      <c r="BX8" s="466"/>
      <c r="BY8" s="466"/>
      <c r="BZ8" s="466"/>
      <c r="CA8" s="466"/>
      <c r="CB8" s="466"/>
      <c r="CC8" s="467"/>
      <c r="CD8" s="474" t="s">
        <v>
109</v>
      </c>
      <c r="CE8" s="475"/>
      <c r="CF8" s="475"/>
      <c r="CG8" s="475"/>
      <c r="CH8" s="475"/>
      <c r="CI8" s="475"/>
      <c r="CJ8" s="475"/>
      <c r="CK8" s="475"/>
      <c r="CL8" s="475"/>
      <c r="CM8" s="475"/>
      <c r="CN8" s="475"/>
      <c r="CO8" s="475"/>
      <c r="CP8" s="475"/>
      <c r="CQ8" s="475"/>
      <c r="CR8" s="475"/>
      <c r="CS8" s="476"/>
      <c r="CT8" s="578">
        <v>
0.25</v>
      </c>
      <c r="CU8" s="579"/>
      <c r="CV8" s="579"/>
      <c r="CW8" s="579"/>
      <c r="CX8" s="579"/>
      <c r="CY8" s="579"/>
      <c r="CZ8" s="579"/>
      <c r="DA8" s="580"/>
      <c r="DB8" s="578">
        <v>
0.25</v>
      </c>
      <c r="DC8" s="579"/>
      <c r="DD8" s="579"/>
      <c r="DE8" s="579"/>
      <c r="DF8" s="579"/>
      <c r="DG8" s="579"/>
      <c r="DH8" s="579"/>
      <c r="DI8" s="580"/>
      <c r="DJ8" s="185"/>
      <c r="DK8" s="185"/>
      <c r="DL8" s="185"/>
      <c r="DM8" s="185"/>
      <c r="DN8" s="185"/>
      <c r="DO8" s="185"/>
    </row>
    <row r="9" spans="1:119" ht="18.75" customHeight="1" thickBot="1" x14ac:dyDescent="0.25">
      <c r="A9" s="186"/>
      <c r="B9" s="604" t="s">
        <v>
110</v>
      </c>
      <c r="C9" s="605"/>
      <c r="D9" s="605"/>
      <c r="E9" s="605"/>
      <c r="F9" s="605"/>
      <c r="G9" s="605"/>
      <c r="H9" s="605"/>
      <c r="I9" s="605"/>
      <c r="J9" s="605"/>
      <c r="K9" s="528"/>
      <c r="L9" s="606" t="s">
        <v>
111</v>
      </c>
      <c r="M9" s="607"/>
      <c r="N9" s="607"/>
      <c r="O9" s="607"/>
      <c r="P9" s="607"/>
      <c r="Q9" s="608"/>
      <c r="R9" s="609">
        <v>
3022</v>
      </c>
      <c r="S9" s="610"/>
      <c r="T9" s="610"/>
      <c r="U9" s="610"/>
      <c r="V9" s="611"/>
      <c r="W9" s="544" t="s">
        <v>
112</v>
      </c>
      <c r="X9" s="545"/>
      <c r="Y9" s="545"/>
      <c r="Z9" s="545"/>
      <c r="AA9" s="545"/>
      <c r="AB9" s="545"/>
      <c r="AC9" s="545"/>
      <c r="AD9" s="545"/>
      <c r="AE9" s="545"/>
      <c r="AF9" s="545"/>
      <c r="AG9" s="545"/>
      <c r="AH9" s="545"/>
      <c r="AI9" s="545"/>
      <c r="AJ9" s="545"/>
      <c r="AK9" s="545"/>
      <c r="AL9" s="612"/>
      <c r="AM9" s="534" t="s">
        <v>
113</v>
      </c>
      <c r="AN9" s="439"/>
      <c r="AO9" s="439"/>
      <c r="AP9" s="439"/>
      <c r="AQ9" s="439"/>
      <c r="AR9" s="439"/>
      <c r="AS9" s="439"/>
      <c r="AT9" s="440"/>
      <c r="AU9" s="522" t="s">
        <v>
114</v>
      </c>
      <c r="AV9" s="523"/>
      <c r="AW9" s="523"/>
      <c r="AX9" s="523"/>
      <c r="AY9" s="445" t="s">
        <v>
115</v>
      </c>
      <c r="AZ9" s="446"/>
      <c r="BA9" s="446"/>
      <c r="BB9" s="446"/>
      <c r="BC9" s="446"/>
      <c r="BD9" s="446"/>
      <c r="BE9" s="446"/>
      <c r="BF9" s="446"/>
      <c r="BG9" s="446"/>
      <c r="BH9" s="446"/>
      <c r="BI9" s="446"/>
      <c r="BJ9" s="446"/>
      <c r="BK9" s="446"/>
      <c r="BL9" s="446"/>
      <c r="BM9" s="447"/>
      <c r="BN9" s="465">
        <v>
52786</v>
      </c>
      <c r="BO9" s="466"/>
      <c r="BP9" s="466"/>
      <c r="BQ9" s="466"/>
      <c r="BR9" s="466"/>
      <c r="BS9" s="466"/>
      <c r="BT9" s="466"/>
      <c r="BU9" s="467"/>
      <c r="BV9" s="465">
        <v>
-9726</v>
      </c>
      <c r="BW9" s="466"/>
      <c r="BX9" s="466"/>
      <c r="BY9" s="466"/>
      <c r="BZ9" s="466"/>
      <c r="CA9" s="466"/>
      <c r="CB9" s="466"/>
      <c r="CC9" s="467"/>
      <c r="CD9" s="474" t="s">
        <v>
116</v>
      </c>
      <c r="CE9" s="475"/>
      <c r="CF9" s="475"/>
      <c r="CG9" s="475"/>
      <c r="CH9" s="475"/>
      <c r="CI9" s="475"/>
      <c r="CJ9" s="475"/>
      <c r="CK9" s="475"/>
      <c r="CL9" s="475"/>
      <c r="CM9" s="475"/>
      <c r="CN9" s="475"/>
      <c r="CO9" s="475"/>
      <c r="CP9" s="475"/>
      <c r="CQ9" s="475"/>
      <c r="CR9" s="475"/>
      <c r="CS9" s="476"/>
      <c r="CT9" s="435">
        <v>
13.5</v>
      </c>
      <c r="CU9" s="436"/>
      <c r="CV9" s="436"/>
      <c r="CW9" s="436"/>
      <c r="CX9" s="436"/>
      <c r="CY9" s="436"/>
      <c r="CZ9" s="436"/>
      <c r="DA9" s="437"/>
      <c r="DB9" s="435">
        <v>
25.5</v>
      </c>
      <c r="DC9" s="436"/>
      <c r="DD9" s="436"/>
      <c r="DE9" s="436"/>
      <c r="DF9" s="436"/>
      <c r="DG9" s="436"/>
      <c r="DH9" s="436"/>
      <c r="DI9" s="437"/>
      <c r="DJ9" s="185"/>
      <c r="DK9" s="185"/>
      <c r="DL9" s="185"/>
      <c r="DM9" s="185"/>
      <c r="DN9" s="185"/>
      <c r="DO9" s="185"/>
    </row>
    <row r="10" spans="1:119" ht="18.75" customHeight="1" thickBot="1" x14ac:dyDescent="0.25">
      <c r="A10" s="186"/>
      <c r="B10" s="604"/>
      <c r="C10" s="605"/>
      <c r="D10" s="605"/>
      <c r="E10" s="605"/>
      <c r="F10" s="605"/>
      <c r="G10" s="605"/>
      <c r="H10" s="605"/>
      <c r="I10" s="605"/>
      <c r="J10" s="605"/>
      <c r="K10" s="528"/>
      <c r="L10" s="438" t="s">
        <v>
117</v>
      </c>
      <c r="M10" s="439"/>
      <c r="N10" s="439"/>
      <c r="O10" s="439"/>
      <c r="P10" s="439"/>
      <c r="Q10" s="440"/>
      <c r="R10" s="441">
        <v>
2785</v>
      </c>
      <c r="S10" s="442"/>
      <c r="T10" s="442"/>
      <c r="U10" s="442"/>
      <c r="V10" s="444"/>
      <c r="W10" s="613"/>
      <c r="X10" s="427"/>
      <c r="Y10" s="427"/>
      <c r="Z10" s="427"/>
      <c r="AA10" s="427"/>
      <c r="AB10" s="427"/>
      <c r="AC10" s="427"/>
      <c r="AD10" s="427"/>
      <c r="AE10" s="427"/>
      <c r="AF10" s="427"/>
      <c r="AG10" s="427"/>
      <c r="AH10" s="427"/>
      <c r="AI10" s="427"/>
      <c r="AJ10" s="427"/>
      <c r="AK10" s="427"/>
      <c r="AL10" s="614"/>
      <c r="AM10" s="534" t="s">
        <v>
118</v>
      </c>
      <c r="AN10" s="439"/>
      <c r="AO10" s="439"/>
      <c r="AP10" s="439"/>
      <c r="AQ10" s="439"/>
      <c r="AR10" s="439"/>
      <c r="AS10" s="439"/>
      <c r="AT10" s="440"/>
      <c r="AU10" s="522" t="s">
        <v>
119</v>
      </c>
      <c r="AV10" s="523"/>
      <c r="AW10" s="523"/>
      <c r="AX10" s="523"/>
      <c r="AY10" s="445" t="s">
        <v>
120</v>
      </c>
      <c r="AZ10" s="446"/>
      <c r="BA10" s="446"/>
      <c r="BB10" s="446"/>
      <c r="BC10" s="446"/>
      <c r="BD10" s="446"/>
      <c r="BE10" s="446"/>
      <c r="BF10" s="446"/>
      <c r="BG10" s="446"/>
      <c r="BH10" s="446"/>
      <c r="BI10" s="446"/>
      <c r="BJ10" s="446"/>
      <c r="BK10" s="446"/>
      <c r="BL10" s="446"/>
      <c r="BM10" s="447"/>
      <c r="BN10" s="465">
        <v>
578</v>
      </c>
      <c r="BO10" s="466"/>
      <c r="BP10" s="466"/>
      <c r="BQ10" s="466"/>
      <c r="BR10" s="466"/>
      <c r="BS10" s="466"/>
      <c r="BT10" s="466"/>
      <c r="BU10" s="467"/>
      <c r="BV10" s="465">
        <v>
39400</v>
      </c>
      <c r="BW10" s="466"/>
      <c r="BX10" s="466"/>
      <c r="BY10" s="466"/>
      <c r="BZ10" s="466"/>
      <c r="CA10" s="466"/>
      <c r="CB10" s="466"/>
      <c r="CC10" s="467"/>
      <c r="CD10" s="190" t="s">
        <v>
121</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5">
      <c r="A11" s="186"/>
      <c r="B11" s="604"/>
      <c r="C11" s="605"/>
      <c r="D11" s="605"/>
      <c r="E11" s="605"/>
      <c r="F11" s="605"/>
      <c r="G11" s="605"/>
      <c r="H11" s="605"/>
      <c r="I11" s="605"/>
      <c r="J11" s="605"/>
      <c r="K11" s="528"/>
      <c r="L11" s="511" t="s">
        <v>
122</v>
      </c>
      <c r="M11" s="512"/>
      <c r="N11" s="512"/>
      <c r="O11" s="512"/>
      <c r="P11" s="512"/>
      <c r="Q11" s="513"/>
      <c r="R11" s="601" t="s">
        <v>
123</v>
      </c>
      <c r="S11" s="602"/>
      <c r="T11" s="602"/>
      <c r="U11" s="602"/>
      <c r="V11" s="603"/>
      <c r="W11" s="613"/>
      <c r="X11" s="427"/>
      <c r="Y11" s="427"/>
      <c r="Z11" s="427"/>
      <c r="AA11" s="427"/>
      <c r="AB11" s="427"/>
      <c r="AC11" s="427"/>
      <c r="AD11" s="427"/>
      <c r="AE11" s="427"/>
      <c r="AF11" s="427"/>
      <c r="AG11" s="427"/>
      <c r="AH11" s="427"/>
      <c r="AI11" s="427"/>
      <c r="AJ11" s="427"/>
      <c r="AK11" s="427"/>
      <c r="AL11" s="614"/>
      <c r="AM11" s="534" t="s">
        <v>
124</v>
      </c>
      <c r="AN11" s="439"/>
      <c r="AO11" s="439"/>
      <c r="AP11" s="439"/>
      <c r="AQ11" s="439"/>
      <c r="AR11" s="439"/>
      <c r="AS11" s="439"/>
      <c r="AT11" s="440"/>
      <c r="AU11" s="522" t="s">
        <v>
114</v>
      </c>
      <c r="AV11" s="523"/>
      <c r="AW11" s="523"/>
      <c r="AX11" s="523"/>
      <c r="AY11" s="445" t="s">
        <v>
125</v>
      </c>
      <c r="AZ11" s="446"/>
      <c r="BA11" s="446"/>
      <c r="BB11" s="446"/>
      <c r="BC11" s="446"/>
      <c r="BD11" s="446"/>
      <c r="BE11" s="446"/>
      <c r="BF11" s="446"/>
      <c r="BG11" s="446"/>
      <c r="BH11" s="446"/>
      <c r="BI11" s="446"/>
      <c r="BJ11" s="446"/>
      <c r="BK11" s="446"/>
      <c r="BL11" s="446"/>
      <c r="BM11" s="447"/>
      <c r="BN11" s="465">
        <v>
0</v>
      </c>
      <c r="BO11" s="466"/>
      <c r="BP11" s="466"/>
      <c r="BQ11" s="466"/>
      <c r="BR11" s="466"/>
      <c r="BS11" s="466"/>
      <c r="BT11" s="466"/>
      <c r="BU11" s="467"/>
      <c r="BV11" s="465">
        <v>
301257</v>
      </c>
      <c r="BW11" s="466"/>
      <c r="BX11" s="466"/>
      <c r="BY11" s="466"/>
      <c r="BZ11" s="466"/>
      <c r="CA11" s="466"/>
      <c r="CB11" s="466"/>
      <c r="CC11" s="467"/>
      <c r="CD11" s="474" t="s">
        <v>
126</v>
      </c>
      <c r="CE11" s="475"/>
      <c r="CF11" s="475"/>
      <c r="CG11" s="475"/>
      <c r="CH11" s="475"/>
      <c r="CI11" s="475"/>
      <c r="CJ11" s="475"/>
      <c r="CK11" s="475"/>
      <c r="CL11" s="475"/>
      <c r="CM11" s="475"/>
      <c r="CN11" s="475"/>
      <c r="CO11" s="475"/>
      <c r="CP11" s="475"/>
      <c r="CQ11" s="475"/>
      <c r="CR11" s="475"/>
      <c r="CS11" s="476"/>
      <c r="CT11" s="578" t="s">
        <v>
127</v>
      </c>
      <c r="CU11" s="579"/>
      <c r="CV11" s="579"/>
      <c r="CW11" s="579"/>
      <c r="CX11" s="579"/>
      <c r="CY11" s="579"/>
      <c r="CZ11" s="579"/>
      <c r="DA11" s="580"/>
      <c r="DB11" s="578" t="s">
        <v>
127</v>
      </c>
      <c r="DC11" s="579"/>
      <c r="DD11" s="579"/>
      <c r="DE11" s="579"/>
      <c r="DF11" s="579"/>
      <c r="DG11" s="579"/>
      <c r="DH11" s="579"/>
      <c r="DI11" s="580"/>
      <c r="DJ11" s="185"/>
      <c r="DK11" s="185"/>
      <c r="DL11" s="185"/>
      <c r="DM11" s="185"/>
      <c r="DN11" s="185"/>
      <c r="DO11" s="185"/>
    </row>
    <row r="12" spans="1:119" ht="18.75" customHeight="1" x14ac:dyDescent="0.2">
      <c r="A12" s="186"/>
      <c r="B12" s="581" t="s">
        <v>
128</v>
      </c>
      <c r="C12" s="582"/>
      <c r="D12" s="582"/>
      <c r="E12" s="582"/>
      <c r="F12" s="582"/>
      <c r="G12" s="582"/>
      <c r="H12" s="582"/>
      <c r="I12" s="582"/>
      <c r="J12" s="582"/>
      <c r="K12" s="583"/>
      <c r="L12" s="590" t="s">
        <v>
129</v>
      </c>
      <c r="M12" s="591"/>
      <c r="N12" s="591"/>
      <c r="O12" s="591"/>
      <c r="P12" s="591"/>
      <c r="Q12" s="592"/>
      <c r="R12" s="593">
        <v>
2625</v>
      </c>
      <c r="S12" s="594"/>
      <c r="T12" s="594"/>
      <c r="U12" s="594"/>
      <c r="V12" s="595"/>
      <c r="W12" s="596" t="s">
        <v>
1</v>
      </c>
      <c r="X12" s="523"/>
      <c r="Y12" s="523"/>
      <c r="Z12" s="523"/>
      <c r="AA12" s="523"/>
      <c r="AB12" s="597"/>
      <c r="AC12" s="522" t="s">
        <v>
130</v>
      </c>
      <c r="AD12" s="523"/>
      <c r="AE12" s="523"/>
      <c r="AF12" s="523"/>
      <c r="AG12" s="597"/>
      <c r="AH12" s="522" t="s">
        <v>
131</v>
      </c>
      <c r="AI12" s="523"/>
      <c r="AJ12" s="523"/>
      <c r="AK12" s="523"/>
      <c r="AL12" s="598"/>
      <c r="AM12" s="534" t="s">
        <v>
132</v>
      </c>
      <c r="AN12" s="439"/>
      <c r="AO12" s="439"/>
      <c r="AP12" s="439"/>
      <c r="AQ12" s="439"/>
      <c r="AR12" s="439"/>
      <c r="AS12" s="439"/>
      <c r="AT12" s="440"/>
      <c r="AU12" s="522" t="s">
        <v>
114</v>
      </c>
      <c r="AV12" s="523"/>
      <c r="AW12" s="523"/>
      <c r="AX12" s="523"/>
      <c r="AY12" s="445" t="s">
        <v>
133</v>
      </c>
      <c r="AZ12" s="446"/>
      <c r="BA12" s="446"/>
      <c r="BB12" s="446"/>
      <c r="BC12" s="446"/>
      <c r="BD12" s="446"/>
      <c r="BE12" s="446"/>
      <c r="BF12" s="446"/>
      <c r="BG12" s="446"/>
      <c r="BH12" s="446"/>
      <c r="BI12" s="446"/>
      <c r="BJ12" s="446"/>
      <c r="BK12" s="446"/>
      <c r="BL12" s="446"/>
      <c r="BM12" s="447"/>
      <c r="BN12" s="465">
        <v>
0</v>
      </c>
      <c r="BO12" s="466"/>
      <c r="BP12" s="466"/>
      <c r="BQ12" s="466"/>
      <c r="BR12" s="466"/>
      <c r="BS12" s="466"/>
      <c r="BT12" s="466"/>
      <c r="BU12" s="467"/>
      <c r="BV12" s="465">
        <v>
0</v>
      </c>
      <c r="BW12" s="466"/>
      <c r="BX12" s="466"/>
      <c r="BY12" s="466"/>
      <c r="BZ12" s="466"/>
      <c r="CA12" s="466"/>
      <c r="CB12" s="466"/>
      <c r="CC12" s="467"/>
      <c r="CD12" s="474" t="s">
        <v>
134</v>
      </c>
      <c r="CE12" s="475"/>
      <c r="CF12" s="475"/>
      <c r="CG12" s="475"/>
      <c r="CH12" s="475"/>
      <c r="CI12" s="475"/>
      <c r="CJ12" s="475"/>
      <c r="CK12" s="475"/>
      <c r="CL12" s="475"/>
      <c r="CM12" s="475"/>
      <c r="CN12" s="475"/>
      <c r="CO12" s="475"/>
      <c r="CP12" s="475"/>
      <c r="CQ12" s="475"/>
      <c r="CR12" s="475"/>
      <c r="CS12" s="476"/>
      <c r="CT12" s="578" t="s">
        <v>
127</v>
      </c>
      <c r="CU12" s="579"/>
      <c r="CV12" s="579"/>
      <c r="CW12" s="579"/>
      <c r="CX12" s="579"/>
      <c r="CY12" s="579"/>
      <c r="CZ12" s="579"/>
      <c r="DA12" s="580"/>
      <c r="DB12" s="578" t="s">
        <v>
127</v>
      </c>
      <c r="DC12" s="579"/>
      <c r="DD12" s="579"/>
      <c r="DE12" s="579"/>
      <c r="DF12" s="579"/>
      <c r="DG12" s="579"/>
      <c r="DH12" s="579"/>
      <c r="DI12" s="580"/>
      <c r="DJ12" s="185"/>
      <c r="DK12" s="185"/>
      <c r="DL12" s="185"/>
      <c r="DM12" s="185"/>
      <c r="DN12" s="185"/>
      <c r="DO12" s="185"/>
    </row>
    <row r="13" spans="1:119" ht="18.75" customHeight="1" x14ac:dyDescent="0.2">
      <c r="A13" s="186"/>
      <c r="B13" s="584"/>
      <c r="C13" s="585"/>
      <c r="D13" s="585"/>
      <c r="E13" s="585"/>
      <c r="F13" s="585"/>
      <c r="G13" s="585"/>
      <c r="H13" s="585"/>
      <c r="I13" s="585"/>
      <c r="J13" s="585"/>
      <c r="K13" s="586"/>
      <c r="L13" s="196"/>
      <c r="M13" s="565" t="s">
        <v>
135</v>
      </c>
      <c r="N13" s="566"/>
      <c r="O13" s="566"/>
      <c r="P13" s="566"/>
      <c r="Q13" s="567"/>
      <c r="R13" s="568">
        <v>
2598</v>
      </c>
      <c r="S13" s="569"/>
      <c r="T13" s="569"/>
      <c r="U13" s="569"/>
      <c r="V13" s="570"/>
      <c r="W13" s="556" t="s">
        <v>
136</v>
      </c>
      <c r="X13" s="478"/>
      <c r="Y13" s="478"/>
      <c r="Z13" s="478"/>
      <c r="AA13" s="478"/>
      <c r="AB13" s="479"/>
      <c r="AC13" s="441">
        <v>
170</v>
      </c>
      <c r="AD13" s="442"/>
      <c r="AE13" s="442"/>
      <c r="AF13" s="442"/>
      <c r="AG13" s="443"/>
      <c r="AH13" s="441">
        <v>
138</v>
      </c>
      <c r="AI13" s="442"/>
      <c r="AJ13" s="442"/>
      <c r="AK13" s="442"/>
      <c r="AL13" s="444"/>
      <c r="AM13" s="534" t="s">
        <v>
137</v>
      </c>
      <c r="AN13" s="439"/>
      <c r="AO13" s="439"/>
      <c r="AP13" s="439"/>
      <c r="AQ13" s="439"/>
      <c r="AR13" s="439"/>
      <c r="AS13" s="439"/>
      <c r="AT13" s="440"/>
      <c r="AU13" s="522" t="s">
        <v>
138</v>
      </c>
      <c r="AV13" s="523"/>
      <c r="AW13" s="523"/>
      <c r="AX13" s="523"/>
      <c r="AY13" s="445" t="s">
        <v>
139</v>
      </c>
      <c r="AZ13" s="446"/>
      <c r="BA13" s="446"/>
      <c r="BB13" s="446"/>
      <c r="BC13" s="446"/>
      <c r="BD13" s="446"/>
      <c r="BE13" s="446"/>
      <c r="BF13" s="446"/>
      <c r="BG13" s="446"/>
      <c r="BH13" s="446"/>
      <c r="BI13" s="446"/>
      <c r="BJ13" s="446"/>
      <c r="BK13" s="446"/>
      <c r="BL13" s="446"/>
      <c r="BM13" s="447"/>
      <c r="BN13" s="465">
        <v>
53364</v>
      </c>
      <c r="BO13" s="466"/>
      <c r="BP13" s="466"/>
      <c r="BQ13" s="466"/>
      <c r="BR13" s="466"/>
      <c r="BS13" s="466"/>
      <c r="BT13" s="466"/>
      <c r="BU13" s="467"/>
      <c r="BV13" s="465">
        <v>
330931</v>
      </c>
      <c r="BW13" s="466"/>
      <c r="BX13" s="466"/>
      <c r="BY13" s="466"/>
      <c r="BZ13" s="466"/>
      <c r="CA13" s="466"/>
      <c r="CB13" s="466"/>
      <c r="CC13" s="467"/>
      <c r="CD13" s="474" t="s">
        <v>
140</v>
      </c>
      <c r="CE13" s="475"/>
      <c r="CF13" s="475"/>
      <c r="CG13" s="475"/>
      <c r="CH13" s="475"/>
      <c r="CI13" s="475"/>
      <c r="CJ13" s="475"/>
      <c r="CK13" s="475"/>
      <c r="CL13" s="475"/>
      <c r="CM13" s="475"/>
      <c r="CN13" s="475"/>
      <c r="CO13" s="475"/>
      <c r="CP13" s="475"/>
      <c r="CQ13" s="475"/>
      <c r="CR13" s="475"/>
      <c r="CS13" s="476"/>
      <c r="CT13" s="435">
        <v>
8.4</v>
      </c>
      <c r="CU13" s="436"/>
      <c r="CV13" s="436"/>
      <c r="CW13" s="436"/>
      <c r="CX13" s="436"/>
      <c r="CY13" s="436"/>
      <c r="CZ13" s="436"/>
      <c r="DA13" s="437"/>
      <c r="DB13" s="435">
        <v>
9.8000000000000007</v>
      </c>
      <c r="DC13" s="436"/>
      <c r="DD13" s="436"/>
      <c r="DE13" s="436"/>
      <c r="DF13" s="436"/>
      <c r="DG13" s="436"/>
      <c r="DH13" s="436"/>
      <c r="DI13" s="437"/>
      <c r="DJ13" s="185"/>
      <c r="DK13" s="185"/>
      <c r="DL13" s="185"/>
      <c r="DM13" s="185"/>
      <c r="DN13" s="185"/>
      <c r="DO13" s="185"/>
    </row>
    <row r="14" spans="1:119" ht="18.75" customHeight="1" thickBot="1" x14ac:dyDescent="0.25">
      <c r="A14" s="186"/>
      <c r="B14" s="584"/>
      <c r="C14" s="585"/>
      <c r="D14" s="585"/>
      <c r="E14" s="585"/>
      <c r="F14" s="585"/>
      <c r="G14" s="585"/>
      <c r="H14" s="585"/>
      <c r="I14" s="585"/>
      <c r="J14" s="585"/>
      <c r="K14" s="586"/>
      <c r="L14" s="558" t="s">
        <v>
141</v>
      </c>
      <c r="M14" s="599"/>
      <c r="N14" s="599"/>
      <c r="O14" s="599"/>
      <c r="P14" s="599"/>
      <c r="Q14" s="600"/>
      <c r="R14" s="568">
        <v>
2641</v>
      </c>
      <c r="S14" s="569"/>
      <c r="T14" s="569"/>
      <c r="U14" s="569"/>
      <c r="V14" s="570"/>
      <c r="W14" s="571"/>
      <c r="X14" s="481"/>
      <c r="Y14" s="481"/>
      <c r="Z14" s="481"/>
      <c r="AA14" s="481"/>
      <c r="AB14" s="482"/>
      <c r="AC14" s="561">
        <v>
8</v>
      </c>
      <c r="AD14" s="562"/>
      <c r="AE14" s="562"/>
      <c r="AF14" s="562"/>
      <c r="AG14" s="563"/>
      <c r="AH14" s="561">
        <v>
7.2</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
142</v>
      </c>
      <c r="CE14" s="472"/>
      <c r="CF14" s="472"/>
      <c r="CG14" s="472"/>
      <c r="CH14" s="472"/>
      <c r="CI14" s="472"/>
      <c r="CJ14" s="472"/>
      <c r="CK14" s="472"/>
      <c r="CL14" s="472"/>
      <c r="CM14" s="472"/>
      <c r="CN14" s="472"/>
      <c r="CO14" s="472"/>
      <c r="CP14" s="472"/>
      <c r="CQ14" s="472"/>
      <c r="CR14" s="472"/>
      <c r="CS14" s="473"/>
      <c r="CT14" s="572" t="s">
        <v>
143</v>
      </c>
      <c r="CU14" s="573"/>
      <c r="CV14" s="573"/>
      <c r="CW14" s="573"/>
      <c r="CX14" s="573"/>
      <c r="CY14" s="573"/>
      <c r="CZ14" s="573"/>
      <c r="DA14" s="574"/>
      <c r="DB14" s="572" t="s">
        <v>
127</v>
      </c>
      <c r="DC14" s="573"/>
      <c r="DD14" s="573"/>
      <c r="DE14" s="573"/>
      <c r="DF14" s="573"/>
      <c r="DG14" s="573"/>
      <c r="DH14" s="573"/>
      <c r="DI14" s="574"/>
      <c r="DJ14" s="185"/>
      <c r="DK14" s="185"/>
      <c r="DL14" s="185"/>
      <c r="DM14" s="185"/>
      <c r="DN14" s="185"/>
      <c r="DO14" s="185"/>
    </row>
    <row r="15" spans="1:119" ht="18.75" customHeight="1" x14ac:dyDescent="0.2">
      <c r="A15" s="186"/>
      <c r="B15" s="584"/>
      <c r="C15" s="585"/>
      <c r="D15" s="585"/>
      <c r="E15" s="585"/>
      <c r="F15" s="585"/>
      <c r="G15" s="585"/>
      <c r="H15" s="585"/>
      <c r="I15" s="585"/>
      <c r="J15" s="585"/>
      <c r="K15" s="586"/>
      <c r="L15" s="196"/>
      <c r="M15" s="565" t="s">
        <v>
144</v>
      </c>
      <c r="N15" s="566"/>
      <c r="O15" s="566"/>
      <c r="P15" s="566"/>
      <c r="Q15" s="567"/>
      <c r="R15" s="568">
        <v>
2616</v>
      </c>
      <c r="S15" s="569"/>
      <c r="T15" s="569"/>
      <c r="U15" s="569"/>
      <c r="V15" s="570"/>
      <c r="W15" s="556" t="s">
        <v>
145</v>
      </c>
      <c r="X15" s="478"/>
      <c r="Y15" s="478"/>
      <c r="Z15" s="478"/>
      <c r="AA15" s="478"/>
      <c r="AB15" s="479"/>
      <c r="AC15" s="441">
        <v>
328</v>
      </c>
      <c r="AD15" s="442"/>
      <c r="AE15" s="442"/>
      <c r="AF15" s="442"/>
      <c r="AG15" s="443"/>
      <c r="AH15" s="441">
        <v>
301</v>
      </c>
      <c r="AI15" s="442"/>
      <c r="AJ15" s="442"/>
      <c r="AK15" s="442"/>
      <c r="AL15" s="444"/>
      <c r="AM15" s="534"/>
      <c r="AN15" s="439"/>
      <c r="AO15" s="439"/>
      <c r="AP15" s="439"/>
      <c r="AQ15" s="439"/>
      <c r="AR15" s="439"/>
      <c r="AS15" s="439"/>
      <c r="AT15" s="440"/>
      <c r="AU15" s="522"/>
      <c r="AV15" s="523"/>
      <c r="AW15" s="523"/>
      <c r="AX15" s="523"/>
      <c r="AY15" s="457" t="s">
        <v>
146</v>
      </c>
      <c r="AZ15" s="458"/>
      <c r="BA15" s="458"/>
      <c r="BB15" s="458"/>
      <c r="BC15" s="458"/>
      <c r="BD15" s="458"/>
      <c r="BE15" s="458"/>
      <c r="BF15" s="458"/>
      <c r="BG15" s="458"/>
      <c r="BH15" s="458"/>
      <c r="BI15" s="458"/>
      <c r="BJ15" s="458"/>
      <c r="BK15" s="458"/>
      <c r="BL15" s="458"/>
      <c r="BM15" s="459"/>
      <c r="BN15" s="460">
        <v>
457306</v>
      </c>
      <c r="BO15" s="461"/>
      <c r="BP15" s="461"/>
      <c r="BQ15" s="461"/>
      <c r="BR15" s="461"/>
      <c r="BS15" s="461"/>
      <c r="BT15" s="461"/>
      <c r="BU15" s="462"/>
      <c r="BV15" s="460">
        <v>
451710</v>
      </c>
      <c r="BW15" s="461"/>
      <c r="BX15" s="461"/>
      <c r="BY15" s="461"/>
      <c r="BZ15" s="461"/>
      <c r="CA15" s="461"/>
      <c r="CB15" s="461"/>
      <c r="CC15" s="462"/>
      <c r="CD15" s="575" t="s">
        <v>
147</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2">
      <c r="A16" s="186"/>
      <c r="B16" s="584"/>
      <c r="C16" s="585"/>
      <c r="D16" s="585"/>
      <c r="E16" s="585"/>
      <c r="F16" s="585"/>
      <c r="G16" s="585"/>
      <c r="H16" s="585"/>
      <c r="I16" s="585"/>
      <c r="J16" s="585"/>
      <c r="K16" s="586"/>
      <c r="L16" s="558" t="s">
        <v>
148</v>
      </c>
      <c r="M16" s="559"/>
      <c r="N16" s="559"/>
      <c r="O16" s="559"/>
      <c r="P16" s="559"/>
      <c r="Q16" s="560"/>
      <c r="R16" s="553" t="s">
        <v>
149</v>
      </c>
      <c r="S16" s="554"/>
      <c r="T16" s="554"/>
      <c r="U16" s="554"/>
      <c r="V16" s="555"/>
      <c r="W16" s="571"/>
      <c r="X16" s="481"/>
      <c r="Y16" s="481"/>
      <c r="Z16" s="481"/>
      <c r="AA16" s="481"/>
      <c r="AB16" s="482"/>
      <c r="AC16" s="561">
        <v>
15.5</v>
      </c>
      <c r="AD16" s="562"/>
      <c r="AE16" s="562"/>
      <c r="AF16" s="562"/>
      <c r="AG16" s="563"/>
      <c r="AH16" s="561">
        <v>
15.7</v>
      </c>
      <c r="AI16" s="562"/>
      <c r="AJ16" s="562"/>
      <c r="AK16" s="562"/>
      <c r="AL16" s="564"/>
      <c r="AM16" s="534"/>
      <c r="AN16" s="439"/>
      <c r="AO16" s="439"/>
      <c r="AP16" s="439"/>
      <c r="AQ16" s="439"/>
      <c r="AR16" s="439"/>
      <c r="AS16" s="439"/>
      <c r="AT16" s="440"/>
      <c r="AU16" s="522"/>
      <c r="AV16" s="523"/>
      <c r="AW16" s="523"/>
      <c r="AX16" s="523"/>
      <c r="AY16" s="445" t="s">
        <v>
150</v>
      </c>
      <c r="AZ16" s="446"/>
      <c r="BA16" s="446"/>
      <c r="BB16" s="446"/>
      <c r="BC16" s="446"/>
      <c r="BD16" s="446"/>
      <c r="BE16" s="446"/>
      <c r="BF16" s="446"/>
      <c r="BG16" s="446"/>
      <c r="BH16" s="446"/>
      <c r="BI16" s="446"/>
      <c r="BJ16" s="446"/>
      <c r="BK16" s="446"/>
      <c r="BL16" s="446"/>
      <c r="BM16" s="447"/>
      <c r="BN16" s="465">
        <v>
1712555</v>
      </c>
      <c r="BO16" s="466"/>
      <c r="BP16" s="466"/>
      <c r="BQ16" s="466"/>
      <c r="BR16" s="466"/>
      <c r="BS16" s="466"/>
      <c r="BT16" s="466"/>
      <c r="BU16" s="467"/>
      <c r="BV16" s="465">
        <v>
1774833</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x14ac:dyDescent="0.25">
      <c r="A17" s="186"/>
      <c r="B17" s="587"/>
      <c r="C17" s="588"/>
      <c r="D17" s="588"/>
      <c r="E17" s="588"/>
      <c r="F17" s="588"/>
      <c r="G17" s="588"/>
      <c r="H17" s="588"/>
      <c r="I17" s="588"/>
      <c r="J17" s="588"/>
      <c r="K17" s="589"/>
      <c r="L17" s="201"/>
      <c r="M17" s="550" t="s">
        <v>
151</v>
      </c>
      <c r="N17" s="551"/>
      <c r="O17" s="551"/>
      <c r="P17" s="551"/>
      <c r="Q17" s="552"/>
      <c r="R17" s="553" t="s">
        <v>
152</v>
      </c>
      <c r="S17" s="554"/>
      <c r="T17" s="554"/>
      <c r="U17" s="554"/>
      <c r="V17" s="555"/>
      <c r="W17" s="556" t="s">
        <v>
153</v>
      </c>
      <c r="X17" s="478"/>
      <c r="Y17" s="478"/>
      <c r="Z17" s="478"/>
      <c r="AA17" s="478"/>
      <c r="AB17" s="479"/>
      <c r="AC17" s="441">
        <v>
1622</v>
      </c>
      <c r="AD17" s="442"/>
      <c r="AE17" s="442"/>
      <c r="AF17" s="442"/>
      <c r="AG17" s="443"/>
      <c r="AH17" s="441">
        <v>
1477</v>
      </c>
      <c r="AI17" s="442"/>
      <c r="AJ17" s="442"/>
      <c r="AK17" s="442"/>
      <c r="AL17" s="444"/>
      <c r="AM17" s="534"/>
      <c r="AN17" s="439"/>
      <c r="AO17" s="439"/>
      <c r="AP17" s="439"/>
      <c r="AQ17" s="439"/>
      <c r="AR17" s="439"/>
      <c r="AS17" s="439"/>
      <c r="AT17" s="440"/>
      <c r="AU17" s="522"/>
      <c r="AV17" s="523"/>
      <c r="AW17" s="523"/>
      <c r="AX17" s="523"/>
      <c r="AY17" s="445" t="s">
        <v>
154</v>
      </c>
      <c r="AZ17" s="446"/>
      <c r="BA17" s="446"/>
      <c r="BB17" s="446"/>
      <c r="BC17" s="446"/>
      <c r="BD17" s="446"/>
      <c r="BE17" s="446"/>
      <c r="BF17" s="446"/>
      <c r="BG17" s="446"/>
      <c r="BH17" s="446"/>
      <c r="BI17" s="446"/>
      <c r="BJ17" s="446"/>
      <c r="BK17" s="446"/>
      <c r="BL17" s="446"/>
      <c r="BM17" s="447"/>
      <c r="BN17" s="465">
        <v>
589481</v>
      </c>
      <c r="BO17" s="466"/>
      <c r="BP17" s="466"/>
      <c r="BQ17" s="466"/>
      <c r="BR17" s="466"/>
      <c r="BS17" s="466"/>
      <c r="BT17" s="466"/>
      <c r="BU17" s="467"/>
      <c r="BV17" s="465">
        <v>
578979</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x14ac:dyDescent="0.25">
      <c r="A18" s="186"/>
      <c r="B18" s="527" t="s">
        <v>
155</v>
      </c>
      <c r="C18" s="528"/>
      <c r="D18" s="528"/>
      <c r="E18" s="529"/>
      <c r="F18" s="529"/>
      <c r="G18" s="529"/>
      <c r="H18" s="529"/>
      <c r="I18" s="529"/>
      <c r="J18" s="529"/>
      <c r="K18" s="529"/>
      <c r="L18" s="530">
        <v>
106.78</v>
      </c>
      <c r="M18" s="530"/>
      <c r="N18" s="530"/>
      <c r="O18" s="530"/>
      <c r="P18" s="530"/>
      <c r="Q18" s="530"/>
      <c r="R18" s="531"/>
      <c r="S18" s="531"/>
      <c r="T18" s="531"/>
      <c r="U18" s="531"/>
      <c r="V18" s="532"/>
      <c r="W18" s="546"/>
      <c r="X18" s="547"/>
      <c r="Y18" s="547"/>
      <c r="Z18" s="547"/>
      <c r="AA18" s="547"/>
      <c r="AB18" s="557"/>
      <c r="AC18" s="429">
        <v>
76.5</v>
      </c>
      <c r="AD18" s="430"/>
      <c r="AE18" s="430"/>
      <c r="AF18" s="430"/>
      <c r="AG18" s="533"/>
      <c r="AH18" s="429">
        <v>
77.099999999999994</v>
      </c>
      <c r="AI18" s="430"/>
      <c r="AJ18" s="430"/>
      <c r="AK18" s="430"/>
      <c r="AL18" s="431"/>
      <c r="AM18" s="534"/>
      <c r="AN18" s="439"/>
      <c r="AO18" s="439"/>
      <c r="AP18" s="439"/>
      <c r="AQ18" s="439"/>
      <c r="AR18" s="439"/>
      <c r="AS18" s="439"/>
      <c r="AT18" s="440"/>
      <c r="AU18" s="522"/>
      <c r="AV18" s="523"/>
      <c r="AW18" s="523"/>
      <c r="AX18" s="523"/>
      <c r="AY18" s="445" t="s">
        <v>
156</v>
      </c>
      <c r="AZ18" s="446"/>
      <c r="BA18" s="446"/>
      <c r="BB18" s="446"/>
      <c r="BC18" s="446"/>
      <c r="BD18" s="446"/>
      <c r="BE18" s="446"/>
      <c r="BF18" s="446"/>
      <c r="BG18" s="446"/>
      <c r="BH18" s="446"/>
      <c r="BI18" s="446"/>
      <c r="BJ18" s="446"/>
      <c r="BK18" s="446"/>
      <c r="BL18" s="446"/>
      <c r="BM18" s="447"/>
      <c r="BN18" s="465">
        <v>
1720999</v>
      </c>
      <c r="BO18" s="466"/>
      <c r="BP18" s="466"/>
      <c r="BQ18" s="466"/>
      <c r="BR18" s="466"/>
      <c r="BS18" s="466"/>
      <c r="BT18" s="466"/>
      <c r="BU18" s="467"/>
      <c r="BV18" s="465">
        <v>
1778174</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x14ac:dyDescent="0.25">
      <c r="A19" s="186"/>
      <c r="B19" s="527" t="s">
        <v>
157</v>
      </c>
      <c r="C19" s="528"/>
      <c r="D19" s="528"/>
      <c r="E19" s="529"/>
      <c r="F19" s="529"/>
      <c r="G19" s="529"/>
      <c r="H19" s="529"/>
      <c r="I19" s="529"/>
      <c r="J19" s="529"/>
      <c r="K19" s="529"/>
      <c r="L19" s="535">
        <v>
28</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
158</v>
      </c>
      <c r="AZ19" s="446"/>
      <c r="BA19" s="446"/>
      <c r="BB19" s="446"/>
      <c r="BC19" s="446"/>
      <c r="BD19" s="446"/>
      <c r="BE19" s="446"/>
      <c r="BF19" s="446"/>
      <c r="BG19" s="446"/>
      <c r="BH19" s="446"/>
      <c r="BI19" s="446"/>
      <c r="BJ19" s="446"/>
      <c r="BK19" s="446"/>
      <c r="BL19" s="446"/>
      <c r="BM19" s="447"/>
      <c r="BN19" s="465">
        <v>
2531806</v>
      </c>
      <c r="BO19" s="466"/>
      <c r="BP19" s="466"/>
      <c r="BQ19" s="466"/>
      <c r="BR19" s="466"/>
      <c r="BS19" s="466"/>
      <c r="BT19" s="466"/>
      <c r="BU19" s="467"/>
      <c r="BV19" s="465">
        <v>
2985113</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x14ac:dyDescent="0.25">
      <c r="A20" s="186"/>
      <c r="B20" s="527" t="s">
        <v>
159</v>
      </c>
      <c r="C20" s="528"/>
      <c r="D20" s="528"/>
      <c r="E20" s="529"/>
      <c r="F20" s="529"/>
      <c r="G20" s="529"/>
      <c r="H20" s="529"/>
      <c r="I20" s="529"/>
      <c r="J20" s="529"/>
      <c r="K20" s="529"/>
      <c r="L20" s="535">
        <v>
1517</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x14ac:dyDescent="0.2">
      <c r="A21" s="186"/>
      <c r="B21" s="524" t="s">
        <v>
160</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x14ac:dyDescent="0.25">
      <c r="A22" s="186"/>
      <c r="B22" s="494" t="s">
        <v>
161</v>
      </c>
      <c r="C22" s="495"/>
      <c r="D22" s="496"/>
      <c r="E22" s="503" t="s">
        <v>
1</v>
      </c>
      <c r="F22" s="478"/>
      <c r="G22" s="478"/>
      <c r="H22" s="478"/>
      <c r="I22" s="478"/>
      <c r="J22" s="478"/>
      <c r="K22" s="479"/>
      <c r="L22" s="503" t="s">
        <v>
162</v>
      </c>
      <c r="M22" s="478"/>
      <c r="N22" s="478"/>
      <c r="O22" s="478"/>
      <c r="P22" s="479"/>
      <c r="Q22" s="488" t="s">
        <v>
163</v>
      </c>
      <c r="R22" s="489"/>
      <c r="S22" s="489"/>
      <c r="T22" s="489"/>
      <c r="U22" s="489"/>
      <c r="V22" s="504"/>
      <c r="W22" s="506" t="s">
        <v>
164</v>
      </c>
      <c r="X22" s="495"/>
      <c r="Y22" s="496"/>
      <c r="Z22" s="503" t="s">
        <v>
1</v>
      </c>
      <c r="AA22" s="478"/>
      <c r="AB22" s="478"/>
      <c r="AC22" s="478"/>
      <c r="AD22" s="478"/>
      <c r="AE22" s="478"/>
      <c r="AF22" s="478"/>
      <c r="AG22" s="479"/>
      <c r="AH22" s="477" t="s">
        <v>
165</v>
      </c>
      <c r="AI22" s="478"/>
      <c r="AJ22" s="478"/>
      <c r="AK22" s="478"/>
      <c r="AL22" s="479"/>
      <c r="AM22" s="477" t="s">
        <v>
166</v>
      </c>
      <c r="AN22" s="483"/>
      <c r="AO22" s="483"/>
      <c r="AP22" s="483"/>
      <c r="AQ22" s="483"/>
      <c r="AR22" s="484"/>
      <c r="AS22" s="488" t="s">
        <v>
163</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x14ac:dyDescent="0.2">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
167</v>
      </c>
      <c r="AZ23" s="458"/>
      <c r="BA23" s="458"/>
      <c r="BB23" s="458"/>
      <c r="BC23" s="458"/>
      <c r="BD23" s="458"/>
      <c r="BE23" s="458"/>
      <c r="BF23" s="458"/>
      <c r="BG23" s="458"/>
      <c r="BH23" s="458"/>
      <c r="BI23" s="458"/>
      <c r="BJ23" s="458"/>
      <c r="BK23" s="458"/>
      <c r="BL23" s="458"/>
      <c r="BM23" s="459"/>
      <c r="BN23" s="465">
        <v>
2236698</v>
      </c>
      <c r="BO23" s="466"/>
      <c r="BP23" s="466"/>
      <c r="BQ23" s="466"/>
      <c r="BR23" s="466"/>
      <c r="BS23" s="466"/>
      <c r="BT23" s="466"/>
      <c r="BU23" s="467"/>
      <c r="BV23" s="465">
        <v>
2121256</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x14ac:dyDescent="0.25">
      <c r="A24" s="186"/>
      <c r="B24" s="497"/>
      <c r="C24" s="498"/>
      <c r="D24" s="499"/>
      <c r="E24" s="438" t="s">
        <v>
168</v>
      </c>
      <c r="F24" s="439"/>
      <c r="G24" s="439"/>
      <c r="H24" s="439"/>
      <c r="I24" s="439"/>
      <c r="J24" s="439"/>
      <c r="K24" s="440"/>
      <c r="L24" s="441">
        <v>
1</v>
      </c>
      <c r="M24" s="442"/>
      <c r="N24" s="442"/>
      <c r="O24" s="442"/>
      <c r="P24" s="443"/>
      <c r="Q24" s="441">
        <v>
6500</v>
      </c>
      <c r="R24" s="442"/>
      <c r="S24" s="442"/>
      <c r="T24" s="442"/>
      <c r="U24" s="442"/>
      <c r="V24" s="443"/>
      <c r="W24" s="507"/>
      <c r="X24" s="498"/>
      <c r="Y24" s="499"/>
      <c r="Z24" s="438" t="s">
        <v>
169</v>
      </c>
      <c r="AA24" s="439"/>
      <c r="AB24" s="439"/>
      <c r="AC24" s="439"/>
      <c r="AD24" s="439"/>
      <c r="AE24" s="439"/>
      <c r="AF24" s="439"/>
      <c r="AG24" s="440"/>
      <c r="AH24" s="441">
        <v>
116</v>
      </c>
      <c r="AI24" s="442"/>
      <c r="AJ24" s="442"/>
      <c r="AK24" s="442"/>
      <c r="AL24" s="443"/>
      <c r="AM24" s="441">
        <v>
348000</v>
      </c>
      <c r="AN24" s="442"/>
      <c r="AO24" s="442"/>
      <c r="AP24" s="442"/>
      <c r="AQ24" s="442"/>
      <c r="AR24" s="443"/>
      <c r="AS24" s="441">
        <v>
3000</v>
      </c>
      <c r="AT24" s="442"/>
      <c r="AU24" s="442"/>
      <c r="AV24" s="442"/>
      <c r="AW24" s="442"/>
      <c r="AX24" s="444"/>
      <c r="AY24" s="432" t="s">
        <v>
170</v>
      </c>
      <c r="AZ24" s="433"/>
      <c r="BA24" s="433"/>
      <c r="BB24" s="433"/>
      <c r="BC24" s="433"/>
      <c r="BD24" s="433"/>
      <c r="BE24" s="433"/>
      <c r="BF24" s="433"/>
      <c r="BG24" s="433"/>
      <c r="BH24" s="433"/>
      <c r="BI24" s="433"/>
      <c r="BJ24" s="433"/>
      <c r="BK24" s="433"/>
      <c r="BL24" s="433"/>
      <c r="BM24" s="434"/>
      <c r="BN24" s="465">
        <v>
2031303</v>
      </c>
      <c r="BO24" s="466"/>
      <c r="BP24" s="466"/>
      <c r="BQ24" s="466"/>
      <c r="BR24" s="466"/>
      <c r="BS24" s="466"/>
      <c r="BT24" s="466"/>
      <c r="BU24" s="467"/>
      <c r="BV24" s="465">
        <v>
1893523</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x14ac:dyDescent="0.2">
      <c r="A25" s="186"/>
      <c r="B25" s="497"/>
      <c r="C25" s="498"/>
      <c r="D25" s="499"/>
      <c r="E25" s="438" t="s">
        <v>
171</v>
      </c>
      <c r="F25" s="439"/>
      <c r="G25" s="439"/>
      <c r="H25" s="439"/>
      <c r="I25" s="439"/>
      <c r="J25" s="439"/>
      <c r="K25" s="440"/>
      <c r="L25" s="441">
        <v>
1</v>
      </c>
      <c r="M25" s="442"/>
      <c r="N25" s="442"/>
      <c r="O25" s="442"/>
      <c r="P25" s="443"/>
      <c r="Q25" s="441">
        <v>
5800</v>
      </c>
      <c r="R25" s="442"/>
      <c r="S25" s="442"/>
      <c r="T25" s="442"/>
      <c r="U25" s="442"/>
      <c r="V25" s="443"/>
      <c r="W25" s="507"/>
      <c r="X25" s="498"/>
      <c r="Y25" s="499"/>
      <c r="Z25" s="438" t="s">
        <v>
172</v>
      </c>
      <c r="AA25" s="439"/>
      <c r="AB25" s="439"/>
      <c r="AC25" s="439"/>
      <c r="AD25" s="439"/>
      <c r="AE25" s="439"/>
      <c r="AF25" s="439"/>
      <c r="AG25" s="440"/>
      <c r="AH25" s="441" t="s">
        <v>
127</v>
      </c>
      <c r="AI25" s="442"/>
      <c r="AJ25" s="442"/>
      <c r="AK25" s="442"/>
      <c r="AL25" s="443"/>
      <c r="AM25" s="441" t="s">
        <v>
173</v>
      </c>
      <c r="AN25" s="442"/>
      <c r="AO25" s="442"/>
      <c r="AP25" s="442"/>
      <c r="AQ25" s="442"/>
      <c r="AR25" s="443"/>
      <c r="AS25" s="441" t="s">
        <v>
143</v>
      </c>
      <c r="AT25" s="442"/>
      <c r="AU25" s="442"/>
      <c r="AV25" s="442"/>
      <c r="AW25" s="442"/>
      <c r="AX25" s="444"/>
      <c r="AY25" s="457" t="s">
        <v>
174</v>
      </c>
      <c r="AZ25" s="458"/>
      <c r="BA25" s="458"/>
      <c r="BB25" s="458"/>
      <c r="BC25" s="458"/>
      <c r="BD25" s="458"/>
      <c r="BE25" s="458"/>
      <c r="BF25" s="458"/>
      <c r="BG25" s="458"/>
      <c r="BH25" s="458"/>
      <c r="BI25" s="458"/>
      <c r="BJ25" s="458"/>
      <c r="BK25" s="458"/>
      <c r="BL25" s="458"/>
      <c r="BM25" s="459"/>
      <c r="BN25" s="460">
        <v>
63323</v>
      </c>
      <c r="BO25" s="461"/>
      <c r="BP25" s="461"/>
      <c r="BQ25" s="461"/>
      <c r="BR25" s="461"/>
      <c r="BS25" s="461"/>
      <c r="BT25" s="461"/>
      <c r="BU25" s="462"/>
      <c r="BV25" s="460">
        <v>
10091</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x14ac:dyDescent="0.2">
      <c r="A26" s="186"/>
      <c r="B26" s="497"/>
      <c r="C26" s="498"/>
      <c r="D26" s="499"/>
      <c r="E26" s="438" t="s">
        <v>
175</v>
      </c>
      <c r="F26" s="439"/>
      <c r="G26" s="439"/>
      <c r="H26" s="439"/>
      <c r="I26" s="439"/>
      <c r="J26" s="439"/>
      <c r="K26" s="440"/>
      <c r="L26" s="441">
        <v>
1</v>
      </c>
      <c r="M26" s="442"/>
      <c r="N26" s="442"/>
      <c r="O26" s="442"/>
      <c r="P26" s="443"/>
      <c r="Q26" s="441">
        <v>
5500</v>
      </c>
      <c r="R26" s="442"/>
      <c r="S26" s="442"/>
      <c r="T26" s="442"/>
      <c r="U26" s="442"/>
      <c r="V26" s="443"/>
      <c r="W26" s="507"/>
      <c r="X26" s="498"/>
      <c r="Y26" s="499"/>
      <c r="Z26" s="438" t="s">
        <v>
176</v>
      </c>
      <c r="AA26" s="520"/>
      <c r="AB26" s="520"/>
      <c r="AC26" s="520"/>
      <c r="AD26" s="520"/>
      <c r="AE26" s="520"/>
      <c r="AF26" s="520"/>
      <c r="AG26" s="521"/>
      <c r="AH26" s="441">
        <v>
5</v>
      </c>
      <c r="AI26" s="442"/>
      <c r="AJ26" s="442"/>
      <c r="AK26" s="442"/>
      <c r="AL26" s="443"/>
      <c r="AM26" s="441">
        <v>
11185</v>
      </c>
      <c r="AN26" s="442"/>
      <c r="AO26" s="442"/>
      <c r="AP26" s="442"/>
      <c r="AQ26" s="442"/>
      <c r="AR26" s="443"/>
      <c r="AS26" s="441">
        <v>
2237</v>
      </c>
      <c r="AT26" s="442"/>
      <c r="AU26" s="442"/>
      <c r="AV26" s="442"/>
      <c r="AW26" s="442"/>
      <c r="AX26" s="444"/>
      <c r="AY26" s="474" t="s">
        <v>
177</v>
      </c>
      <c r="AZ26" s="475"/>
      <c r="BA26" s="475"/>
      <c r="BB26" s="475"/>
      <c r="BC26" s="475"/>
      <c r="BD26" s="475"/>
      <c r="BE26" s="475"/>
      <c r="BF26" s="475"/>
      <c r="BG26" s="475"/>
      <c r="BH26" s="475"/>
      <c r="BI26" s="475"/>
      <c r="BJ26" s="475"/>
      <c r="BK26" s="475"/>
      <c r="BL26" s="475"/>
      <c r="BM26" s="476"/>
      <c r="BN26" s="465" t="s">
        <v>
127</v>
      </c>
      <c r="BO26" s="466"/>
      <c r="BP26" s="466"/>
      <c r="BQ26" s="466"/>
      <c r="BR26" s="466"/>
      <c r="BS26" s="466"/>
      <c r="BT26" s="466"/>
      <c r="BU26" s="467"/>
      <c r="BV26" s="465" t="s">
        <v>
127</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x14ac:dyDescent="0.25">
      <c r="A27" s="186"/>
      <c r="B27" s="497"/>
      <c r="C27" s="498"/>
      <c r="D27" s="499"/>
      <c r="E27" s="438" t="s">
        <v>
178</v>
      </c>
      <c r="F27" s="439"/>
      <c r="G27" s="439"/>
      <c r="H27" s="439"/>
      <c r="I27" s="439"/>
      <c r="J27" s="439"/>
      <c r="K27" s="440"/>
      <c r="L27" s="441">
        <v>
1</v>
      </c>
      <c r="M27" s="442"/>
      <c r="N27" s="442"/>
      <c r="O27" s="442"/>
      <c r="P27" s="443"/>
      <c r="Q27" s="441">
        <v>
2400</v>
      </c>
      <c r="R27" s="442"/>
      <c r="S27" s="442"/>
      <c r="T27" s="442"/>
      <c r="U27" s="442"/>
      <c r="V27" s="443"/>
      <c r="W27" s="507"/>
      <c r="X27" s="498"/>
      <c r="Y27" s="499"/>
      <c r="Z27" s="438" t="s">
        <v>
179</v>
      </c>
      <c r="AA27" s="439"/>
      <c r="AB27" s="439"/>
      <c r="AC27" s="439"/>
      <c r="AD27" s="439"/>
      <c r="AE27" s="439"/>
      <c r="AF27" s="439"/>
      <c r="AG27" s="440"/>
      <c r="AH27" s="441" t="s">
        <v>
127</v>
      </c>
      <c r="AI27" s="442"/>
      <c r="AJ27" s="442"/>
      <c r="AK27" s="442"/>
      <c r="AL27" s="443"/>
      <c r="AM27" s="441" t="s">
        <v>
143</v>
      </c>
      <c r="AN27" s="442"/>
      <c r="AO27" s="442"/>
      <c r="AP27" s="442"/>
      <c r="AQ27" s="442"/>
      <c r="AR27" s="443"/>
      <c r="AS27" s="441" t="s">
        <v>
127</v>
      </c>
      <c r="AT27" s="442"/>
      <c r="AU27" s="442"/>
      <c r="AV27" s="442"/>
      <c r="AW27" s="442"/>
      <c r="AX27" s="444"/>
      <c r="AY27" s="471" t="s">
        <v>
180</v>
      </c>
      <c r="AZ27" s="472"/>
      <c r="BA27" s="472"/>
      <c r="BB27" s="472"/>
      <c r="BC27" s="472"/>
      <c r="BD27" s="472"/>
      <c r="BE27" s="472"/>
      <c r="BF27" s="472"/>
      <c r="BG27" s="472"/>
      <c r="BH27" s="472"/>
      <c r="BI27" s="472"/>
      <c r="BJ27" s="472"/>
      <c r="BK27" s="472"/>
      <c r="BL27" s="472"/>
      <c r="BM27" s="473"/>
      <c r="BN27" s="468" t="s">
        <v>
127</v>
      </c>
      <c r="BO27" s="469"/>
      <c r="BP27" s="469"/>
      <c r="BQ27" s="469"/>
      <c r="BR27" s="469"/>
      <c r="BS27" s="469"/>
      <c r="BT27" s="469"/>
      <c r="BU27" s="470"/>
      <c r="BV27" s="468" t="s">
        <v>
127</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x14ac:dyDescent="0.2">
      <c r="A28" s="186"/>
      <c r="B28" s="497"/>
      <c r="C28" s="498"/>
      <c r="D28" s="499"/>
      <c r="E28" s="438" t="s">
        <v>
181</v>
      </c>
      <c r="F28" s="439"/>
      <c r="G28" s="439"/>
      <c r="H28" s="439"/>
      <c r="I28" s="439"/>
      <c r="J28" s="439"/>
      <c r="K28" s="440"/>
      <c r="L28" s="441">
        <v>
1</v>
      </c>
      <c r="M28" s="442"/>
      <c r="N28" s="442"/>
      <c r="O28" s="442"/>
      <c r="P28" s="443"/>
      <c r="Q28" s="441">
        <v>
1950</v>
      </c>
      <c r="R28" s="442"/>
      <c r="S28" s="442"/>
      <c r="T28" s="442"/>
      <c r="U28" s="442"/>
      <c r="V28" s="443"/>
      <c r="W28" s="507"/>
      <c r="X28" s="498"/>
      <c r="Y28" s="499"/>
      <c r="Z28" s="438" t="s">
        <v>
182</v>
      </c>
      <c r="AA28" s="439"/>
      <c r="AB28" s="439"/>
      <c r="AC28" s="439"/>
      <c r="AD28" s="439"/>
      <c r="AE28" s="439"/>
      <c r="AF28" s="439"/>
      <c r="AG28" s="440"/>
      <c r="AH28" s="441" t="s">
        <v>
127</v>
      </c>
      <c r="AI28" s="442"/>
      <c r="AJ28" s="442"/>
      <c r="AK28" s="442"/>
      <c r="AL28" s="443"/>
      <c r="AM28" s="441" t="s">
        <v>
127</v>
      </c>
      <c r="AN28" s="442"/>
      <c r="AO28" s="442"/>
      <c r="AP28" s="442"/>
      <c r="AQ28" s="442"/>
      <c r="AR28" s="443"/>
      <c r="AS28" s="441" t="s">
        <v>
127</v>
      </c>
      <c r="AT28" s="442"/>
      <c r="AU28" s="442"/>
      <c r="AV28" s="442"/>
      <c r="AW28" s="442"/>
      <c r="AX28" s="444"/>
      <c r="AY28" s="448" t="s">
        <v>
183</v>
      </c>
      <c r="AZ28" s="449"/>
      <c r="BA28" s="449"/>
      <c r="BB28" s="450"/>
      <c r="BC28" s="457" t="s">
        <v>
47</v>
      </c>
      <c r="BD28" s="458"/>
      <c r="BE28" s="458"/>
      <c r="BF28" s="458"/>
      <c r="BG28" s="458"/>
      <c r="BH28" s="458"/>
      <c r="BI28" s="458"/>
      <c r="BJ28" s="458"/>
      <c r="BK28" s="458"/>
      <c r="BL28" s="458"/>
      <c r="BM28" s="459"/>
      <c r="BN28" s="460">
        <v>
918373</v>
      </c>
      <c r="BO28" s="461"/>
      <c r="BP28" s="461"/>
      <c r="BQ28" s="461"/>
      <c r="BR28" s="461"/>
      <c r="BS28" s="461"/>
      <c r="BT28" s="461"/>
      <c r="BU28" s="462"/>
      <c r="BV28" s="460">
        <v>
917795</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x14ac:dyDescent="0.2">
      <c r="A29" s="186"/>
      <c r="B29" s="497"/>
      <c r="C29" s="498"/>
      <c r="D29" s="499"/>
      <c r="E29" s="438" t="s">
        <v>
184</v>
      </c>
      <c r="F29" s="439"/>
      <c r="G29" s="439"/>
      <c r="H29" s="439"/>
      <c r="I29" s="439"/>
      <c r="J29" s="439"/>
      <c r="K29" s="440"/>
      <c r="L29" s="441">
        <v>
8</v>
      </c>
      <c r="M29" s="442"/>
      <c r="N29" s="442"/>
      <c r="O29" s="442"/>
      <c r="P29" s="443"/>
      <c r="Q29" s="441">
        <v>
1760</v>
      </c>
      <c r="R29" s="442"/>
      <c r="S29" s="442"/>
      <c r="T29" s="442"/>
      <c r="U29" s="442"/>
      <c r="V29" s="443"/>
      <c r="W29" s="508"/>
      <c r="X29" s="509"/>
      <c r="Y29" s="510"/>
      <c r="Z29" s="438" t="s">
        <v>
185</v>
      </c>
      <c r="AA29" s="439"/>
      <c r="AB29" s="439"/>
      <c r="AC29" s="439"/>
      <c r="AD29" s="439"/>
      <c r="AE29" s="439"/>
      <c r="AF29" s="439"/>
      <c r="AG29" s="440"/>
      <c r="AH29" s="441">
        <v>
116</v>
      </c>
      <c r="AI29" s="442"/>
      <c r="AJ29" s="442"/>
      <c r="AK29" s="442"/>
      <c r="AL29" s="443"/>
      <c r="AM29" s="441">
        <v>
348000</v>
      </c>
      <c r="AN29" s="442"/>
      <c r="AO29" s="442"/>
      <c r="AP29" s="442"/>
      <c r="AQ29" s="442"/>
      <c r="AR29" s="443"/>
      <c r="AS29" s="441">
        <v>
3000</v>
      </c>
      <c r="AT29" s="442"/>
      <c r="AU29" s="442"/>
      <c r="AV29" s="442"/>
      <c r="AW29" s="442"/>
      <c r="AX29" s="444"/>
      <c r="AY29" s="451"/>
      <c r="AZ29" s="452"/>
      <c r="BA29" s="452"/>
      <c r="BB29" s="453"/>
      <c r="BC29" s="445" t="s">
        <v>
186</v>
      </c>
      <c r="BD29" s="446"/>
      <c r="BE29" s="446"/>
      <c r="BF29" s="446"/>
      <c r="BG29" s="446"/>
      <c r="BH29" s="446"/>
      <c r="BI29" s="446"/>
      <c r="BJ29" s="446"/>
      <c r="BK29" s="446"/>
      <c r="BL29" s="446"/>
      <c r="BM29" s="447"/>
      <c r="BN29" s="465">
        <v>
303333</v>
      </c>
      <c r="BO29" s="466"/>
      <c r="BP29" s="466"/>
      <c r="BQ29" s="466"/>
      <c r="BR29" s="466"/>
      <c r="BS29" s="466"/>
      <c r="BT29" s="466"/>
      <c r="BU29" s="467"/>
      <c r="BV29" s="465">
        <v>
218120</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x14ac:dyDescent="0.25">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
187</v>
      </c>
      <c r="X30" s="518"/>
      <c r="Y30" s="518"/>
      <c r="Z30" s="518"/>
      <c r="AA30" s="518"/>
      <c r="AB30" s="518"/>
      <c r="AC30" s="518"/>
      <c r="AD30" s="518"/>
      <c r="AE30" s="518"/>
      <c r="AF30" s="518"/>
      <c r="AG30" s="519"/>
      <c r="AH30" s="429">
        <v>
92.5</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
49</v>
      </c>
      <c r="BD30" s="433"/>
      <c r="BE30" s="433"/>
      <c r="BF30" s="433"/>
      <c r="BG30" s="433"/>
      <c r="BH30" s="433"/>
      <c r="BI30" s="433"/>
      <c r="BJ30" s="433"/>
      <c r="BK30" s="433"/>
      <c r="BL30" s="433"/>
      <c r="BM30" s="434"/>
      <c r="BN30" s="468">
        <v>
1172329</v>
      </c>
      <c r="BO30" s="469"/>
      <c r="BP30" s="469"/>
      <c r="BQ30" s="469"/>
      <c r="BR30" s="469"/>
      <c r="BS30" s="469"/>
      <c r="BT30" s="469"/>
      <c r="BU30" s="470"/>
      <c r="BV30" s="468">
        <v>
1138460</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2">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2">
      <c r="A32" s="186"/>
      <c r="B32" s="212"/>
      <c r="C32" s="213" t="s">
        <v>
188</v>
      </c>
      <c r="D32" s="213"/>
      <c r="E32" s="213"/>
      <c r="F32" s="210"/>
      <c r="G32" s="210"/>
      <c r="H32" s="210"/>
      <c r="I32" s="210"/>
      <c r="J32" s="210"/>
      <c r="K32" s="210"/>
      <c r="L32" s="210"/>
      <c r="M32" s="210"/>
      <c r="N32" s="210"/>
      <c r="O32" s="210"/>
      <c r="P32" s="210"/>
      <c r="Q32" s="210"/>
      <c r="R32" s="210"/>
      <c r="S32" s="210"/>
      <c r="T32" s="210"/>
      <c r="U32" s="210" t="s">
        <v>
189</v>
      </c>
      <c r="V32" s="210"/>
      <c r="W32" s="210"/>
      <c r="X32" s="210"/>
      <c r="Y32" s="210"/>
      <c r="Z32" s="210"/>
      <c r="AA32" s="210"/>
      <c r="AB32" s="210"/>
      <c r="AC32" s="210"/>
      <c r="AD32" s="210"/>
      <c r="AE32" s="210"/>
      <c r="AF32" s="210"/>
      <c r="AG32" s="210"/>
      <c r="AH32" s="210"/>
      <c r="AI32" s="210"/>
      <c r="AJ32" s="210"/>
      <c r="AK32" s="210"/>
      <c r="AL32" s="210"/>
      <c r="AM32" s="214" t="s">
        <v>
190</v>
      </c>
      <c r="AN32" s="210"/>
      <c r="AO32" s="210"/>
      <c r="AP32" s="210"/>
      <c r="AQ32" s="210"/>
      <c r="AR32" s="210"/>
      <c r="AS32" s="214"/>
      <c r="AT32" s="214"/>
      <c r="AU32" s="214"/>
      <c r="AV32" s="214"/>
      <c r="AW32" s="214"/>
      <c r="AX32" s="214"/>
      <c r="AY32" s="214"/>
      <c r="AZ32" s="214"/>
      <c r="BA32" s="214"/>
      <c r="BB32" s="210"/>
      <c r="BC32" s="214"/>
      <c r="BD32" s="210"/>
      <c r="BE32" s="214" t="s">
        <v>
191</v>
      </c>
      <c r="BF32" s="210"/>
      <c r="BG32" s="210"/>
      <c r="BH32" s="210"/>
      <c r="BI32" s="210"/>
      <c r="BJ32" s="214"/>
      <c r="BK32" s="214"/>
      <c r="BL32" s="214"/>
      <c r="BM32" s="214"/>
      <c r="BN32" s="214"/>
      <c r="BO32" s="214"/>
      <c r="BP32" s="214"/>
      <c r="BQ32" s="214"/>
      <c r="BR32" s="210"/>
      <c r="BS32" s="210"/>
      <c r="BT32" s="210"/>
      <c r="BU32" s="210"/>
      <c r="BV32" s="210"/>
      <c r="BW32" s="210" t="s">
        <v>
192</v>
      </c>
      <c r="BX32" s="210"/>
      <c r="BY32" s="210"/>
      <c r="BZ32" s="210"/>
      <c r="CA32" s="210"/>
      <c r="CB32" s="214"/>
      <c r="CC32" s="214"/>
      <c r="CD32" s="214"/>
      <c r="CE32" s="214"/>
      <c r="CF32" s="214"/>
      <c r="CG32" s="214"/>
      <c r="CH32" s="214"/>
      <c r="CI32" s="214"/>
      <c r="CJ32" s="214"/>
      <c r="CK32" s="214"/>
      <c r="CL32" s="214"/>
      <c r="CM32" s="214"/>
      <c r="CN32" s="214"/>
      <c r="CO32" s="214" t="s">
        <v>
193</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2">
      <c r="A33" s="186"/>
      <c r="B33" s="212"/>
      <c r="C33" s="428" t="s">
        <v>
194</v>
      </c>
      <c r="D33" s="428"/>
      <c r="E33" s="427" t="s">
        <v>
195</v>
      </c>
      <c r="F33" s="427"/>
      <c r="G33" s="427"/>
      <c r="H33" s="427"/>
      <c r="I33" s="427"/>
      <c r="J33" s="427"/>
      <c r="K33" s="427"/>
      <c r="L33" s="427"/>
      <c r="M33" s="427"/>
      <c r="N33" s="427"/>
      <c r="O33" s="427"/>
      <c r="P33" s="427"/>
      <c r="Q33" s="427"/>
      <c r="R33" s="427"/>
      <c r="S33" s="427"/>
      <c r="T33" s="215"/>
      <c r="U33" s="428" t="s">
        <v>
196</v>
      </c>
      <c r="V33" s="428"/>
      <c r="W33" s="427" t="s">
        <v>
197</v>
      </c>
      <c r="X33" s="427"/>
      <c r="Y33" s="427"/>
      <c r="Z33" s="427"/>
      <c r="AA33" s="427"/>
      <c r="AB33" s="427"/>
      <c r="AC33" s="427"/>
      <c r="AD33" s="427"/>
      <c r="AE33" s="427"/>
      <c r="AF33" s="427"/>
      <c r="AG33" s="427"/>
      <c r="AH33" s="427"/>
      <c r="AI33" s="427"/>
      <c r="AJ33" s="427"/>
      <c r="AK33" s="427"/>
      <c r="AL33" s="215"/>
      <c r="AM33" s="428" t="s">
        <v>
196</v>
      </c>
      <c r="AN33" s="428"/>
      <c r="AO33" s="427" t="s">
        <v>
197</v>
      </c>
      <c r="AP33" s="427"/>
      <c r="AQ33" s="427"/>
      <c r="AR33" s="427"/>
      <c r="AS33" s="427"/>
      <c r="AT33" s="427"/>
      <c r="AU33" s="427"/>
      <c r="AV33" s="427"/>
      <c r="AW33" s="427"/>
      <c r="AX33" s="427"/>
      <c r="AY33" s="427"/>
      <c r="AZ33" s="427"/>
      <c r="BA33" s="427"/>
      <c r="BB33" s="427"/>
      <c r="BC33" s="427"/>
      <c r="BD33" s="216"/>
      <c r="BE33" s="427" t="s">
        <v>
198</v>
      </c>
      <c r="BF33" s="427"/>
      <c r="BG33" s="427" t="s">
        <v>
199</v>
      </c>
      <c r="BH33" s="427"/>
      <c r="BI33" s="427"/>
      <c r="BJ33" s="427"/>
      <c r="BK33" s="427"/>
      <c r="BL33" s="427"/>
      <c r="BM33" s="427"/>
      <c r="BN33" s="427"/>
      <c r="BO33" s="427"/>
      <c r="BP33" s="427"/>
      <c r="BQ33" s="427"/>
      <c r="BR33" s="427"/>
      <c r="BS33" s="427"/>
      <c r="BT33" s="427"/>
      <c r="BU33" s="427"/>
      <c r="BV33" s="216"/>
      <c r="BW33" s="428" t="s">
        <v>
198</v>
      </c>
      <c r="BX33" s="428"/>
      <c r="BY33" s="427" t="s">
        <v>
200</v>
      </c>
      <c r="BZ33" s="427"/>
      <c r="CA33" s="427"/>
      <c r="CB33" s="427"/>
      <c r="CC33" s="427"/>
      <c r="CD33" s="427"/>
      <c r="CE33" s="427"/>
      <c r="CF33" s="427"/>
      <c r="CG33" s="427"/>
      <c r="CH33" s="427"/>
      <c r="CI33" s="427"/>
      <c r="CJ33" s="427"/>
      <c r="CK33" s="427"/>
      <c r="CL33" s="427"/>
      <c r="CM33" s="427"/>
      <c r="CN33" s="215"/>
      <c r="CO33" s="428" t="s">
        <v>
196</v>
      </c>
      <c r="CP33" s="428"/>
      <c r="CQ33" s="427" t="s">
        <v>
201</v>
      </c>
      <c r="CR33" s="427"/>
      <c r="CS33" s="427"/>
      <c r="CT33" s="427"/>
      <c r="CU33" s="427"/>
      <c r="CV33" s="427"/>
      <c r="CW33" s="427"/>
      <c r="CX33" s="427"/>
      <c r="CY33" s="427"/>
      <c r="CZ33" s="427"/>
      <c r="DA33" s="427"/>
      <c r="DB33" s="427"/>
      <c r="DC33" s="427"/>
      <c r="DD33" s="427"/>
      <c r="DE33" s="427"/>
      <c r="DF33" s="215"/>
      <c r="DG33" s="426" t="s">
        <v>
202</v>
      </c>
      <c r="DH33" s="426"/>
      <c r="DI33" s="217"/>
      <c r="DJ33" s="185"/>
      <c r="DK33" s="185"/>
      <c r="DL33" s="185"/>
      <c r="DM33" s="185"/>
      <c r="DN33" s="185"/>
      <c r="DO33" s="185"/>
    </row>
    <row r="34" spans="1:119" ht="32.25" customHeight="1" x14ac:dyDescent="0.2">
      <c r="A34" s="186"/>
      <c r="B34" s="212"/>
      <c r="C34" s="424">
        <f>
IF(E34="","",1)</f>
        <v>
1</v>
      </c>
      <c r="D34" s="424"/>
      <c r="E34" s="423" t="str">
        <f>
IF('各会計、関係団体の財政状況及び健全化判断比率'!B7="","",'各会計、関係団体の財政状況及び健全化判断比率'!B7)</f>
        <v>
一般会計</v>
      </c>
      <c r="F34" s="423"/>
      <c r="G34" s="423"/>
      <c r="H34" s="423"/>
      <c r="I34" s="423"/>
      <c r="J34" s="423"/>
      <c r="K34" s="423"/>
      <c r="L34" s="423"/>
      <c r="M34" s="423"/>
      <c r="N34" s="423"/>
      <c r="O34" s="423"/>
      <c r="P34" s="423"/>
      <c r="Q34" s="423"/>
      <c r="R34" s="423"/>
      <c r="S34" s="423"/>
      <c r="T34" s="213"/>
      <c r="U34" s="424">
        <f>
IF(W34="","",MAX(C34:D43)+1)</f>
        <v>
4</v>
      </c>
      <c r="V34" s="424"/>
      <c r="W34" s="423" t="str">
        <f>
IF('各会計、関係団体の財政状況及び健全化判断比率'!B28="","",'各会計、関係団体の財政状況及び健全化判断比率'!B28)</f>
        <v>
国民健康保険特別会計</v>
      </c>
      <c r="X34" s="423"/>
      <c r="Y34" s="423"/>
      <c r="Z34" s="423"/>
      <c r="AA34" s="423"/>
      <c r="AB34" s="423"/>
      <c r="AC34" s="423"/>
      <c r="AD34" s="423"/>
      <c r="AE34" s="423"/>
      <c r="AF34" s="423"/>
      <c r="AG34" s="423"/>
      <c r="AH34" s="423"/>
      <c r="AI34" s="423"/>
      <c r="AJ34" s="423"/>
      <c r="AK34" s="423"/>
      <c r="AL34" s="213"/>
      <c r="AM34" s="424" t="str">
        <f>
IF(AO34="","",MAX(C34:D43,U34:V43)+1)</f>
        <v/>
      </c>
      <c r="AN34" s="424"/>
      <c r="AO34" s="423"/>
      <c r="AP34" s="423"/>
      <c r="AQ34" s="423"/>
      <c r="AR34" s="423"/>
      <c r="AS34" s="423"/>
      <c r="AT34" s="423"/>
      <c r="AU34" s="423"/>
      <c r="AV34" s="423"/>
      <c r="AW34" s="423"/>
      <c r="AX34" s="423"/>
      <c r="AY34" s="423"/>
      <c r="AZ34" s="423"/>
      <c r="BA34" s="423"/>
      <c r="BB34" s="423"/>
      <c r="BC34" s="423"/>
      <c r="BD34" s="213"/>
      <c r="BE34" s="424">
        <f>
IF(BG34="","",MAX(C34:D43,U34:V43,AM34:AN43)+1)</f>
        <v>
8</v>
      </c>
      <c r="BF34" s="424"/>
      <c r="BG34" s="423" t="str">
        <f>
IF('各会計、関係団体の財政状況及び健全化判断比率'!B32="","",'各会計、関係団体の財政状況及び健全化判断比率'!B32)</f>
        <v>
簡易水道事業特別会計</v>
      </c>
      <c r="BH34" s="423"/>
      <c r="BI34" s="423"/>
      <c r="BJ34" s="423"/>
      <c r="BK34" s="423"/>
      <c r="BL34" s="423"/>
      <c r="BM34" s="423"/>
      <c r="BN34" s="423"/>
      <c r="BO34" s="423"/>
      <c r="BP34" s="423"/>
      <c r="BQ34" s="423"/>
      <c r="BR34" s="423"/>
      <c r="BS34" s="423"/>
      <c r="BT34" s="423"/>
      <c r="BU34" s="423"/>
      <c r="BV34" s="213"/>
      <c r="BW34" s="424">
        <f>
IF(BY34="","",MAX(C34:D43,U34:V43,AM34:AN43,BE34:BF43)+1)</f>
        <v>
10</v>
      </c>
      <c r="BX34" s="424"/>
      <c r="BY34" s="423" t="str">
        <f>
IF('各会計、関係団体の財政状況及び健全化判断比率'!B68="","",'各会計、関係団体の財政状況及び健全化判断比率'!B68)</f>
        <v>
東京都島嶼町村一部事務組合</v>
      </c>
      <c r="BZ34" s="423"/>
      <c r="CA34" s="423"/>
      <c r="CB34" s="423"/>
      <c r="CC34" s="423"/>
      <c r="CD34" s="423"/>
      <c r="CE34" s="423"/>
      <c r="CF34" s="423"/>
      <c r="CG34" s="423"/>
      <c r="CH34" s="423"/>
      <c r="CI34" s="423"/>
      <c r="CJ34" s="423"/>
      <c r="CK34" s="423"/>
      <c r="CL34" s="423"/>
      <c r="CM34" s="423"/>
      <c r="CN34" s="213"/>
      <c r="CO34" s="424">
        <f>
IF(CQ34="","",MAX(C34:D43,U34:V43,AM34:AN43,BE34:BF43,BW34:BX43)+1)</f>
        <v>
17</v>
      </c>
      <c r="CP34" s="424"/>
      <c r="CQ34" s="423" t="str">
        <f>
IF('各会計、関係団体の財政状況及び健全化判断比率'!BS7="","",'各会計、関係団体の財政状況及び健全化判断比率'!BS7)</f>
        <v>
小笠原ラム・リキュール株式会社</v>
      </c>
      <c r="CR34" s="423"/>
      <c r="CS34" s="423"/>
      <c r="CT34" s="423"/>
      <c r="CU34" s="423"/>
      <c r="CV34" s="423"/>
      <c r="CW34" s="423"/>
      <c r="CX34" s="423"/>
      <c r="CY34" s="423"/>
      <c r="CZ34" s="423"/>
      <c r="DA34" s="423"/>
      <c r="DB34" s="423"/>
      <c r="DC34" s="423"/>
      <c r="DD34" s="423"/>
      <c r="DE34" s="423"/>
      <c r="DF34" s="210"/>
      <c r="DG34" s="425" t="str">
        <f>
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x14ac:dyDescent="0.2">
      <c r="A35" s="186"/>
      <c r="B35" s="212"/>
      <c r="C35" s="424">
        <f>
IF(E35="","",C34+1)</f>
        <v>
2</v>
      </c>
      <c r="D35" s="424"/>
      <c r="E35" s="423" t="str">
        <f>
IF('各会計、関係団体の財政状況及び健全化判断比率'!B8="","",'各会計、関係団体の財政状況及び健全化判断比率'!B8)</f>
        <v>
宅地造成事業特別会計</v>
      </c>
      <c r="F35" s="423"/>
      <c r="G35" s="423"/>
      <c r="H35" s="423"/>
      <c r="I35" s="423"/>
      <c r="J35" s="423"/>
      <c r="K35" s="423"/>
      <c r="L35" s="423"/>
      <c r="M35" s="423"/>
      <c r="N35" s="423"/>
      <c r="O35" s="423"/>
      <c r="P35" s="423"/>
      <c r="Q35" s="423"/>
      <c r="R35" s="423"/>
      <c r="S35" s="423"/>
      <c r="T35" s="213"/>
      <c r="U35" s="424">
        <f>
IF(W35="","",U34+1)</f>
        <v>
5</v>
      </c>
      <c r="V35" s="424"/>
      <c r="W35" s="423" t="str">
        <f>
IF('各会計、関係団体の財政状況及び健全化判断比率'!B29="","",'各会計、関係団体の財政状況及び健全化判断比率'!B29)</f>
        <v>
介護保険（保険事業勘定）特別会計</v>
      </c>
      <c r="X35" s="423"/>
      <c r="Y35" s="423"/>
      <c r="Z35" s="423"/>
      <c r="AA35" s="423"/>
      <c r="AB35" s="423"/>
      <c r="AC35" s="423"/>
      <c r="AD35" s="423"/>
      <c r="AE35" s="423"/>
      <c r="AF35" s="423"/>
      <c r="AG35" s="423"/>
      <c r="AH35" s="423"/>
      <c r="AI35" s="423"/>
      <c r="AJ35" s="423"/>
      <c r="AK35" s="423"/>
      <c r="AL35" s="213"/>
      <c r="AM35" s="424" t="str">
        <f t="shared" ref="AM35:AM43" si="0">
IF(AO35="","",AM34+1)</f>
        <v/>
      </c>
      <c r="AN35" s="424"/>
      <c r="AO35" s="423"/>
      <c r="AP35" s="423"/>
      <c r="AQ35" s="423"/>
      <c r="AR35" s="423"/>
      <c r="AS35" s="423"/>
      <c r="AT35" s="423"/>
      <c r="AU35" s="423"/>
      <c r="AV35" s="423"/>
      <c r="AW35" s="423"/>
      <c r="AX35" s="423"/>
      <c r="AY35" s="423"/>
      <c r="AZ35" s="423"/>
      <c r="BA35" s="423"/>
      <c r="BB35" s="423"/>
      <c r="BC35" s="423"/>
      <c r="BD35" s="213"/>
      <c r="BE35" s="424">
        <f t="shared" ref="BE35:BE43" si="1">
IF(BG35="","",BE34+1)</f>
        <v>
9</v>
      </c>
      <c r="BF35" s="424"/>
      <c r="BG35" s="423" t="str">
        <f>
IF('各会計、関係団体の財政状況及び健全化判断比率'!B33="","",'各会計、関係団体の財政状況及び健全化判断比率'!B33)</f>
        <v>
浄化槽事業特別会計</v>
      </c>
      <c r="BH35" s="423"/>
      <c r="BI35" s="423"/>
      <c r="BJ35" s="423"/>
      <c r="BK35" s="423"/>
      <c r="BL35" s="423"/>
      <c r="BM35" s="423"/>
      <c r="BN35" s="423"/>
      <c r="BO35" s="423"/>
      <c r="BP35" s="423"/>
      <c r="BQ35" s="423"/>
      <c r="BR35" s="423"/>
      <c r="BS35" s="423"/>
      <c r="BT35" s="423"/>
      <c r="BU35" s="423"/>
      <c r="BV35" s="213"/>
      <c r="BW35" s="424">
        <f t="shared" ref="BW35:BW43" si="2">
IF(BY35="","",BW34+1)</f>
        <v>
11</v>
      </c>
      <c r="BX35" s="424"/>
      <c r="BY35" s="423" t="str">
        <f>
IF('各会計、関係団体の財政状況及び健全化判断比率'!B69="","",'各会計、関係団体の財政状況及び健全化判断比率'!B69)</f>
        <v>
東京都市町村職員退職手当組合</v>
      </c>
      <c r="BZ35" s="423"/>
      <c r="CA35" s="423"/>
      <c r="CB35" s="423"/>
      <c r="CC35" s="423"/>
      <c r="CD35" s="423"/>
      <c r="CE35" s="423"/>
      <c r="CF35" s="423"/>
      <c r="CG35" s="423"/>
      <c r="CH35" s="423"/>
      <c r="CI35" s="423"/>
      <c r="CJ35" s="423"/>
      <c r="CK35" s="423"/>
      <c r="CL35" s="423"/>
      <c r="CM35" s="423"/>
      <c r="CN35" s="213"/>
      <c r="CO35" s="424" t="str">
        <f t="shared" ref="CO35:CO43" si="3">
IF(CQ35="","",CO34+1)</f>
        <v/>
      </c>
      <c r="CP35" s="424"/>
      <c r="CQ35" s="423" t="str">
        <f>
IF('各会計、関係団体の財政状況及び健全化判断比率'!BS8="","",'各会計、関係団体の財政状況及び健全化判断比率'!BS8)</f>
        <v/>
      </c>
      <c r="CR35" s="423"/>
      <c r="CS35" s="423"/>
      <c r="CT35" s="423"/>
      <c r="CU35" s="423"/>
      <c r="CV35" s="423"/>
      <c r="CW35" s="423"/>
      <c r="CX35" s="423"/>
      <c r="CY35" s="423"/>
      <c r="CZ35" s="423"/>
      <c r="DA35" s="423"/>
      <c r="DB35" s="423"/>
      <c r="DC35" s="423"/>
      <c r="DD35" s="423"/>
      <c r="DE35" s="423"/>
      <c r="DF35" s="210"/>
      <c r="DG35" s="425" t="str">
        <f>
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x14ac:dyDescent="0.2">
      <c r="A36" s="186"/>
      <c r="B36" s="212"/>
      <c r="C36" s="424">
        <f>
IF(E36="","",C35+1)</f>
        <v>
3</v>
      </c>
      <c r="D36" s="424"/>
      <c r="E36" s="423" t="str">
        <f>
IF('各会計、関係団体の財政状況及び健全化判断比率'!B9="","",'各会計、関係団体の財政状況及び健全化判断比率'!B9)</f>
        <v>
下水道事業特別会計</v>
      </c>
      <c r="F36" s="423"/>
      <c r="G36" s="423"/>
      <c r="H36" s="423"/>
      <c r="I36" s="423"/>
      <c r="J36" s="423"/>
      <c r="K36" s="423"/>
      <c r="L36" s="423"/>
      <c r="M36" s="423"/>
      <c r="N36" s="423"/>
      <c r="O36" s="423"/>
      <c r="P36" s="423"/>
      <c r="Q36" s="423"/>
      <c r="R36" s="423"/>
      <c r="S36" s="423"/>
      <c r="T36" s="213"/>
      <c r="U36" s="424">
        <f t="shared" ref="U36:U43" si="4">
IF(W36="","",U35+1)</f>
        <v>
6</v>
      </c>
      <c r="V36" s="424"/>
      <c r="W36" s="423" t="str">
        <f>
IF('各会計、関係団体の財政状況及び健全化判断比率'!B30="","",'各会計、関係団体の財政状況及び健全化判断比率'!B30)</f>
        <v>
介護保険（介護サービス事業勘定）特別会計</v>
      </c>
      <c r="X36" s="423"/>
      <c r="Y36" s="423"/>
      <c r="Z36" s="423"/>
      <c r="AA36" s="423"/>
      <c r="AB36" s="423"/>
      <c r="AC36" s="423"/>
      <c r="AD36" s="423"/>
      <c r="AE36" s="423"/>
      <c r="AF36" s="423"/>
      <c r="AG36" s="423"/>
      <c r="AH36" s="423"/>
      <c r="AI36" s="423"/>
      <c r="AJ36" s="423"/>
      <c r="AK36" s="423"/>
      <c r="AL36" s="213"/>
      <c r="AM36" s="424" t="str">
        <f t="shared" si="0"/>
        <v/>
      </c>
      <c r="AN36" s="424"/>
      <c r="AO36" s="423"/>
      <c r="AP36" s="423"/>
      <c r="AQ36" s="423"/>
      <c r="AR36" s="423"/>
      <c r="AS36" s="423"/>
      <c r="AT36" s="423"/>
      <c r="AU36" s="423"/>
      <c r="AV36" s="423"/>
      <c r="AW36" s="423"/>
      <c r="AX36" s="423"/>
      <c r="AY36" s="423"/>
      <c r="AZ36" s="423"/>
      <c r="BA36" s="423"/>
      <c r="BB36" s="423"/>
      <c r="BC36" s="423"/>
      <c r="BD36" s="213"/>
      <c r="BE36" s="424" t="str">
        <f t="shared" si="1"/>
        <v/>
      </c>
      <c r="BF36" s="424"/>
      <c r="BG36" s="423"/>
      <c r="BH36" s="423"/>
      <c r="BI36" s="423"/>
      <c r="BJ36" s="423"/>
      <c r="BK36" s="423"/>
      <c r="BL36" s="423"/>
      <c r="BM36" s="423"/>
      <c r="BN36" s="423"/>
      <c r="BO36" s="423"/>
      <c r="BP36" s="423"/>
      <c r="BQ36" s="423"/>
      <c r="BR36" s="423"/>
      <c r="BS36" s="423"/>
      <c r="BT36" s="423"/>
      <c r="BU36" s="423"/>
      <c r="BV36" s="213"/>
      <c r="BW36" s="424">
        <f t="shared" si="2"/>
        <v>
12</v>
      </c>
      <c r="BX36" s="424"/>
      <c r="BY36" s="423" t="str">
        <f>
IF('各会計、関係団体の財政状況及び健全化判断比率'!B70="","",'各会計、関係団体の財政状況及び健全化判断比率'!B70)</f>
        <v>
東京都市町村議会議員公務災害補償等組合</v>
      </c>
      <c r="BZ36" s="423"/>
      <c r="CA36" s="423"/>
      <c r="CB36" s="423"/>
      <c r="CC36" s="423"/>
      <c r="CD36" s="423"/>
      <c r="CE36" s="423"/>
      <c r="CF36" s="423"/>
      <c r="CG36" s="423"/>
      <c r="CH36" s="423"/>
      <c r="CI36" s="423"/>
      <c r="CJ36" s="423"/>
      <c r="CK36" s="423"/>
      <c r="CL36" s="423"/>
      <c r="CM36" s="423"/>
      <c r="CN36" s="213"/>
      <c r="CO36" s="424" t="str">
        <f t="shared" si="3"/>
        <v/>
      </c>
      <c r="CP36" s="424"/>
      <c r="CQ36" s="423" t="str">
        <f>
IF('各会計、関係団体の財政状況及び健全化判断比率'!BS9="","",'各会計、関係団体の財政状況及び健全化判断比率'!BS9)</f>
        <v/>
      </c>
      <c r="CR36" s="423"/>
      <c r="CS36" s="423"/>
      <c r="CT36" s="423"/>
      <c r="CU36" s="423"/>
      <c r="CV36" s="423"/>
      <c r="CW36" s="423"/>
      <c r="CX36" s="423"/>
      <c r="CY36" s="423"/>
      <c r="CZ36" s="423"/>
      <c r="DA36" s="423"/>
      <c r="DB36" s="423"/>
      <c r="DC36" s="423"/>
      <c r="DD36" s="423"/>
      <c r="DE36" s="423"/>
      <c r="DF36" s="210"/>
      <c r="DG36" s="425" t="str">
        <f>
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x14ac:dyDescent="0.2">
      <c r="A37" s="186"/>
      <c r="B37" s="212"/>
      <c r="C37" s="424" t="str">
        <f>
IF(E37="","",C36+1)</f>
        <v/>
      </c>
      <c r="D37" s="424"/>
      <c r="E37" s="423" t="str">
        <f>
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f t="shared" si="4"/>
        <v>
7</v>
      </c>
      <c r="V37" s="424"/>
      <c r="W37" s="423" t="str">
        <f>
IF('各会計、関係団体の財政状況及び健全化判断比率'!B31="","",'各会計、関係団体の財政状況及び健全化判断比率'!B31)</f>
        <v>
後期高齢者医療特別会計</v>
      </c>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f t="shared" si="2"/>
        <v>
13</v>
      </c>
      <c r="BX37" s="424"/>
      <c r="BY37" s="423" t="str">
        <f>
IF('各会計、関係団体の財政状況及び健全化判断比率'!B71="","",'各会計、関係団体の財政状況及び健全化判断比率'!B71)</f>
        <v>
東京市町村総合事務組合（一般会計）</v>
      </c>
      <c r="BZ37" s="423"/>
      <c r="CA37" s="423"/>
      <c r="CB37" s="423"/>
      <c r="CC37" s="423"/>
      <c r="CD37" s="423"/>
      <c r="CE37" s="423"/>
      <c r="CF37" s="423"/>
      <c r="CG37" s="423"/>
      <c r="CH37" s="423"/>
      <c r="CI37" s="423"/>
      <c r="CJ37" s="423"/>
      <c r="CK37" s="423"/>
      <c r="CL37" s="423"/>
      <c r="CM37" s="423"/>
      <c r="CN37" s="213"/>
      <c r="CO37" s="424" t="str">
        <f t="shared" si="3"/>
        <v/>
      </c>
      <c r="CP37" s="424"/>
      <c r="CQ37" s="423" t="str">
        <f>
IF('各会計、関係団体の財政状況及び健全化判断比率'!BS10="","",'各会計、関係団体の財政状況及び健全化判断比率'!BS10)</f>
        <v/>
      </c>
      <c r="CR37" s="423"/>
      <c r="CS37" s="423"/>
      <c r="CT37" s="423"/>
      <c r="CU37" s="423"/>
      <c r="CV37" s="423"/>
      <c r="CW37" s="423"/>
      <c r="CX37" s="423"/>
      <c r="CY37" s="423"/>
      <c r="CZ37" s="423"/>
      <c r="DA37" s="423"/>
      <c r="DB37" s="423"/>
      <c r="DC37" s="423"/>
      <c r="DD37" s="423"/>
      <c r="DE37" s="423"/>
      <c r="DF37" s="210"/>
      <c r="DG37" s="425" t="str">
        <f>
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x14ac:dyDescent="0.2">
      <c r="A38" s="186"/>
      <c r="B38" s="212"/>
      <c r="C38" s="424" t="str">
        <f t="shared" ref="C38:C43" si="5">
IF(E38="","",C37+1)</f>
        <v/>
      </c>
      <c r="D38" s="424"/>
      <c r="E38" s="423" t="str">
        <f>
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f t="shared" si="2"/>
        <v>
14</v>
      </c>
      <c r="BX38" s="424"/>
      <c r="BY38" s="423" t="str">
        <f>
IF('各会計、関係団体の財政状況及び健全化判断比率'!B72="","",'各会計、関係団体の財政状況及び健全化判断比率'!B72)</f>
        <v>
東京市町村総合事務組合（交通災害共済）</v>
      </c>
      <c r="BZ38" s="423"/>
      <c r="CA38" s="423"/>
      <c r="CB38" s="423"/>
      <c r="CC38" s="423"/>
      <c r="CD38" s="423"/>
      <c r="CE38" s="423"/>
      <c r="CF38" s="423"/>
      <c r="CG38" s="423"/>
      <c r="CH38" s="423"/>
      <c r="CI38" s="423"/>
      <c r="CJ38" s="423"/>
      <c r="CK38" s="423"/>
      <c r="CL38" s="423"/>
      <c r="CM38" s="423"/>
      <c r="CN38" s="213"/>
      <c r="CO38" s="424" t="str">
        <f t="shared" si="3"/>
        <v/>
      </c>
      <c r="CP38" s="424"/>
      <c r="CQ38" s="423" t="str">
        <f>
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10"/>
      <c r="DG38" s="425" t="str">
        <f>
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x14ac:dyDescent="0.2">
      <c r="A39" s="186"/>
      <c r="B39" s="212"/>
      <c r="C39" s="424" t="str">
        <f t="shared" si="5"/>
        <v/>
      </c>
      <c r="D39" s="424"/>
      <c r="E39" s="423" t="str">
        <f>
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f t="shared" si="2"/>
        <v>
15</v>
      </c>
      <c r="BX39" s="424"/>
      <c r="BY39" s="423" t="str">
        <f>
IF('各会計、関係団体の財政状況及び健全化判断比率'!B73="","",'各会計、関係団体の財政状況及び健全化判断比率'!B73)</f>
        <v>
東京都後期高齢者医療広域連合（一般会計）</v>
      </c>
      <c r="BZ39" s="423"/>
      <c r="CA39" s="423"/>
      <c r="CB39" s="423"/>
      <c r="CC39" s="423"/>
      <c r="CD39" s="423"/>
      <c r="CE39" s="423"/>
      <c r="CF39" s="423"/>
      <c r="CG39" s="423"/>
      <c r="CH39" s="423"/>
      <c r="CI39" s="423"/>
      <c r="CJ39" s="423"/>
      <c r="CK39" s="423"/>
      <c r="CL39" s="423"/>
      <c r="CM39" s="423"/>
      <c r="CN39" s="213"/>
      <c r="CO39" s="424" t="str">
        <f t="shared" si="3"/>
        <v/>
      </c>
      <c r="CP39" s="424"/>
      <c r="CQ39" s="423" t="str">
        <f>
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
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x14ac:dyDescent="0.2">
      <c r="A40" s="186"/>
      <c r="B40" s="212"/>
      <c r="C40" s="424" t="str">
        <f t="shared" si="5"/>
        <v/>
      </c>
      <c r="D40" s="424"/>
      <c r="E40" s="423" t="str">
        <f>
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f t="shared" si="2"/>
        <v>
16</v>
      </c>
      <c r="BX40" s="424"/>
      <c r="BY40" s="423" t="str">
        <f>
IF('各会計、関係団体の財政状況及び健全化判断比率'!B74="","",'各会計、関係団体の財政状況及び健全化判断比率'!B74)</f>
        <v>
東京都後期高齢者医療広域連合
（後期高齢者医療特別会計）</v>
      </c>
      <c r="BZ40" s="423"/>
      <c r="CA40" s="423"/>
      <c r="CB40" s="423"/>
      <c r="CC40" s="423"/>
      <c r="CD40" s="423"/>
      <c r="CE40" s="423"/>
      <c r="CF40" s="423"/>
      <c r="CG40" s="423"/>
      <c r="CH40" s="423"/>
      <c r="CI40" s="423"/>
      <c r="CJ40" s="423"/>
      <c r="CK40" s="423"/>
      <c r="CL40" s="423"/>
      <c r="CM40" s="423"/>
      <c r="CN40" s="213"/>
      <c r="CO40" s="424" t="str">
        <f t="shared" si="3"/>
        <v/>
      </c>
      <c r="CP40" s="424"/>
      <c r="CQ40" s="423" t="str">
        <f>
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
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x14ac:dyDescent="0.2">
      <c r="A41" s="186"/>
      <c r="B41" s="212"/>
      <c r="C41" s="424" t="str">
        <f t="shared" si="5"/>
        <v/>
      </c>
      <c r="D41" s="424"/>
      <c r="E41" s="423" t="str">
        <f>
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t="str">
        <f t="shared" si="2"/>
        <v/>
      </c>
      <c r="BX41" s="424"/>
      <c r="BY41" s="423" t="str">
        <f>
IF('各会計、関係団体の財政状況及び健全化判断比率'!B75="","",'各会計、関係団体の財政状況及び健全化判断比率'!B75)</f>
        <v/>
      </c>
      <c r="BZ41" s="423"/>
      <c r="CA41" s="423"/>
      <c r="CB41" s="423"/>
      <c r="CC41" s="423"/>
      <c r="CD41" s="423"/>
      <c r="CE41" s="423"/>
      <c r="CF41" s="423"/>
      <c r="CG41" s="423"/>
      <c r="CH41" s="423"/>
      <c r="CI41" s="423"/>
      <c r="CJ41" s="423"/>
      <c r="CK41" s="423"/>
      <c r="CL41" s="423"/>
      <c r="CM41" s="423"/>
      <c r="CN41" s="213"/>
      <c r="CO41" s="424" t="str">
        <f t="shared" si="3"/>
        <v/>
      </c>
      <c r="CP41" s="424"/>
      <c r="CQ41" s="423" t="str">
        <f>
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
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x14ac:dyDescent="0.2">
      <c r="A42" s="185"/>
      <c r="B42" s="212"/>
      <c r="C42" s="424" t="str">
        <f t="shared" si="5"/>
        <v/>
      </c>
      <c r="D42" s="424"/>
      <c r="E42" s="423" t="str">
        <f>
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t="str">
        <f t="shared" si="2"/>
        <v/>
      </c>
      <c r="BX42" s="424"/>
      <c r="BY42" s="423" t="str">
        <f>
IF('各会計、関係団体の財政状況及び健全化判断比率'!B76="","",'各会計、関係団体の財政状況及び健全化判断比率'!B76)</f>
        <v/>
      </c>
      <c r="BZ42" s="423"/>
      <c r="CA42" s="423"/>
      <c r="CB42" s="423"/>
      <c r="CC42" s="423"/>
      <c r="CD42" s="423"/>
      <c r="CE42" s="423"/>
      <c r="CF42" s="423"/>
      <c r="CG42" s="423"/>
      <c r="CH42" s="423"/>
      <c r="CI42" s="423"/>
      <c r="CJ42" s="423"/>
      <c r="CK42" s="423"/>
      <c r="CL42" s="423"/>
      <c r="CM42" s="423"/>
      <c r="CN42" s="213"/>
      <c r="CO42" s="424" t="str">
        <f t="shared" si="3"/>
        <v/>
      </c>
      <c r="CP42" s="424"/>
      <c r="CQ42" s="423" t="str">
        <f>
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
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x14ac:dyDescent="0.2">
      <c r="A43" s="185"/>
      <c r="B43" s="212"/>
      <c r="C43" s="424" t="str">
        <f t="shared" si="5"/>
        <v/>
      </c>
      <c r="D43" s="424"/>
      <c r="E43" s="423" t="str">
        <f>
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t="str">
        <f t="shared" si="2"/>
        <v/>
      </c>
      <c r="BX43" s="424"/>
      <c r="BY43" s="423" t="str">
        <f>
IF('各会計、関係団体の財政状況及び健全化判断比率'!B77="","",'各会計、関係団体の財政状況及び健全化判断比率'!B77)</f>
        <v/>
      </c>
      <c r="BZ43" s="423"/>
      <c r="CA43" s="423"/>
      <c r="CB43" s="423"/>
      <c r="CC43" s="423"/>
      <c r="CD43" s="423"/>
      <c r="CE43" s="423"/>
      <c r="CF43" s="423"/>
      <c r="CG43" s="423"/>
      <c r="CH43" s="423"/>
      <c r="CI43" s="423"/>
      <c r="CJ43" s="423"/>
      <c r="CK43" s="423"/>
      <c r="CL43" s="423"/>
      <c r="CM43" s="423"/>
      <c r="CN43" s="213"/>
      <c r="CO43" s="424" t="str">
        <f t="shared" si="3"/>
        <v/>
      </c>
      <c r="CP43" s="424"/>
      <c r="CQ43" s="423" t="str">
        <f>
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
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x14ac:dyDescent="0.25">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2">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2">
      <c r="B46" s="185" t="s">
        <v>
203</v>
      </c>
      <c r="C46" s="185"/>
      <c r="D46" s="185"/>
      <c r="E46" s="185" t="s">
        <v>
204</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2">
      <c r="B47" s="185"/>
      <c r="C47" s="185"/>
      <c r="D47" s="185"/>
      <c r="E47" s="185" t="s">
        <v>
205</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2">
      <c r="B48" s="185"/>
      <c r="C48" s="185"/>
      <c r="D48" s="185"/>
      <c r="E48" s="185" t="s">
        <v>
206</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2">
      <c r="E49" s="221" t="s">
        <v>
207</v>
      </c>
    </row>
    <row r="50" spans="5:5" x14ac:dyDescent="0.2">
      <c r="E50" s="187" t="s">
        <v>
208</v>
      </c>
    </row>
    <row r="51" spans="5:5" x14ac:dyDescent="0.2">
      <c r="E51" s="187" t="s">
        <v>
209</v>
      </c>
    </row>
    <row r="52" spans="5:5" x14ac:dyDescent="0.2">
      <c r="E52" s="187" t="s">
        <v>
210</v>
      </c>
    </row>
    <row r="53" spans="5:5" x14ac:dyDescent="0.2"/>
    <row r="54" spans="5:5" x14ac:dyDescent="0.2"/>
    <row r="55" spans="5:5" x14ac:dyDescent="0.2"/>
    <row r="56" spans="5:5" x14ac:dyDescent="0.2"/>
    <row r="57" spans="5:5" hidden="1" x14ac:dyDescent="0.2"/>
    <row r="58" spans="5:5" hidden="1" x14ac:dyDescent="0.2"/>
    <row r="59" spans="5:5" hidden="1" x14ac:dyDescent="0.2"/>
  </sheetData>
  <sheetProtection algorithmName="SHA-512" hashValue="AhO5Xrg3T36H7B9H8w4leqvQUC3GRM+hHIKn1vqDu1QInN6KNoKOb74VTcWQg+qzVeec4tk4rtsAIG3h6EZLFQ==" saltValue="vRHfT1RRMYjX6K46FEIgl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headerFooter>
    <oddFooter>
&amp;C&amp;P/&amp;N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
0</v>
      </c>
      <c r="K32" s="22"/>
      <c r="L32" s="22"/>
      <c r="M32" s="22"/>
      <c r="N32" s="22"/>
      <c r="O32" s="22"/>
      <c r="P32" s="22"/>
    </row>
    <row r="33" spans="1:16" ht="39" customHeight="1" thickBot="1" x14ac:dyDescent="0.25">
      <c r="A33" s="22"/>
      <c r="B33" s="25" t="s">
        <v>
6</v>
      </c>
      <c r="C33" s="26"/>
      <c r="D33" s="26"/>
      <c r="E33" s="27" t="s">
        <v>
2</v>
      </c>
      <c r="F33" s="28" t="s">
        <v>
547</v>
      </c>
      <c r="G33" s="29" t="s">
        <v>
548</v>
      </c>
      <c r="H33" s="29" t="s">
        <v>
549</v>
      </c>
      <c r="I33" s="29" t="s">
        <v>
550</v>
      </c>
      <c r="J33" s="30" t="s">
        <v>
551</v>
      </c>
      <c r="K33" s="22"/>
      <c r="L33" s="22"/>
      <c r="M33" s="22"/>
      <c r="N33" s="22"/>
      <c r="O33" s="22"/>
      <c r="P33" s="22"/>
    </row>
    <row r="34" spans="1:16" ht="39" customHeight="1" x14ac:dyDescent="0.2">
      <c r="A34" s="22"/>
      <c r="B34" s="31"/>
      <c r="C34" s="1244" t="s">
        <v>
552</v>
      </c>
      <c r="D34" s="1244"/>
      <c r="E34" s="1245"/>
      <c r="F34" s="32">
        <v>
3.75</v>
      </c>
      <c r="G34" s="33">
        <v>
10.26</v>
      </c>
      <c r="H34" s="33">
        <v>
9.0299999999999994</v>
      </c>
      <c r="I34" s="33">
        <v>
8.52</v>
      </c>
      <c r="J34" s="34">
        <v>
11.52</v>
      </c>
      <c r="K34" s="22"/>
      <c r="L34" s="22"/>
      <c r="M34" s="22"/>
      <c r="N34" s="22"/>
      <c r="O34" s="22"/>
      <c r="P34" s="22"/>
    </row>
    <row r="35" spans="1:16" ht="39" customHeight="1" x14ac:dyDescent="0.2">
      <c r="A35" s="22"/>
      <c r="B35" s="35"/>
      <c r="C35" s="1238" t="s">
        <v>
553</v>
      </c>
      <c r="D35" s="1239"/>
      <c r="E35" s="1240"/>
      <c r="F35" s="36">
        <v>
0.55000000000000004</v>
      </c>
      <c r="G35" s="37">
        <v>
0.91</v>
      </c>
      <c r="H35" s="37">
        <v>
1</v>
      </c>
      <c r="I35" s="37">
        <v>
0.46</v>
      </c>
      <c r="J35" s="38">
        <v>
0.24</v>
      </c>
      <c r="K35" s="22"/>
      <c r="L35" s="22"/>
      <c r="M35" s="22"/>
      <c r="N35" s="22"/>
      <c r="O35" s="22"/>
      <c r="P35" s="22"/>
    </row>
    <row r="36" spans="1:16" ht="39" customHeight="1" x14ac:dyDescent="0.2">
      <c r="A36" s="22"/>
      <c r="B36" s="35"/>
      <c r="C36" s="1238" t="s">
        <v>
554</v>
      </c>
      <c r="D36" s="1239"/>
      <c r="E36" s="1240"/>
      <c r="F36" s="36">
        <v>
0.02</v>
      </c>
      <c r="G36" s="37">
        <v>
0.2</v>
      </c>
      <c r="H36" s="37">
        <v>
0.48</v>
      </c>
      <c r="I36" s="37">
        <v>
0.18</v>
      </c>
      <c r="J36" s="38">
        <v>
0.03</v>
      </c>
      <c r="K36" s="22"/>
      <c r="L36" s="22"/>
      <c r="M36" s="22"/>
      <c r="N36" s="22"/>
      <c r="O36" s="22"/>
      <c r="P36" s="22"/>
    </row>
    <row r="37" spans="1:16" ht="39" customHeight="1" x14ac:dyDescent="0.2">
      <c r="A37" s="22"/>
      <c r="B37" s="35"/>
      <c r="C37" s="1238" t="s">
        <v>
555</v>
      </c>
      <c r="D37" s="1239"/>
      <c r="E37" s="1240"/>
      <c r="F37" s="36">
        <v>
0.01</v>
      </c>
      <c r="G37" s="37">
        <v>
0.1</v>
      </c>
      <c r="H37" s="37">
        <v>
0.08</v>
      </c>
      <c r="I37" s="37">
        <v>
0</v>
      </c>
      <c r="J37" s="38">
        <v>
0</v>
      </c>
      <c r="K37" s="22"/>
      <c r="L37" s="22"/>
      <c r="M37" s="22"/>
      <c r="N37" s="22"/>
      <c r="O37" s="22"/>
      <c r="P37" s="22"/>
    </row>
    <row r="38" spans="1:16" ht="39" customHeight="1" x14ac:dyDescent="0.2">
      <c r="A38" s="22"/>
      <c r="B38" s="35"/>
      <c r="C38" s="1238" t="s">
        <v>
556</v>
      </c>
      <c r="D38" s="1239"/>
      <c r="E38" s="1240"/>
      <c r="F38" s="36">
        <v>
0.08</v>
      </c>
      <c r="G38" s="37">
        <v>
0.02</v>
      </c>
      <c r="H38" s="37">
        <v>
0.44</v>
      </c>
      <c r="I38" s="37">
        <v>
0</v>
      </c>
      <c r="J38" s="38">
        <v>
0</v>
      </c>
      <c r="K38" s="22"/>
      <c r="L38" s="22"/>
      <c r="M38" s="22"/>
      <c r="N38" s="22"/>
      <c r="O38" s="22"/>
      <c r="P38" s="22"/>
    </row>
    <row r="39" spans="1:16" ht="39" customHeight="1" x14ac:dyDescent="0.2">
      <c r="A39" s="22"/>
      <c r="B39" s="35"/>
      <c r="C39" s="1238" t="s">
        <v>
557</v>
      </c>
      <c r="D39" s="1239"/>
      <c r="E39" s="1240"/>
      <c r="F39" s="36">
        <v>
0</v>
      </c>
      <c r="G39" s="37">
        <v>
0.06</v>
      </c>
      <c r="H39" s="37">
        <v>
0.09</v>
      </c>
      <c r="I39" s="37">
        <v>
0</v>
      </c>
      <c r="J39" s="38">
        <v>
0</v>
      </c>
      <c r="K39" s="22"/>
      <c r="L39" s="22"/>
      <c r="M39" s="22"/>
      <c r="N39" s="22"/>
      <c r="O39" s="22"/>
      <c r="P39" s="22"/>
    </row>
    <row r="40" spans="1:16" ht="39" customHeight="1" x14ac:dyDescent="0.2">
      <c r="A40" s="22"/>
      <c r="B40" s="35"/>
      <c r="C40" s="1238" t="s">
        <v>
558</v>
      </c>
      <c r="D40" s="1239"/>
      <c r="E40" s="1240"/>
      <c r="F40" s="36">
        <v>
0.03</v>
      </c>
      <c r="G40" s="37">
        <v>
0</v>
      </c>
      <c r="H40" s="37">
        <v>
0</v>
      </c>
      <c r="I40" s="37">
        <v>
0</v>
      </c>
      <c r="J40" s="38">
        <v>
0</v>
      </c>
      <c r="K40" s="22"/>
      <c r="L40" s="22"/>
      <c r="M40" s="22"/>
      <c r="N40" s="22"/>
      <c r="O40" s="22"/>
      <c r="P40" s="22"/>
    </row>
    <row r="41" spans="1:16" ht="39" customHeight="1" x14ac:dyDescent="0.2">
      <c r="A41" s="22"/>
      <c r="B41" s="35"/>
      <c r="C41" s="1238" t="s">
        <v>
559</v>
      </c>
      <c r="D41" s="1239"/>
      <c r="E41" s="1240"/>
      <c r="F41" s="36">
        <v>
0.16</v>
      </c>
      <c r="G41" s="37">
        <v>
0</v>
      </c>
      <c r="H41" s="37">
        <v>
1.94</v>
      </c>
      <c r="I41" s="37">
        <v>
0.05</v>
      </c>
      <c r="J41" s="38">
        <v>
0</v>
      </c>
      <c r="K41" s="22"/>
      <c r="L41" s="22"/>
      <c r="M41" s="22"/>
      <c r="N41" s="22"/>
      <c r="O41" s="22"/>
      <c r="P41" s="22"/>
    </row>
    <row r="42" spans="1:16" ht="39" customHeight="1" x14ac:dyDescent="0.2">
      <c r="A42" s="22"/>
      <c r="B42" s="39"/>
      <c r="C42" s="1238" t="s">
        <v>
560</v>
      </c>
      <c r="D42" s="1239"/>
      <c r="E42" s="1240"/>
      <c r="F42" s="36" t="s">
        <v>
505</v>
      </c>
      <c r="G42" s="37" t="s">
        <v>
505</v>
      </c>
      <c r="H42" s="37" t="s">
        <v>
505</v>
      </c>
      <c r="I42" s="37" t="s">
        <v>
505</v>
      </c>
      <c r="J42" s="38" t="s">
        <v>
505</v>
      </c>
      <c r="K42" s="22"/>
      <c r="L42" s="22"/>
      <c r="M42" s="22"/>
      <c r="N42" s="22"/>
      <c r="O42" s="22"/>
      <c r="P42" s="22"/>
    </row>
    <row r="43" spans="1:16" ht="39" customHeight="1" thickBot="1" x14ac:dyDescent="0.25">
      <c r="A43" s="22"/>
      <c r="B43" s="40"/>
      <c r="C43" s="1241" t="s">
        <v>
561</v>
      </c>
      <c r="D43" s="1242"/>
      <c r="E43" s="1243"/>
      <c r="F43" s="41">
        <v>
0</v>
      </c>
      <c r="G43" s="42">
        <v>
0</v>
      </c>
      <c r="H43" s="42">
        <v>
0</v>
      </c>
      <c r="I43" s="42">
        <v>
0</v>
      </c>
      <c r="J43" s="43">
        <v>
0</v>
      </c>
      <c r="K43" s="22"/>
      <c r="L43" s="22"/>
      <c r="M43" s="22"/>
      <c r="N43" s="22"/>
      <c r="O43" s="22"/>
      <c r="P43" s="22"/>
    </row>
    <row r="44" spans="1:16" ht="39" customHeight="1" x14ac:dyDescent="0.2">
      <c r="A44" s="22"/>
      <c r="B44" s="44" t="s">
        <v>
7</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C1cu45sN9Dy/zCkZ/8ZYT9BHIv/VZklT14cZrQAeesDGvh1BbKujcQTytR8O4QJJqkBQzD0Col13Ah7Si9I40Q==" saltValue="7cJJ1fy0RwCIdkf4gXOrP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
&amp;C&amp;P/&amp;N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
8</v>
      </c>
      <c r="P43" s="48"/>
      <c r="Q43" s="48"/>
      <c r="R43" s="48"/>
      <c r="S43" s="48"/>
      <c r="T43" s="48"/>
      <c r="U43" s="48"/>
    </row>
    <row r="44" spans="1:21" ht="30.75" customHeight="1" thickBot="1" x14ac:dyDescent="0.25">
      <c r="A44" s="48"/>
      <c r="B44" s="51" t="s">
        <v>
9</v>
      </c>
      <c r="C44" s="52"/>
      <c r="D44" s="52"/>
      <c r="E44" s="53"/>
      <c r="F44" s="53"/>
      <c r="G44" s="53"/>
      <c r="H44" s="53"/>
      <c r="I44" s="53"/>
      <c r="J44" s="54" t="s">
        <v>
2</v>
      </c>
      <c r="K44" s="55" t="s">
        <v>
547</v>
      </c>
      <c r="L44" s="56" t="s">
        <v>
548</v>
      </c>
      <c r="M44" s="56" t="s">
        <v>
549</v>
      </c>
      <c r="N44" s="56" t="s">
        <v>
550</v>
      </c>
      <c r="O44" s="57" t="s">
        <v>
551</v>
      </c>
      <c r="P44" s="48"/>
      <c r="Q44" s="48"/>
      <c r="R44" s="48"/>
      <c r="S44" s="48"/>
      <c r="T44" s="48"/>
      <c r="U44" s="48"/>
    </row>
    <row r="45" spans="1:21" ht="30.75" customHeight="1" x14ac:dyDescent="0.2">
      <c r="A45" s="48"/>
      <c r="B45" s="1264" t="s">
        <v>
10</v>
      </c>
      <c r="C45" s="1265"/>
      <c r="D45" s="58"/>
      <c r="E45" s="1270" t="s">
        <v>
11</v>
      </c>
      <c r="F45" s="1270"/>
      <c r="G45" s="1270"/>
      <c r="H45" s="1270"/>
      <c r="I45" s="1270"/>
      <c r="J45" s="1271"/>
      <c r="K45" s="59">
        <v>
552</v>
      </c>
      <c r="L45" s="60">
        <v>
553</v>
      </c>
      <c r="M45" s="60">
        <v>
525</v>
      </c>
      <c r="N45" s="60">
        <v>
473</v>
      </c>
      <c r="O45" s="61">
        <v>
349</v>
      </c>
      <c r="P45" s="48"/>
      <c r="Q45" s="48"/>
      <c r="R45" s="48"/>
      <c r="S45" s="48"/>
      <c r="T45" s="48"/>
      <c r="U45" s="48"/>
    </row>
    <row r="46" spans="1:21" ht="30.75" customHeight="1" x14ac:dyDescent="0.2">
      <c r="A46" s="48"/>
      <c r="B46" s="1266"/>
      <c r="C46" s="1267"/>
      <c r="D46" s="62"/>
      <c r="E46" s="1248" t="s">
        <v>
12</v>
      </c>
      <c r="F46" s="1248"/>
      <c r="G46" s="1248"/>
      <c r="H46" s="1248"/>
      <c r="I46" s="1248"/>
      <c r="J46" s="1249"/>
      <c r="K46" s="63" t="s">
        <v>
505</v>
      </c>
      <c r="L46" s="64" t="s">
        <v>
505</v>
      </c>
      <c r="M46" s="64" t="s">
        <v>
505</v>
      </c>
      <c r="N46" s="64" t="s">
        <v>
505</v>
      </c>
      <c r="O46" s="65" t="s">
        <v>
505</v>
      </c>
      <c r="P46" s="48"/>
      <c r="Q46" s="48"/>
      <c r="R46" s="48"/>
      <c r="S46" s="48"/>
      <c r="T46" s="48"/>
      <c r="U46" s="48"/>
    </row>
    <row r="47" spans="1:21" ht="30.75" customHeight="1" x14ac:dyDescent="0.2">
      <c r="A47" s="48"/>
      <c r="B47" s="1266"/>
      <c r="C47" s="1267"/>
      <c r="D47" s="62"/>
      <c r="E47" s="1248" t="s">
        <v>
13</v>
      </c>
      <c r="F47" s="1248"/>
      <c r="G47" s="1248"/>
      <c r="H47" s="1248"/>
      <c r="I47" s="1248"/>
      <c r="J47" s="1249"/>
      <c r="K47" s="63" t="s">
        <v>
505</v>
      </c>
      <c r="L47" s="64" t="s">
        <v>
505</v>
      </c>
      <c r="M47" s="64" t="s">
        <v>
505</v>
      </c>
      <c r="N47" s="64" t="s">
        <v>
505</v>
      </c>
      <c r="O47" s="65" t="s">
        <v>
505</v>
      </c>
      <c r="P47" s="48"/>
      <c r="Q47" s="48"/>
      <c r="R47" s="48"/>
      <c r="S47" s="48"/>
      <c r="T47" s="48"/>
      <c r="U47" s="48"/>
    </row>
    <row r="48" spans="1:21" ht="30.75" customHeight="1" x14ac:dyDescent="0.2">
      <c r="A48" s="48"/>
      <c r="B48" s="1266"/>
      <c r="C48" s="1267"/>
      <c r="D48" s="62"/>
      <c r="E48" s="1248" t="s">
        <v>
14</v>
      </c>
      <c r="F48" s="1248"/>
      <c r="G48" s="1248"/>
      <c r="H48" s="1248"/>
      <c r="I48" s="1248"/>
      <c r="J48" s="1249"/>
      <c r="K48" s="63">
        <v>
24</v>
      </c>
      <c r="L48" s="64">
        <v>
25</v>
      </c>
      <c r="M48" s="64">
        <v>
25</v>
      </c>
      <c r="N48" s="64">
        <v>
50</v>
      </c>
      <c r="O48" s="65">
        <v>
56</v>
      </c>
      <c r="P48" s="48"/>
      <c r="Q48" s="48"/>
      <c r="R48" s="48"/>
      <c r="S48" s="48"/>
      <c r="T48" s="48"/>
      <c r="U48" s="48"/>
    </row>
    <row r="49" spans="1:21" ht="30.75" customHeight="1" x14ac:dyDescent="0.2">
      <c r="A49" s="48"/>
      <c r="B49" s="1266"/>
      <c r="C49" s="1267"/>
      <c r="D49" s="62"/>
      <c r="E49" s="1248" t="s">
        <v>
15</v>
      </c>
      <c r="F49" s="1248"/>
      <c r="G49" s="1248"/>
      <c r="H49" s="1248"/>
      <c r="I49" s="1248"/>
      <c r="J49" s="1249"/>
      <c r="K49" s="63" t="s">
        <v>
505</v>
      </c>
      <c r="L49" s="64" t="s">
        <v>
505</v>
      </c>
      <c r="M49" s="64" t="s">
        <v>
505</v>
      </c>
      <c r="N49" s="64" t="s">
        <v>
505</v>
      </c>
      <c r="O49" s="65" t="s">
        <v>
505</v>
      </c>
      <c r="P49" s="48"/>
      <c r="Q49" s="48"/>
      <c r="R49" s="48"/>
      <c r="S49" s="48"/>
      <c r="T49" s="48"/>
      <c r="U49" s="48"/>
    </row>
    <row r="50" spans="1:21" ht="30.75" customHeight="1" x14ac:dyDescent="0.2">
      <c r="A50" s="48"/>
      <c r="B50" s="1266"/>
      <c r="C50" s="1267"/>
      <c r="D50" s="62"/>
      <c r="E50" s="1248" t="s">
        <v>
16</v>
      </c>
      <c r="F50" s="1248"/>
      <c r="G50" s="1248"/>
      <c r="H50" s="1248"/>
      <c r="I50" s="1248"/>
      <c r="J50" s="1249"/>
      <c r="K50" s="63" t="s">
        <v>
505</v>
      </c>
      <c r="L50" s="64" t="s">
        <v>
505</v>
      </c>
      <c r="M50" s="64" t="s">
        <v>
505</v>
      </c>
      <c r="N50" s="64" t="s">
        <v>
505</v>
      </c>
      <c r="O50" s="65" t="s">
        <v>
505</v>
      </c>
      <c r="P50" s="48"/>
      <c r="Q50" s="48"/>
      <c r="R50" s="48"/>
      <c r="S50" s="48"/>
      <c r="T50" s="48"/>
      <c r="U50" s="48"/>
    </row>
    <row r="51" spans="1:21" ht="30.75" customHeight="1" x14ac:dyDescent="0.2">
      <c r="A51" s="48"/>
      <c r="B51" s="1268"/>
      <c r="C51" s="1269"/>
      <c r="D51" s="66"/>
      <c r="E51" s="1248" t="s">
        <v>
17</v>
      </c>
      <c r="F51" s="1248"/>
      <c r="G51" s="1248"/>
      <c r="H51" s="1248"/>
      <c r="I51" s="1248"/>
      <c r="J51" s="1249"/>
      <c r="K51" s="63" t="s">
        <v>
505</v>
      </c>
      <c r="L51" s="64" t="s">
        <v>
505</v>
      </c>
      <c r="M51" s="64" t="s">
        <v>
505</v>
      </c>
      <c r="N51" s="64" t="s">
        <v>
505</v>
      </c>
      <c r="O51" s="65" t="s">
        <v>
505</v>
      </c>
      <c r="P51" s="48"/>
      <c r="Q51" s="48"/>
      <c r="R51" s="48"/>
      <c r="S51" s="48"/>
      <c r="T51" s="48"/>
      <c r="U51" s="48"/>
    </row>
    <row r="52" spans="1:21" ht="30.75" customHeight="1" x14ac:dyDescent="0.2">
      <c r="A52" s="48"/>
      <c r="B52" s="1246" t="s">
        <v>
18</v>
      </c>
      <c r="C52" s="1247"/>
      <c r="D52" s="66"/>
      <c r="E52" s="1248" t="s">
        <v>
19</v>
      </c>
      <c r="F52" s="1248"/>
      <c r="G52" s="1248"/>
      <c r="H52" s="1248"/>
      <c r="I52" s="1248"/>
      <c r="J52" s="1249"/>
      <c r="K52" s="63">
        <v>
420</v>
      </c>
      <c r="L52" s="64">
        <v>
417</v>
      </c>
      <c r="M52" s="64">
        <v>
397</v>
      </c>
      <c r="N52" s="64">
        <v>
379</v>
      </c>
      <c r="O52" s="65">
        <v>
297</v>
      </c>
      <c r="P52" s="48"/>
      <c r="Q52" s="48"/>
      <c r="R52" s="48"/>
      <c r="S52" s="48"/>
      <c r="T52" s="48"/>
      <c r="U52" s="48"/>
    </row>
    <row r="53" spans="1:21" ht="30.75" customHeight="1" thickBot="1" x14ac:dyDescent="0.25">
      <c r="A53" s="48"/>
      <c r="B53" s="1250" t="s">
        <v>
20</v>
      </c>
      <c r="C53" s="1251"/>
      <c r="D53" s="67"/>
      <c r="E53" s="1252" t="s">
        <v>
21</v>
      </c>
      <c r="F53" s="1252"/>
      <c r="G53" s="1252"/>
      <c r="H53" s="1252"/>
      <c r="I53" s="1252"/>
      <c r="J53" s="1253"/>
      <c r="K53" s="68">
        <v>
156</v>
      </c>
      <c r="L53" s="69">
        <v>
161</v>
      </c>
      <c r="M53" s="69">
        <v>
153</v>
      </c>
      <c r="N53" s="69">
        <v>
144</v>
      </c>
      <c r="O53" s="70">
        <v>
108</v>
      </c>
      <c r="P53" s="48"/>
      <c r="Q53" s="48"/>
      <c r="R53" s="48"/>
      <c r="S53" s="48"/>
      <c r="T53" s="48"/>
      <c r="U53" s="48"/>
    </row>
    <row r="54" spans="1:21" ht="24" customHeight="1" x14ac:dyDescent="0.2">
      <c r="A54" s="48"/>
      <c r="B54" s="71" t="s">
        <v>
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
23</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5">
      <c r="A56" s="48"/>
      <c r="B56" s="75"/>
      <c r="C56" s="76"/>
      <c r="D56" s="76"/>
      <c r="E56" s="77"/>
      <c r="F56" s="77"/>
      <c r="G56" s="77"/>
      <c r="H56" s="77"/>
      <c r="I56" s="77"/>
      <c r="J56" s="78" t="s">
        <v>
2</v>
      </c>
      <c r="K56" s="79" t="s">
        <v>
562</v>
      </c>
      <c r="L56" s="80" t="s">
        <v>
563</v>
      </c>
      <c r="M56" s="80" t="s">
        <v>
564</v>
      </c>
      <c r="N56" s="80" t="s">
        <v>
565</v>
      </c>
      <c r="O56" s="81" t="s">
        <v>
566</v>
      </c>
      <c r="P56" s="48"/>
      <c r="Q56" s="48"/>
      <c r="R56" s="48"/>
      <c r="S56" s="48"/>
      <c r="T56" s="48"/>
      <c r="U56" s="48"/>
    </row>
    <row r="57" spans="1:21" ht="31.5" customHeight="1" x14ac:dyDescent="0.2">
      <c r="B57" s="1254" t="s">
        <v>
24</v>
      </c>
      <c r="C57" s="1255"/>
      <c r="D57" s="1258" t="s">
        <v>
25</v>
      </c>
      <c r="E57" s="1259"/>
      <c r="F57" s="1259"/>
      <c r="G57" s="1259"/>
      <c r="H57" s="1259"/>
      <c r="I57" s="1259"/>
      <c r="J57" s="1260"/>
      <c r="K57" s="82">
        <v>
153</v>
      </c>
      <c r="L57" s="83">
        <v>
231</v>
      </c>
      <c r="M57" s="83">
        <v>
271</v>
      </c>
      <c r="N57" s="83">
        <v>
395</v>
      </c>
      <c r="O57" s="84">
        <v>
218</v>
      </c>
    </row>
    <row r="58" spans="1:21" ht="31.5" customHeight="1" thickBot="1" x14ac:dyDescent="0.25">
      <c r="B58" s="1256"/>
      <c r="C58" s="1257"/>
      <c r="D58" s="1261" t="s">
        <v>
26</v>
      </c>
      <c r="E58" s="1262"/>
      <c r="F58" s="1262"/>
      <c r="G58" s="1262"/>
      <c r="H58" s="1262"/>
      <c r="I58" s="1262"/>
      <c r="J58" s="1263"/>
      <c r="K58" s="85"/>
      <c r="L58" s="86"/>
      <c r="M58" s="86"/>
      <c r="N58" s="86"/>
      <c r="O58" s="87"/>
    </row>
    <row r="59" spans="1:21" ht="24" customHeight="1" x14ac:dyDescent="0.2">
      <c r="B59" s="88"/>
      <c r="C59" s="88"/>
      <c r="D59" s="89" t="s">
        <v>
27</v>
      </c>
      <c r="E59" s="90"/>
      <c r="F59" s="90"/>
      <c r="G59" s="90"/>
      <c r="H59" s="90"/>
      <c r="I59" s="90"/>
      <c r="J59" s="90"/>
      <c r="K59" s="90"/>
      <c r="L59" s="90"/>
      <c r="M59" s="90"/>
      <c r="N59" s="90"/>
      <c r="O59" s="90"/>
    </row>
    <row r="60" spans="1:21" ht="24" customHeight="1" x14ac:dyDescent="0.2">
      <c r="B60" s="91"/>
      <c r="C60" s="91"/>
      <c r="D60" s="89" t="s">
        <v>
28</v>
      </c>
      <c r="E60" s="90"/>
      <c r="F60" s="90"/>
      <c r="G60" s="90"/>
      <c r="H60" s="90"/>
      <c r="I60" s="90"/>
      <c r="J60" s="90"/>
      <c r="K60" s="90"/>
      <c r="L60" s="90"/>
      <c r="M60" s="90"/>
      <c r="N60" s="90"/>
      <c r="O60" s="90"/>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7rvYna6tKw4Jj3iDXlGRBe+4LgMkowrVU53W8IZVRwgJrsya7KVP2d7MzZ86CuB7VbGnesaSH0kEwMBzonbwXg==" saltValue="dRcZNUUqxtxXyPLpDPlPT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headerFooter alignWithMargins="0">
    <oddFooter>
&amp;C&amp;P/&amp;N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2"/>
  <cols>
    <col min="1" max="1" width="6.6640625" style="92" customWidth="1"/>
    <col min="2" max="3" width="12.6640625" style="92" customWidth="1"/>
    <col min="4" max="4" width="11.6640625" style="92" customWidth="1"/>
    <col min="5" max="8" width="10.33203125" style="92" customWidth="1"/>
    <col min="9" max="13" width="16.33203125" style="92" customWidth="1"/>
    <col min="14" max="19" width="12.6640625" style="92" customWidth="1"/>
    <col min="20" max="16384" width="0" style="92"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3" t="s">
        <v>
8</v>
      </c>
    </row>
    <row r="40" spans="2:13" ht="27.75" customHeight="1" thickBot="1" x14ac:dyDescent="0.25">
      <c r="B40" s="94" t="s">
        <v>
9</v>
      </c>
      <c r="C40" s="95"/>
      <c r="D40" s="95"/>
      <c r="E40" s="96"/>
      <c r="F40" s="96"/>
      <c r="G40" s="96"/>
      <c r="H40" s="97" t="s">
        <v>
2</v>
      </c>
      <c r="I40" s="98" t="s">
        <v>
547</v>
      </c>
      <c r="J40" s="99" t="s">
        <v>
548</v>
      </c>
      <c r="K40" s="99" t="s">
        <v>
549</v>
      </c>
      <c r="L40" s="99" t="s">
        <v>
550</v>
      </c>
      <c r="M40" s="100" t="s">
        <v>
551</v>
      </c>
    </row>
    <row r="41" spans="2:13" ht="27.75" customHeight="1" x14ac:dyDescent="0.2">
      <c r="B41" s="1284" t="s">
        <v>
29</v>
      </c>
      <c r="C41" s="1285"/>
      <c r="D41" s="101"/>
      <c r="E41" s="1286" t="s">
        <v>
30</v>
      </c>
      <c r="F41" s="1286"/>
      <c r="G41" s="1286"/>
      <c r="H41" s="1287"/>
      <c r="I41" s="102">
        <v>
3252</v>
      </c>
      <c r="J41" s="103">
        <v>
2874</v>
      </c>
      <c r="K41" s="103">
        <v>
2592</v>
      </c>
      <c r="L41" s="103">
        <v>
2128</v>
      </c>
      <c r="M41" s="104">
        <v>
2237</v>
      </c>
    </row>
    <row r="42" spans="2:13" ht="27.75" customHeight="1" x14ac:dyDescent="0.2">
      <c r="B42" s="1274"/>
      <c r="C42" s="1275"/>
      <c r="D42" s="105"/>
      <c r="E42" s="1278" t="s">
        <v>
31</v>
      </c>
      <c r="F42" s="1278"/>
      <c r="G42" s="1278"/>
      <c r="H42" s="1279"/>
      <c r="I42" s="106" t="s">
        <v>
505</v>
      </c>
      <c r="J42" s="107" t="s">
        <v>
505</v>
      </c>
      <c r="K42" s="107" t="s">
        <v>
505</v>
      </c>
      <c r="L42" s="107" t="s">
        <v>
505</v>
      </c>
      <c r="M42" s="108" t="s">
        <v>
505</v>
      </c>
    </row>
    <row r="43" spans="2:13" ht="27.75" customHeight="1" x14ac:dyDescent="0.2">
      <c r="B43" s="1274"/>
      <c r="C43" s="1275"/>
      <c r="D43" s="105"/>
      <c r="E43" s="1278" t="s">
        <v>
32</v>
      </c>
      <c r="F43" s="1278"/>
      <c r="G43" s="1278"/>
      <c r="H43" s="1279"/>
      <c r="I43" s="106">
        <v>
775</v>
      </c>
      <c r="J43" s="107">
        <v>
718</v>
      </c>
      <c r="K43" s="107">
        <v>
782</v>
      </c>
      <c r="L43" s="107">
        <v>
900</v>
      </c>
      <c r="M43" s="108">
        <v>
995</v>
      </c>
    </row>
    <row r="44" spans="2:13" ht="27.75" customHeight="1" x14ac:dyDescent="0.2">
      <c r="B44" s="1274"/>
      <c r="C44" s="1275"/>
      <c r="D44" s="105"/>
      <c r="E44" s="1278" t="s">
        <v>
33</v>
      </c>
      <c r="F44" s="1278"/>
      <c r="G44" s="1278"/>
      <c r="H44" s="1279"/>
      <c r="I44" s="106" t="s">
        <v>
505</v>
      </c>
      <c r="J44" s="107" t="s">
        <v>
505</v>
      </c>
      <c r="K44" s="107" t="s">
        <v>
505</v>
      </c>
      <c r="L44" s="107" t="s">
        <v>
505</v>
      </c>
      <c r="M44" s="108" t="s">
        <v>
505</v>
      </c>
    </row>
    <row r="45" spans="2:13" ht="27.75" customHeight="1" x14ac:dyDescent="0.2">
      <c r="B45" s="1274"/>
      <c r="C45" s="1275"/>
      <c r="D45" s="105"/>
      <c r="E45" s="1278" t="s">
        <v>
34</v>
      </c>
      <c r="F45" s="1278"/>
      <c r="G45" s="1278"/>
      <c r="H45" s="1279"/>
      <c r="I45" s="106" t="s">
        <v>
505</v>
      </c>
      <c r="J45" s="107" t="s">
        <v>
505</v>
      </c>
      <c r="K45" s="107" t="s">
        <v>
505</v>
      </c>
      <c r="L45" s="107" t="s">
        <v>
505</v>
      </c>
      <c r="M45" s="108" t="s">
        <v>
505</v>
      </c>
    </row>
    <row r="46" spans="2:13" ht="27.75" customHeight="1" x14ac:dyDescent="0.2">
      <c r="B46" s="1274"/>
      <c r="C46" s="1275"/>
      <c r="D46" s="109"/>
      <c r="E46" s="1278" t="s">
        <v>
35</v>
      </c>
      <c r="F46" s="1278"/>
      <c r="G46" s="1278"/>
      <c r="H46" s="1279"/>
      <c r="I46" s="106" t="s">
        <v>
505</v>
      </c>
      <c r="J46" s="107" t="s">
        <v>
505</v>
      </c>
      <c r="K46" s="107" t="s">
        <v>
505</v>
      </c>
      <c r="L46" s="107" t="s">
        <v>
505</v>
      </c>
      <c r="M46" s="108" t="s">
        <v>
505</v>
      </c>
    </row>
    <row r="47" spans="2:13" ht="27.75" customHeight="1" x14ac:dyDescent="0.2">
      <c r="B47" s="1274"/>
      <c r="C47" s="1275"/>
      <c r="D47" s="110"/>
      <c r="E47" s="1288" t="s">
        <v>
36</v>
      </c>
      <c r="F47" s="1289"/>
      <c r="G47" s="1289"/>
      <c r="H47" s="1290"/>
      <c r="I47" s="106" t="s">
        <v>
505</v>
      </c>
      <c r="J47" s="107" t="s">
        <v>
505</v>
      </c>
      <c r="K47" s="107" t="s">
        <v>
505</v>
      </c>
      <c r="L47" s="107" t="s">
        <v>
505</v>
      </c>
      <c r="M47" s="108" t="s">
        <v>
505</v>
      </c>
    </row>
    <row r="48" spans="2:13" ht="27.75" customHeight="1" x14ac:dyDescent="0.2">
      <c r="B48" s="1274"/>
      <c r="C48" s="1275"/>
      <c r="D48" s="105"/>
      <c r="E48" s="1278" t="s">
        <v>
37</v>
      </c>
      <c r="F48" s="1278"/>
      <c r="G48" s="1278"/>
      <c r="H48" s="1279"/>
      <c r="I48" s="106" t="s">
        <v>
505</v>
      </c>
      <c r="J48" s="107" t="s">
        <v>
505</v>
      </c>
      <c r="K48" s="107" t="s">
        <v>
505</v>
      </c>
      <c r="L48" s="107" t="s">
        <v>
505</v>
      </c>
      <c r="M48" s="108" t="s">
        <v>
505</v>
      </c>
    </row>
    <row r="49" spans="2:13" ht="27.75" customHeight="1" x14ac:dyDescent="0.2">
      <c r="B49" s="1276"/>
      <c r="C49" s="1277"/>
      <c r="D49" s="105"/>
      <c r="E49" s="1278" t="s">
        <v>
38</v>
      </c>
      <c r="F49" s="1278"/>
      <c r="G49" s="1278"/>
      <c r="H49" s="1279"/>
      <c r="I49" s="106" t="s">
        <v>
505</v>
      </c>
      <c r="J49" s="107" t="s">
        <v>
505</v>
      </c>
      <c r="K49" s="107" t="s">
        <v>
505</v>
      </c>
      <c r="L49" s="107" t="s">
        <v>
505</v>
      </c>
      <c r="M49" s="108" t="s">
        <v>
505</v>
      </c>
    </row>
    <row r="50" spans="2:13" ht="27.75" customHeight="1" x14ac:dyDescent="0.2">
      <c r="B50" s="1272" t="s">
        <v>
39</v>
      </c>
      <c r="C50" s="1273"/>
      <c r="D50" s="111"/>
      <c r="E50" s="1278" t="s">
        <v>
40</v>
      </c>
      <c r="F50" s="1278"/>
      <c r="G50" s="1278"/>
      <c r="H50" s="1279"/>
      <c r="I50" s="106">
        <v>
2293</v>
      </c>
      <c r="J50" s="107">
        <v>
2241</v>
      </c>
      <c r="K50" s="107">
        <v>
2389</v>
      </c>
      <c r="L50" s="107">
        <v>
2285</v>
      </c>
      <c r="M50" s="108">
        <v>
2439</v>
      </c>
    </row>
    <row r="51" spans="2:13" ht="27.75" customHeight="1" x14ac:dyDescent="0.2">
      <c r="B51" s="1274"/>
      <c r="C51" s="1275"/>
      <c r="D51" s="105"/>
      <c r="E51" s="1278" t="s">
        <v>
41</v>
      </c>
      <c r="F51" s="1278"/>
      <c r="G51" s="1278"/>
      <c r="H51" s="1279"/>
      <c r="I51" s="106" t="s">
        <v>
505</v>
      </c>
      <c r="J51" s="107" t="s">
        <v>
505</v>
      </c>
      <c r="K51" s="107" t="s">
        <v>
505</v>
      </c>
      <c r="L51" s="107" t="s">
        <v>
505</v>
      </c>
      <c r="M51" s="108" t="s">
        <v>
505</v>
      </c>
    </row>
    <row r="52" spans="2:13" ht="27.75" customHeight="1" x14ac:dyDescent="0.2">
      <c r="B52" s="1276"/>
      <c r="C52" s="1277"/>
      <c r="D52" s="105"/>
      <c r="E52" s="1278" t="s">
        <v>
42</v>
      </c>
      <c r="F52" s="1278"/>
      <c r="G52" s="1278"/>
      <c r="H52" s="1279"/>
      <c r="I52" s="106">
        <v>
2949</v>
      </c>
      <c r="J52" s="107">
        <v>
2681</v>
      </c>
      <c r="K52" s="107">
        <v>
2572</v>
      </c>
      <c r="L52" s="107">
        <v>
2373</v>
      </c>
      <c r="M52" s="108">
        <v>
2468</v>
      </c>
    </row>
    <row r="53" spans="2:13" ht="27.75" customHeight="1" thickBot="1" x14ac:dyDescent="0.25">
      <c r="B53" s="1280" t="s">
        <v>
43</v>
      </c>
      <c r="C53" s="1281"/>
      <c r="D53" s="112"/>
      <c r="E53" s="1282" t="s">
        <v>
44</v>
      </c>
      <c r="F53" s="1282"/>
      <c r="G53" s="1282"/>
      <c r="H53" s="1283"/>
      <c r="I53" s="113">
        <v>
-1215</v>
      </c>
      <c r="J53" s="114">
        <v>
-1331</v>
      </c>
      <c r="K53" s="114">
        <v>
-1587</v>
      </c>
      <c r="L53" s="114">
        <v>
-1630</v>
      </c>
      <c r="M53" s="115">
        <v>
-1674</v>
      </c>
    </row>
    <row r="54" spans="2:13" ht="27.75" customHeight="1" x14ac:dyDescent="0.2">
      <c r="B54" s="116" t="s">
        <v>
45</v>
      </c>
      <c r="C54" s="117"/>
      <c r="D54" s="117"/>
      <c r="E54" s="118"/>
      <c r="F54" s="118"/>
      <c r="G54" s="118"/>
      <c r="H54" s="118"/>
      <c r="I54" s="119"/>
      <c r="J54" s="119"/>
      <c r="K54" s="119"/>
      <c r="L54" s="119"/>
      <c r="M54" s="119"/>
    </row>
    <row r="55" spans="2:13" ht="12.75" customHeight="1" x14ac:dyDescent="0.2"/>
    <row r="56" spans="2:13" ht="12.75" hidden="1" customHeight="1" x14ac:dyDescent="0.2"/>
    <row r="57" spans="2:13" ht="12.75" hidden="1" customHeight="1" x14ac:dyDescent="0.2"/>
    <row r="58" spans="2:13" ht="12.75" hidden="1" customHeight="1" x14ac:dyDescent="0.2"/>
    <row r="59" spans="2:13" ht="13.2" hidden="1" x14ac:dyDescent="0.2"/>
    <row r="60" spans="2:13" ht="13.2" hidden="1" x14ac:dyDescent="0.2"/>
    <row r="61" spans="2:13" ht="13.2" hidden="1" x14ac:dyDescent="0.2"/>
    <row r="62" spans="2:13" ht="13.2" hidden="1" x14ac:dyDescent="0.2"/>
    <row r="63" spans="2:13" ht="13.2" hidden="1" x14ac:dyDescent="0.2"/>
    <row r="64" spans="2:13" ht="13.2" hidden="1" x14ac:dyDescent="0.2"/>
    <row r="65" ht="13.2" hidden="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40D69idfbUZQkj8DfnuxYXHFRQio5voO6lJ8dWILv3nGXPM9+ybYXpaDmNNs8K6RNY46s/SwFNVBVOmngBBfGg==" saltValue="ZNm7m6z3R4nV7H/EXOear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headerFooter alignWithMargins="0">
    <oddFooter>
&amp;C&amp;P/&amp;N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20" t="s">
        <v>
46</v>
      </c>
    </row>
    <row r="54" spans="2:8" ht="29.25" customHeight="1" thickBot="1" x14ac:dyDescent="0.3">
      <c r="B54" s="121" t="s">
        <v>
1</v>
      </c>
      <c r="C54" s="122"/>
      <c r="D54" s="122"/>
      <c r="E54" s="123" t="s">
        <v>
2</v>
      </c>
      <c r="F54" s="124" t="s">
        <v>
549</v>
      </c>
      <c r="G54" s="124" t="s">
        <v>
550</v>
      </c>
      <c r="H54" s="125" t="s">
        <v>
551</v>
      </c>
    </row>
    <row r="55" spans="2:8" ht="52.5" customHeight="1" x14ac:dyDescent="0.2">
      <c r="B55" s="126"/>
      <c r="C55" s="1299" t="s">
        <v>
47</v>
      </c>
      <c r="D55" s="1299"/>
      <c r="E55" s="1300"/>
      <c r="F55" s="127">
        <v>
878</v>
      </c>
      <c r="G55" s="127">
        <v>
918</v>
      </c>
      <c r="H55" s="128">
        <v>
918</v>
      </c>
    </row>
    <row r="56" spans="2:8" ht="52.5" customHeight="1" x14ac:dyDescent="0.2">
      <c r="B56" s="129"/>
      <c r="C56" s="1301" t="s">
        <v>
48</v>
      </c>
      <c r="D56" s="1301"/>
      <c r="E56" s="1302"/>
      <c r="F56" s="130">
        <v>
395</v>
      </c>
      <c r="G56" s="130">
        <v>
218</v>
      </c>
      <c r="H56" s="131">
        <v>
303</v>
      </c>
    </row>
    <row r="57" spans="2:8" ht="53.25" customHeight="1" x14ac:dyDescent="0.2">
      <c r="B57" s="129"/>
      <c r="C57" s="1303" t="s">
        <v>
49</v>
      </c>
      <c r="D57" s="1303"/>
      <c r="E57" s="1304"/>
      <c r="F57" s="132">
        <v>
1118</v>
      </c>
      <c r="G57" s="132">
        <v>
1138</v>
      </c>
      <c r="H57" s="133">
        <v>
1172</v>
      </c>
    </row>
    <row r="58" spans="2:8" ht="45.75" customHeight="1" x14ac:dyDescent="0.2">
      <c r="B58" s="134"/>
      <c r="C58" s="1291" t="s">
        <v>
577</v>
      </c>
      <c r="D58" s="1292"/>
      <c r="E58" s="1293"/>
      <c r="F58" s="135">
        <v>
511</v>
      </c>
      <c r="G58" s="135">
        <v>
511</v>
      </c>
      <c r="H58" s="136">
        <v>
511</v>
      </c>
    </row>
    <row r="59" spans="2:8" ht="45.75" customHeight="1" x14ac:dyDescent="0.2">
      <c r="B59" s="134"/>
      <c r="C59" s="1291" t="s">
        <v>
578</v>
      </c>
      <c r="D59" s="1292"/>
      <c r="E59" s="1293"/>
      <c r="F59" s="135">
        <v>
54</v>
      </c>
      <c r="G59" s="135">
        <v>
63</v>
      </c>
      <c r="H59" s="136">
        <v>
115</v>
      </c>
    </row>
    <row r="60" spans="2:8" ht="45.75" customHeight="1" x14ac:dyDescent="0.2">
      <c r="B60" s="134"/>
      <c r="C60" s="1291" t="s">
        <v>
579</v>
      </c>
      <c r="D60" s="1292"/>
      <c r="E60" s="1293"/>
      <c r="F60" s="135">
        <v>
114</v>
      </c>
      <c r="G60" s="135">
        <v>
114</v>
      </c>
      <c r="H60" s="136">
        <v>
114</v>
      </c>
    </row>
    <row r="61" spans="2:8" ht="45.75" customHeight="1" x14ac:dyDescent="0.2">
      <c r="B61" s="134"/>
      <c r="C61" s="1291" t="s">
        <v>
580</v>
      </c>
      <c r="D61" s="1292"/>
      <c r="E61" s="1293"/>
      <c r="F61" s="135">
        <v>
58</v>
      </c>
      <c r="G61" s="135">
        <v>
100</v>
      </c>
      <c r="H61" s="136">
        <v>
100</v>
      </c>
    </row>
    <row r="62" spans="2:8" ht="45.75" customHeight="1" thickBot="1" x14ac:dyDescent="0.25">
      <c r="B62" s="137"/>
      <c r="C62" s="1294" t="s">
        <v>
581</v>
      </c>
      <c r="D62" s="1295"/>
      <c r="E62" s="1296"/>
      <c r="F62" s="138">
        <v>
83</v>
      </c>
      <c r="G62" s="138">
        <v>
83</v>
      </c>
      <c r="H62" s="139">
        <v>
83</v>
      </c>
    </row>
    <row r="63" spans="2:8" ht="52.5" customHeight="1" thickBot="1" x14ac:dyDescent="0.25">
      <c r="B63" s="140"/>
      <c r="C63" s="1297" t="s">
        <v>
50</v>
      </c>
      <c r="D63" s="1297"/>
      <c r="E63" s="1298"/>
      <c r="F63" s="141">
        <v>
2392</v>
      </c>
      <c r="G63" s="141">
        <v>
2274</v>
      </c>
      <c r="H63" s="142">
        <v>
2394</v>
      </c>
    </row>
    <row r="64" spans="2:8" ht="15" customHeight="1" x14ac:dyDescent="0.2"/>
    <row r="65" ht="0" hidden="1" customHeight="1" x14ac:dyDescent="0.2"/>
    <row r="66" ht="0" hidden="1" customHeight="1" x14ac:dyDescent="0.2"/>
  </sheetData>
  <sheetProtection algorithmName="SHA-512" hashValue="CvxwvPN/eWvydAGbp3bG4vBAGEvEKqO7pjD3szeLf+nKiloYBzedZqkQ1Zh+XZ4YoX00ePZ6+jVTQUWjqzm1MA==" saltValue="ZoGVylGXqGVlRzoDDr13h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
&amp;C&amp;P/&amp;N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0" customHeight="1" zeroHeight="1" x14ac:dyDescent="0.2"/>
  <cols>
    <col min="1" max="1" width="6.33203125" style="385" customWidth="1"/>
    <col min="2" max="107" width="2.44140625" style="385" customWidth="1"/>
    <col min="108" max="108" width="6.109375" style="387" customWidth="1"/>
    <col min="109" max="109" width="5.88671875" style="386" customWidth="1"/>
    <col min="110" max="110" width="19.109375" style="385" hidden="1"/>
    <col min="111" max="115" width="12.6640625" style="385" hidden="1"/>
    <col min="116" max="349" width="8.6640625" style="385" hidden="1"/>
    <col min="350" max="355" width="14.88671875" style="385" hidden="1"/>
    <col min="356" max="357" width="15.88671875" style="385" hidden="1"/>
    <col min="358" max="363" width="16.109375" style="385" hidden="1"/>
    <col min="364" max="364" width="6.109375" style="385" hidden="1"/>
    <col min="365" max="365" width="3" style="385" hidden="1"/>
    <col min="366" max="605" width="8.6640625" style="385" hidden="1"/>
    <col min="606" max="611" width="14.88671875" style="385" hidden="1"/>
    <col min="612" max="613" width="15.88671875" style="385" hidden="1"/>
    <col min="614" max="619" width="16.109375" style="385" hidden="1"/>
    <col min="620" max="620" width="6.109375" style="385" hidden="1"/>
    <col min="621" max="621" width="3" style="385" hidden="1"/>
    <col min="622" max="861" width="8.6640625" style="385" hidden="1"/>
    <col min="862" max="867" width="14.88671875" style="385" hidden="1"/>
    <col min="868" max="869" width="15.88671875" style="385" hidden="1"/>
    <col min="870" max="875" width="16.109375" style="385" hidden="1"/>
    <col min="876" max="876" width="6.109375" style="385" hidden="1"/>
    <col min="877" max="877" width="3" style="385" hidden="1"/>
    <col min="878" max="1117" width="8.6640625" style="385" hidden="1"/>
    <col min="1118" max="1123" width="14.88671875" style="385" hidden="1"/>
    <col min="1124" max="1125" width="15.88671875" style="385" hidden="1"/>
    <col min="1126" max="1131" width="16.109375" style="385" hidden="1"/>
    <col min="1132" max="1132" width="6.109375" style="385" hidden="1"/>
    <col min="1133" max="1133" width="3" style="385" hidden="1"/>
    <col min="1134" max="1373" width="8.6640625" style="385" hidden="1"/>
    <col min="1374" max="1379" width="14.88671875" style="385" hidden="1"/>
    <col min="1380" max="1381" width="15.88671875" style="385" hidden="1"/>
    <col min="1382" max="1387" width="16.109375" style="385" hidden="1"/>
    <col min="1388" max="1388" width="6.109375" style="385" hidden="1"/>
    <col min="1389" max="1389" width="3" style="385" hidden="1"/>
    <col min="1390" max="1629" width="8.6640625" style="385" hidden="1"/>
    <col min="1630" max="1635" width="14.88671875" style="385" hidden="1"/>
    <col min="1636" max="1637" width="15.88671875" style="385" hidden="1"/>
    <col min="1638" max="1643" width="16.109375" style="385" hidden="1"/>
    <col min="1644" max="1644" width="6.109375" style="385" hidden="1"/>
    <col min="1645" max="1645" width="3" style="385" hidden="1"/>
    <col min="1646" max="1885" width="8.6640625" style="385" hidden="1"/>
    <col min="1886" max="1891" width="14.88671875" style="385" hidden="1"/>
    <col min="1892" max="1893" width="15.88671875" style="385" hidden="1"/>
    <col min="1894" max="1899" width="16.109375" style="385" hidden="1"/>
    <col min="1900" max="1900" width="6.109375" style="385" hidden="1"/>
    <col min="1901" max="1901" width="3" style="385" hidden="1"/>
    <col min="1902" max="2141" width="8.6640625" style="385" hidden="1"/>
    <col min="2142" max="2147" width="14.88671875" style="385" hidden="1"/>
    <col min="2148" max="2149" width="15.88671875" style="385" hidden="1"/>
    <col min="2150" max="2155" width="16.109375" style="385" hidden="1"/>
    <col min="2156" max="2156" width="6.109375" style="385" hidden="1"/>
    <col min="2157" max="2157" width="3" style="385" hidden="1"/>
    <col min="2158" max="2397" width="8.6640625" style="385" hidden="1"/>
    <col min="2398" max="2403" width="14.88671875" style="385" hidden="1"/>
    <col min="2404" max="2405" width="15.88671875" style="385" hidden="1"/>
    <col min="2406" max="2411" width="16.109375" style="385" hidden="1"/>
    <col min="2412" max="2412" width="6.109375" style="385" hidden="1"/>
    <col min="2413" max="2413" width="3" style="385" hidden="1"/>
    <col min="2414" max="2653" width="8.6640625" style="385" hidden="1"/>
    <col min="2654" max="2659" width="14.88671875" style="385" hidden="1"/>
    <col min="2660" max="2661" width="15.88671875" style="385" hidden="1"/>
    <col min="2662" max="2667" width="16.109375" style="385" hidden="1"/>
    <col min="2668" max="2668" width="6.109375" style="385" hidden="1"/>
    <col min="2669" max="2669" width="3" style="385" hidden="1"/>
    <col min="2670" max="2909" width="8.6640625" style="385" hidden="1"/>
    <col min="2910" max="2915" width="14.88671875" style="385" hidden="1"/>
    <col min="2916" max="2917" width="15.88671875" style="385" hidden="1"/>
    <col min="2918" max="2923" width="16.109375" style="385" hidden="1"/>
    <col min="2924" max="2924" width="6.109375" style="385" hidden="1"/>
    <col min="2925" max="2925" width="3" style="385" hidden="1"/>
    <col min="2926" max="3165" width="8.6640625" style="385" hidden="1"/>
    <col min="3166" max="3171" width="14.88671875" style="385" hidden="1"/>
    <col min="3172" max="3173" width="15.88671875" style="385" hidden="1"/>
    <col min="3174" max="3179" width="16.109375" style="385" hidden="1"/>
    <col min="3180" max="3180" width="6.109375" style="385" hidden="1"/>
    <col min="3181" max="3181" width="3" style="385" hidden="1"/>
    <col min="3182" max="3421" width="8.6640625" style="385" hidden="1"/>
    <col min="3422" max="3427" width="14.88671875" style="385" hidden="1"/>
    <col min="3428" max="3429" width="15.88671875" style="385" hidden="1"/>
    <col min="3430" max="3435" width="16.109375" style="385" hidden="1"/>
    <col min="3436" max="3436" width="6.109375" style="385" hidden="1"/>
    <col min="3437" max="3437" width="3" style="385" hidden="1"/>
    <col min="3438" max="3677" width="8.6640625" style="385" hidden="1"/>
    <col min="3678" max="3683" width="14.88671875" style="385" hidden="1"/>
    <col min="3684" max="3685" width="15.88671875" style="385" hidden="1"/>
    <col min="3686" max="3691" width="16.109375" style="385" hidden="1"/>
    <col min="3692" max="3692" width="6.109375" style="385" hidden="1"/>
    <col min="3693" max="3693" width="3" style="385" hidden="1"/>
    <col min="3694" max="3933" width="8.6640625" style="385" hidden="1"/>
    <col min="3934" max="3939" width="14.88671875" style="385" hidden="1"/>
    <col min="3940" max="3941" width="15.88671875" style="385" hidden="1"/>
    <col min="3942" max="3947" width="16.109375" style="385" hidden="1"/>
    <col min="3948" max="3948" width="6.109375" style="385" hidden="1"/>
    <col min="3949" max="3949" width="3" style="385" hidden="1"/>
    <col min="3950" max="4189" width="8.6640625" style="385" hidden="1"/>
    <col min="4190" max="4195" width="14.88671875" style="385" hidden="1"/>
    <col min="4196" max="4197" width="15.88671875" style="385" hidden="1"/>
    <col min="4198" max="4203" width="16.109375" style="385" hidden="1"/>
    <col min="4204" max="4204" width="6.109375" style="385" hidden="1"/>
    <col min="4205" max="4205" width="3" style="385" hidden="1"/>
    <col min="4206" max="4445" width="8.6640625" style="385" hidden="1"/>
    <col min="4446" max="4451" width="14.88671875" style="385" hidden="1"/>
    <col min="4452" max="4453" width="15.88671875" style="385" hidden="1"/>
    <col min="4454" max="4459" width="16.109375" style="385" hidden="1"/>
    <col min="4460" max="4460" width="6.109375" style="385" hidden="1"/>
    <col min="4461" max="4461" width="3" style="385" hidden="1"/>
    <col min="4462" max="4701" width="8.6640625" style="385" hidden="1"/>
    <col min="4702" max="4707" width="14.88671875" style="385" hidden="1"/>
    <col min="4708" max="4709" width="15.88671875" style="385" hidden="1"/>
    <col min="4710" max="4715" width="16.109375" style="385" hidden="1"/>
    <col min="4716" max="4716" width="6.109375" style="385" hidden="1"/>
    <col min="4717" max="4717" width="3" style="385" hidden="1"/>
    <col min="4718" max="4957" width="8.6640625" style="385" hidden="1"/>
    <col min="4958" max="4963" width="14.88671875" style="385" hidden="1"/>
    <col min="4964" max="4965" width="15.88671875" style="385" hidden="1"/>
    <col min="4966" max="4971" width="16.109375" style="385" hidden="1"/>
    <col min="4972" max="4972" width="6.109375" style="385" hidden="1"/>
    <col min="4973" max="4973" width="3" style="385" hidden="1"/>
    <col min="4974" max="5213" width="8.6640625" style="385" hidden="1"/>
    <col min="5214" max="5219" width="14.88671875" style="385" hidden="1"/>
    <col min="5220" max="5221" width="15.88671875" style="385" hidden="1"/>
    <col min="5222" max="5227" width="16.109375" style="385" hidden="1"/>
    <col min="5228" max="5228" width="6.109375" style="385" hidden="1"/>
    <col min="5229" max="5229" width="3" style="385" hidden="1"/>
    <col min="5230" max="5469" width="8.6640625" style="385" hidden="1"/>
    <col min="5470" max="5475" width="14.88671875" style="385" hidden="1"/>
    <col min="5476" max="5477" width="15.88671875" style="385" hidden="1"/>
    <col min="5478" max="5483" width="16.109375" style="385" hidden="1"/>
    <col min="5484" max="5484" width="6.109375" style="385" hidden="1"/>
    <col min="5485" max="5485" width="3" style="385" hidden="1"/>
    <col min="5486" max="5725" width="8.6640625" style="385" hidden="1"/>
    <col min="5726" max="5731" width="14.88671875" style="385" hidden="1"/>
    <col min="5732" max="5733" width="15.88671875" style="385" hidden="1"/>
    <col min="5734" max="5739" width="16.109375" style="385" hidden="1"/>
    <col min="5740" max="5740" width="6.109375" style="385" hidden="1"/>
    <col min="5741" max="5741" width="3" style="385" hidden="1"/>
    <col min="5742" max="5981" width="8.6640625" style="385" hidden="1"/>
    <col min="5982" max="5987" width="14.88671875" style="385" hidden="1"/>
    <col min="5988" max="5989" width="15.88671875" style="385" hidden="1"/>
    <col min="5990" max="5995" width="16.109375" style="385" hidden="1"/>
    <col min="5996" max="5996" width="6.109375" style="385" hidden="1"/>
    <col min="5997" max="5997" width="3" style="385" hidden="1"/>
    <col min="5998" max="6237" width="8.6640625" style="385" hidden="1"/>
    <col min="6238" max="6243" width="14.88671875" style="385" hidden="1"/>
    <col min="6244" max="6245" width="15.88671875" style="385" hidden="1"/>
    <col min="6246" max="6251" width="16.109375" style="385" hidden="1"/>
    <col min="6252" max="6252" width="6.109375" style="385" hidden="1"/>
    <col min="6253" max="6253" width="3" style="385" hidden="1"/>
    <col min="6254" max="6493" width="8.6640625" style="385" hidden="1"/>
    <col min="6494" max="6499" width="14.88671875" style="385" hidden="1"/>
    <col min="6500" max="6501" width="15.88671875" style="385" hidden="1"/>
    <col min="6502" max="6507" width="16.109375" style="385" hidden="1"/>
    <col min="6508" max="6508" width="6.109375" style="385" hidden="1"/>
    <col min="6509" max="6509" width="3" style="385" hidden="1"/>
    <col min="6510" max="6749" width="8.6640625" style="385" hidden="1"/>
    <col min="6750" max="6755" width="14.88671875" style="385" hidden="1"/>
    <col min="6756" max="6757" width="15.88671875" style="385" hidden="1"/>
    <col min="6758" max="6763" width="16.109375" style="385" hidden="1"/>
    <col min="6764" max="6764" width="6.109375" style="385" hidden="1"/>
    <col min="6765" max="6765" width="3" style="385" hidden="1"/>
    <col min="6766" max="7005" width="8.6640625" style="385" hidden="1"/>
    <col min="7006" max="7011" width="14.88671875" style="385" hidden="1"/>
    <col min="7012" max="7013" width="15.88671875" style="385" hidden="1"/>
    <col min="7014" max="7019" width="16.109375" style="385" hidden="1"/>
    <col min="7020" max="7020" width="6.109375" style="385" hidden="1"/>
    <col min="7021" max="7021" width="3" style="385" hidden="1"/>
    <col min="7022" max="7261" width="8.6640625" style="385" hidden="1"/>
    <col min="7262" max="7267" width="14.88671875" style="385" hidden="1"/>
    <col min="7268" max="7269" width="15.88671875" style="385" hidden="1"/>
    <col min="7270" max="7275" width="16.109375" style="385" hidden="1"/>
    <col min="7276" max="7276" width="6.109375" style="385" hidden="1"/>
    <col min="7277" max="7277" width="3" style="385" hidden="1"/>
    <col min="7278" max="7517" width="8.6640625" style="385" hidden="1"/>
    <col min="7518" max="7523" width="14.88671875" style="385" hidden="1"/>
    <col min="7524" max="7525" width="15.88671875" style="385" hidden="1"/>
    <col min="7526" max="7531" width="16.109375" style="385" hidden="1"/>
    <col min="7532" max="7532" width="6.109375" style="385" hidden="1"/>
    <col min="7533" max="7533" width="3" style="385" hidden="1"/>
    <col min="7534" max="7773" width="8.6640625" style="385" hidden="1"/>
    <col min="7774" max="7779" width="14.88671875" style="385" hidden="1"/>
    <col min="7780" max="7781" width="15.88671875" style="385" hidden="1"/>
    <col min="7782" max="7787" width="16.109375" style="385" hidden="1"/>
    <col min="7788" max="7788" width="6.109375" style="385" hidden="1"/>
    <col min="7789" max="7789" width="3" style="385" hidden="1"/>
    <col min="7790" max="8029" width="8.6640625" style="385" hidden="1"/>
    <col min="8030" max="8035" width="14.88671875" style="385" hidden="1"/>
    <col min="8036" max="8037" width="15.88671875" style="385" hidden="1"/>
    <col min="8038" max="8043" width="16.109375" style="385" hidden="1"/>
    <col min="8044" max="8044" width="6.109375" style="385" hidden="1"/>
    <col min="8045" max="8045" width="3" style="385" hidden="1"/>
    <col min="8046" max="8285" width="8.6640625" style="385" hidden="1"/>
    <col min="8286" max="8291" width="14.88671875" style="385" hidden="1"/>
    <col min="8292" max="8293" width="15.88671875" style="385" hidden="1"/>
    <col min="8294" max="8299" width="16.109375" style="385" hidden="1"/>
    <col min="8300" max="8300" width="6.109375" style="385" hidden="1"/>
    <col min="8301" max="8301" width="3" style="385" hidden="1"/>
    <col min="8302" max="8541" width="8.6640625" style="385" hidden="1"/>
    <col min="8542" max="8547" width="14.88671875" style="385" hidden="1"/>
    <col min="8548" max="8549" width="15.88671875" style="385" hidden="1"/>
    <col min="8550" max="8555" width="16.109375" style="385" hidden="1"/>
    <col min="8556" max="8556" width="6.109375" style="385" hidden="1"/>
    <col min="8557" max="8557" width="3" style="385" hidden="1"/>
    <col min="8558" max="8797" width="8.6640625" style="385" hidden="1"/>
    <col min="8798" max="8803" width="14.88671875" style="385" hidden="1"/>
    <col min="8804" max="8805" width="15.88671875" style="385" hidden="1"/>
    <col min="8806" max="8811" width="16.109375" style="385" hidden="1"/>
    <col min="8812" max="8812" width="6.109375" style="385" hidden="1"/>
    <col min="8813" max="8813" width="3" style="385" hidden="1"/>
    <col min="8814" max="9053" width="8.6640625" style="385" hidden="1"/>
    <col min="9054" max="9059" width="14.88671875" style="385" hidden="1"/>
    <col min="9060" max="9061" width="15.88671875" style="385" hidden="1"/>
    <col min="9062" max="9067" width="16.109375" style="385" hidden="1"/>
    <col min="9068" max="9068" width="6.109375" style="385" hidden="1"/>
    <col min="9069" max="9069" width="3" style="385" hidden="1"/>
    <col min="9070" max="9309" width="8.6640625" style="385" hidden="1"/>
    <col min="9310" max="9315" width="14.88671875" style="385" hidden="1"/>
    <col min="9316" max="9317" width="15.88671875" style="385" hidden="1"/>
    <col min="9318" max="9323" width="16.109375" style="385" hidden="1"/>
    <col min="9324" max="9324" width="6.109375" style="385" hidden="1"/>
    <col min="9325" max="9325" width="3" style="385" hidden="1"/>
    <col min="9326" max="9565" width="8.6640625" style="385" hidden="1"/>
    <col min="9566" max="9571" width="14.88671875" style="385" hidden="1"/>
    <col min="9572" max="9573" width="15.88671875" style="385" hidden="1"/>
    <col min="9574" max="9579" width="16.109375" style="385" hidden="1"/>
    <col min="9580" max="9580" width="6.109375" style="385" hidden="1"/>
    <col min="9581" max="9581" width="3" style="385" hidden="1"/>
    <col min="9582" max="9821" width="8.6640625" style="385" hidden="1"/>
    <col min="9822" max="9827" width="14.88671875" style="385" hidden="1"/>
    <col min="9828" max="9829" width="15.88671875" style="385" hidden="1"/>
    <col min="9830" max="9835" width="16.109375" style="385" hidden="1"/>
    <col min="9836" max="9836" width="6.109375" style="385" hidden="1"/>
    <col min="9837" max="9837" width="3" style="385" hidden="1"/>
    <col min="9838" max="10077" width="8.6640625" style="385" hidden="1"/>
    <col min="10078" max="10083" width="14.88671875" style="385" hidden="1"/>
    <col min="10084" max="10085" width="15.88671875" style="385" hidden="1"/>
    <col min="10086" max="10091" width="16.109375" style="385" hidden="1"/>
    <col min="10092" max="10092" width="6.109375" style="385" hidden="1"/>
    <col min="10093" max="10093" width="3" style="385" hidden="1"/>
    <col min="10094" max="10333" width="8.6640625" style="385" hidden="1"/>
    <col min="10334" max="10339" width="14.88671875" style="385" hidden="1"/>
    <col min="10340" max="10341" width="15.88671875" style="385" hidden="1"/>
    <col min="10342" max="10347" width="16.109375" style="385" hidden="1"/>
    <col min="10348" max="10348" width="6.109375" style="385" hidden="1"/>
    <col min="10349" max="10349" width="3" style="385" hidden="1"/>
    <col min="10350" max="10589" width="8.6640625" style="385" hidden="1"/>
    <col min="10590" max="10595" width="14.88671875" style="385" hidden="1"/>
    <col min="10596" max="10597" width="15.88671875" style="385" hidden="1"/>
    <col min="10598" max="10603" width="16.109375" style="385" hidden="1"/>
    <col min="10604" max="10604" width="6.109375" style="385" hidden="1"/>
    <col min="10605" max="10605" width="3" style="385" hidden="1"/>
    <col min="10606" max="10845" width="8.6640625" style="385" hidden="1"/>
    <col min="10846" max="10851" width="14.88671875" style="385" hidden="1"/>
    <col min="10852" max="10853" width="15.88671875" style="385" hidden="1"/>
    <col min="10854" max="10859" width="16.109375" style="385" hidden="1"/>
    <col min="10860" max="10860" width="6.109375" style="385" hidden="1"/>
    <col min="10861" max="10861" width="3" style="385" hidden="1"/>
    <col min="10862" max="11101" width="8.6640625" style="385" hidden="1"/>
    <col min="11102" max="11107" width="14.88671875" style="385" hidden="1"/>
    <col min="11108" max="11109" width="15.88671875" style="385" hidden="1"/>
    <col min="11110" max="11115" width="16.109375" style="385" hidden="1"/>
    <col min="11116" max="11116" width="6.109375" style="385" hidden="1"/>
    <col min="11117" max="11117" width="3" style="385" hidden="1"/>
    <col min="11118" max="11357" width="8.6640625" style="385" hidden="1"/>
    <col min="11358" max="11363" width="14.88671875" style="385" hidden="1"/>
    <col min="11364" max="11365" width="15.88671875" style="385" hidden="1"/>
    <col min="11366" max="11371" width="16.109375" style="385" hidden="1"/>
    <col min="11372" max="11372" width="6.109375" style="385" hidden="1"/>
    <col min="11373" max="11373" width="3" style="385" hidden="1"/>
    <col min="11374" max="11613" width="8.6640625" style="385" hidden="1"/>
    <col min="11614" max="11619" width="14.88671875" style="385" hidden="1"/>
    <col min="11620" max="11621" width="15.88671875" style="385" hidden="1"/>
    <col min="11622" max="11627" width="16.109375" style="385" hidden="1"/>
    <col min="11628" max="11628" width="6.109375" style="385" hidden="1"/>
    <col min="11629" max="11629" width="3" style="385" hidden="1"/>
    <col min="11630" max="11869" width="8.6640625" style="385" hidden="1"/>
    <col min="11870" max="11875" width="14.88671875" style="385" hidden="1"/>
    <col min="11876" max="11877" width="15.88671875" style="385" hidden="1"/>
    <col min="11878" max="11883" width="16.109375" style="385" hidden="1"/>
    <col min="11884" max="11884" width="6.109375" style="385" hidden="1"/>
    <col min="11885" max="11885" width="3" style="385" hidden="1"/>
    <col min="11886" max="12125" width="8.6640625" style="385" hidden="1"/>
    <col min="12126" max="12131" width="14.88671875" style="385" hidden="1"/>
    <col min="12132" max="12133" width="15.88671875" style="385" hidden="1"/>
    <col min="12134" max="12139" width="16.109375" style="385" hidden="1"/>
    <col min="12140" max="12140" width="6.109375" style="385" hidden="1"/>
    <col min="12141" max="12141" width="3" style="385" hidden="1"/>
    <col min="12142" max="12381" width="8.6640625" style="385" hidden="1"/>
    <col min="12382" max="12387" width="14.88671875" style="385" hidden="1"/>
    <col min="12388" max="12389" width="15.88671875" style="385" hidden="1"/>
    <col min="12390" max="12395" width="16.109375" style="385" hidden="1"/>
    <col min="12396" max="12396" width="6.109375" style="385" hidden="1"/>
    <col min="12397" max="12397" width="3" style="385" hidden="1"/>
    <col min="12398" max="12637" width="8.6640625" style="385" hidden="1"/>
    <col min="12638" max="12643" width="14.88671875" style="385" hidden="1"/>
    <col min="12644" max="12645" width="15.88671875" style="385" hidden="1"/>
    <col min="12646" max="12651" width="16.109375" style="385" hidden="1"/>
    <col min="12652" max="12652" width="6.109375" style="385" hidden="1"/>
    <col min="12653" max="12653" width="3" style="385" hidden="1"/>
    <col min="12654" max="12893" width="8.6640625" style="385" hidden="1"/>
    <col min="12894" max="12899" width="14.88671875" style="385" hidden="1"/>
    <col min="12900" max="12901" width="15.88671875" style="385" hidden="1"/>
    <col min="12902" max="12907" width="16.109375" style="385" hidden="1"/>
    <col min="12908" max="12908" width="6.109375" style="385" hidden="1"/>
    <col min="12909" max="12909" width="3" style="385" hidden="1"/>
    <col min="12910" max="13149" width="8.6640625" style="385" hidden="1"/>
    <col min="13150" max="13155" width="14.88671875" style="385" hidden="1"/>
    <col min="13156" max="13157" width="15.88671875" style="385" hidden="1"/>
    <col min="13158" max="13163" width="16.109375" style="385" hidden="1"/>
    <col min="13164" max="13164" width="6.109375" style="385" hidden="1"/>
    <col min="13165" max="13165" width="3" style="385" hidden="1"/>
    <col min="13166" max="13405" width="8.6640625" style="385" hidden="1"/>
    <col min="13406" max="13411" width="14.88671875" style="385" hidden="1"/>
    <col min="13412" max="13413" width="15.88671875" style="385" hidden="1"/>
    <col min="13414" max="13419" width="16.109375" style="385" hidden="1"/>
    <col min="13420" max="13420" width="6.109375" style="385" hidden="1"/>
    <col min="13421" max="13421" width="3" style="385" hidden="1"/>
    <col min="13422" max="13661" width="8.6640625" style="385" hidden="1"/>
    <col min="13662" max="13667" width="14.88671875" style="385" hidden="1"/>
    <col min="13668" max="13669" width="15.88671875" style="385" hidden="1"/>
    <col min="13670" max="13675" width="16.109375" style="385" hidden="1"/>
    <col min="13676" max="13676" width="6.109375" style="385" hidden="1"/>
    <col min="13677" max="13677" width="3" style="385" hidden="1"/>
    <col min="13678" max="13917" width="8.6640625" style="385" hidden="1"/>
    <col min="13918" max="13923" width="14.88671875" style="385" hidden="1"/>
    <col min="13924" max="13925" width="15.88671875" style="385" hidden="1"/>
    <col min="13926" max="13931" width="16.109375" style="385" hidden="1"/>
    <col min="13932" max="13932" width="6.109375" style="385" hidden="1"/>
    <col min="13933" max="13933" width="3" style="385" hidden="1"/>
    <col min="13934" max="14173" width="8.6640625" style="385" hidden="1"/>
    <col min="14174" max="14179" width="14.88671875" style="385" hidden="1"/>
    <col min="14180" max="14181" width="15.88671875" style="385" hidden="1"/>
    <col min="14182" max="14187" width="16.109375" style="385" hidden="1"/>
    <col min="14188" max="14188" width="6.109375" style="385" hidden="1"/>
    <col min="14189" max="14189" width="3" style="385" hidden="1"/>
    <col min="14190" max="14429" width="8.6640625" style="385" hidden="1"/>
    <col min="14430" max="14435" width="14.88671875" style="385" hidden="1"/>
    <col min="14436" max="14437" width="15.88671875" style="385" hidden="1"/>
    <col min="14438" max="14443" width="16.109375" style="385" hidden="1"/>
    <col min="14444" max="14444" width="6.109375" style="385" hidden="1"/>
    <col min="14445" max="14445" width="3" style="385" hidden="1"/>
    <col min="14446" max="14685" width="8.6640625" style="385" hidden="1"/>
    <col min="14686" max="14691" width="14.88671875" style="385" hidden="1"/>
    <col min="14692" max="14693" width="15.88671875" style="385" hidden="1"/>
    <col min="14694" max="14699" width="16.109375" style="385" hidden="1"/>
    <col min="14700" max="14700" width="6.109375" style="385" hidden="1"/>
    <col min="14701" max="14701" width="3" style="385" hidden="1"/>
    <col min="14702" max="14941" width="8.6640625" style="385" hidden="1"/>
    <col min="14942" max="14947" width="14.88671875" style="385" hidden="1"/>
    <col min="14948" max="14949" width="15.88671875" style="385" hidden="1"/>
    <col min="14950" max="14955" width="16.109375" style="385" hidden="1"/>
    <col min="14956" max="14956" width="6.109375" style="385" hidden="1"/>
    <col min="14957" max="14957" width="3" style="385" hidden="1"/>
    <col min="14958" max="15197" width="8.6640625" style="385" hidden="1"/>
    <col min="15198" max="15203" width="14.88671875" style="385" hidden="1"/>
    <col min="15204" max="15205" width="15.88671875" style="385" hidden="1"/>
    <col min="15206" max="15211" width="16.109375" style="385" hidden="1"/>
    <col min="15212" max="15212" width="6.109375" style="385" hidden="1"/>
    <col min="15213" max="15213" width="3" style="385" hidden="1"/>
    <col min="15214" max="15453" width="8.6640625" style="385" hidden="1"/>
    <col min="15454" max="15459" width="14.88671875" style="385" hidden="1"/>
    <col min="15460" max="15461" width="15.88671875" style="385" hidden="1"/>
    <col min="15462" max="15467" width="16.109375" style="385" hidden="1"/>
    <col min="15468" max="15468" width="6.109375" style="385" hidden="1"/>
    <col min="15469" max="15469" width="3" style="385" hidden="1"/>
    <col min="15470" max="15709" width="8.6640625" style="385" hidden="1"/>
    <col min="15710" max="15715" width="14.88671875" style="385" hidden="1"/>
    <col min="15716" max="15717" width="15.88671875" style="385" hidden="1"/>
    <col min="15718" max="15723" width="16.109375" style="385" hidden="1"/>
    <col min="15724" max="15724" width="6.109375" style="385" hidden="1"/>
    <col min="15725" max="15725" width="3" style="385" hidden="1"/>
    <col min="15726" max="15965" width="8.6640625" style="385" hidden="1"/>
    <col min="15966" max="15971" width="14.88671875" style="385" hidden="1"/>
    <col min="15972" max="15973" width="15.88671875" style="385" hidden="1"/>
    <col min="15974" max="15979" width="16.109375" style="385" hidden="1"/>
    <col min="15980" max="15980" width="6.109375" style="385" hidden="1"/>
    <col min="15981" max="15981" width="3" style="385" hidden="1"/>
    <col min="15982" max="16221" width="8.6640625" style="385" hidden="1"/>
    <col min="16222" max="16227" width="14.88671875" style="385" hidden="1"/>
    <col min="16228" max="16229" width="15.88671875" style="385" hidden="1"/>
    <col min="16230" max="16235" width="16.109375" style="385" hidden="1"/>
    <col min="16236" max="16236" width="6.109375" style="385" hidden="1"/>
    <col min="16237" max="16237" width="3" style="385" hidden="1"/>
    <col min="16238" max="16384" width="8.6640625" style="385" hidden="1"/>
  </cols>
  <sheetData>
    <row r="1" spans="1:143" ht="42.75" customHeight="1" x14ac:dyDescent="0.2">
      <c r="A1" s="422"/>
      <c r="B1" s="421"/>
      <c r="DD1" s="385"/>
      <c r="DE1" s="385"/>
    </row>
    <row r="2" spans="1:143" ht="25.5" customHeight="1" x14ac:dyDescent="0.2">
      <c r="A2" s="420"/>
      <c r="C2" s="420"/>
      <c r="O2" s="420"/>
      <c r="P2" s="420"/>
      <c r="Q2" s="420"/>
      <c r="R2" s="420"/>
      <c r="S2" s="420"/>
      <c r="T2" s="420"/>
      <c r="U2" s="420"/>
      <c r="V2" s="420"/>
      <c r="W2" s="420"/>
      <c r="X2" s="420"/>
      <c r="Y2" s="420"/>
      <c r="Z2" s="420"/>
      <c r="AA2" s="420"/>
      <c r="AB2" s="420"/>
      <c r="AC2" s="420"/>
      <c r="AD2" s="420"/>
      <c r="AE2" s="420"/>
      <c r="AF2" s="420"/>
      <c r="AG2" s="420"/>
      <c r="AH2" s="420"/>
      <c r="AI2" s="420"/>
      <c r="AU2" s="420"/>
      <c r="BG2" s="420"/>
      <c r="BS2" s="420"/>
      <c r="CE2" s="420"/>
      <c r="CQ2" s="420"/>
      <c r="DD2" s="385"/>
      <c r="DE2" s="385"/>
    </row>
    <row r="3" spans="1:143" ht="25.5" customHeight="1" x14ac:dyDescent="0.2">
      <c r="A3" s="420"/>
      <c r="C3" s="420"/>
      <c r="O3" s="420"/>
      <c r="P3" s="420"/>
      <c r="Q3" s="420"/>
      <c r="R3" s="420"/>
      <c r="S3" s="420"/>
      <c r="T3" s="420"/>
      <c r="U3" s="420"/>
      <c r="V3" s="420"/>
      <c r="W3" s="420"/>
      <c r="X3" s="420"/>
      <c r="Y3" s="420"/>
      <c r="Z3" s="420"/>
      <c r="AA3" s="420"/>
      <c r="AB3" s="420"/>
      <c r="AC3" s="420"/>
      <c r="AD3" s="420"/>
      <c r="AE3" s="420"/>
      <c r="AF3" s="420"/>
      <c r="AG3" s="420"/>
      <c r="AH3" s="420"/>
      <c r="AI3" s="420"/>
      <c r="AU3" s="420"/>
      <c r="BG3" s="420"/>
      <c r="BS3" s="420"/>
      <c r="CE3" s="420"/>
      <c r="CQ3" s="420"/>
      <c r="DD3" s="385"/>
      <c r="DE3" s="385"/>
    </row>
    <row r="4" spans="1:143" s="290" customFormat="1" ht="13.2" x14ac:dyDescent="0.2">
      <c r="A4" s="420"/>
      <c r="B4" s="420"/>
      <c r="C4" s="420"/>
      <c r="D4" s="420"/>
      <c r="E4" s="420"/>
      <c r="F4" s="420"/>
      <c r="G4" s="420"/>
      <c r="H4" s="420"/>
      <c r="I4" s="420"/>
      <c r="J4" s="420"/>
      <c r="K4" s="420"/>
      <c r="L4" s="420"/>
      <c r="M4" s="420"/>
      <c r="N4" s="420"/>
      <c r="O4" s="420"/>
      <c r="P4" s="420"/>
      <c r="Q4" s="420"/>
      <c r="R4" s="420"/>
      <c r="S4" s="420"/>
      <c r="T4" s="420"/>
      <c r="U4" s="420"/>
      <c r="V4" s="420"/>
      <c r="W4" s="420"/>
      <c r="X4" s="420"/>
      <c r="Y4" s="420"/>
      <c r="Z4" s="420"/>
      <c r="AA4" s="420"/>
      <c r="AB4" s="420"/>
      <c r="AC4" s="420"/>
      <c r="AD4" s="420"/>
      <c r="AE4" s="420"/>
      <c r="AF4" s="420"/>
      <c r="AG4" s="420"/>
      <c r="AH4" s="420"/>
      <c r="AI4" s="420"/>
      <c r="AJ4" s="420"/>
      <c r="AK4" s="420"/>
      <c r="AL4" s="420"/>
      <c r="AM4" s="420"/>
      <c r="AN4" s="420"/>
      <c r="AO4" s="420"/>
      <c r="AP4" s="420"/>
      <c r="AQ4" s="420"/>
      <c r="AR4" s="420"/>
      <c r="AS4" s="420"/>
      <c r="AT4" s="420"/>
      <c r="AU4" s="420"/>
      <c r="AV4" s="420"/>
      <c r="AW4" s="420"/>
      <c r="AX4" s="420"/>
      <c r="AY4" s="420"/>
      <c r="AZ4" s="420"/>
      <c r="BA4" s="420"/>
      <c r="BB4" s="420"/>
      <c r="BC4" s="420"/>
      <c r="BD4" s="420"/>
      <c r="BE4" s="420"/>
      <c r="BF4" s="420"/>
      <c r="BG4" s="420"/>
      <c r="BH4" s="420"/>
      <c r="BI4" s="420"/>
      <c r="BJ4" s="420"/>
      <c r="BK4" s="420"/>
      <c r="BL4" s="420"/>
      <c r="BM4" s="420"/>
      <c r="BN4" s="420"/>
      <c r="BO4" s="420"/>
      <c r="BP4" s="420"/>
      <c r="BQ4" s="420"/>
      <c r="BR4" s="420"/>
      <c r="BS4" s="420"/>
      <c r="BT4" s="420"/>
      <c r="BU4" s="420"/>
      <c r="BV4" s="420"/>
      <c r="BW4" s="420"/>
      <c r="BX4" s="420"/>
      <c r="BY4" s="420"/>
      <c r="BZ4" s="420"/>
      <c r="CA4" s="420"/>
      <c r="CB4" s="420"/>
      <c r="CC4" s="420"/>
      <c r="CD4" s="420"/>
      <c r="CE4" s="420"/>
      <c r="CF4" s="420"/>
      <c r="CG4" s="420"/>
      <c r="CH4" s="420"/>
      <c r="CI4" s="420"/>
      <c r="CJ4" s="420"/>
      <c r="CK4" s="420"/>
      <c r="CL4" s="420"/>
      <c r="CM4" s="420"/>
      <c r="CN4" s="420"/>
      <c r="CO4" s="420"/>
      <c r="CP4" s="420"/>
      <c r="CQ4" s="420"/>
      <c r="CR4" s="420"/>
      <c r="CS4" s="420"/>
      <c r="CT4" s="420"/>
      <c r="CU4" s="420"/>
      <c r="CV4" s="420"/>
      <c r="CW4" s="420"/>
      <c r="CX4" s="420"/>
      <c r="CY4" s="420"/>
      <c r="CZ4" s="420"/>
      <c r="DA4" s="420"/>
      <c r="DB4" s="420"/>
      <c r="DC4" s="420"/>
      <c r="DD4" s="420"/>
      <c r="DE4" s="420"/>
      <c r="DF4" s="291"/>
      <c r="DG4" s="291"/>
      <c r="DH4" s="291"/>
      <c r="DI4" s="291"/>
      <c r="DJ4" s="291"/>
      <c r="DK4" s="291"/>
      <c r="DL4" s="291"/>
      <c r="DM4" s="291"/>
      <c r="DN4" s="291"/>
      <c r="DO4" s="291"/>
      <c r="DP4" s="291"/>
      <c r="DQ4" s="291"/>
      <c r="DR4" s="291"/>
      <c r="DS4" s="291"/>
      <c r="DT4" s="291"/>
      <c r="DU4" s="291"/>
      <c r="DV4" s="291"/>
      <c r="DW4" s="291"/>
    </row>
    <row r="5" spans="1:143" s="290" customFormat="1" ht="13.2" x14ac:dyDescent="0.2">
      <c r="A5" s="420"/>
      <c r="B5" s="420"/>
      <c r="C5" s="420"/>
      <c r="D5" s="420"/>
      <c r="E5" s="420"/>
      <c r="F5" s="420"/>
      <c r="G5" s="420"/>
      <c r="H5" s="420"/>
      <c r="I5" s="420"/>
      <c r="J5" s="420"/>
      <c r="K5" s="420"/>
      <c r="L5" s="420"/>
      <c r="M5" s="420"/>
      <c r="N5" s="420"/>
      <c r="O5" s="420"/>
      <c r="P5" s="420"/>
      <c r="Q5" s="420"/>
      <c r="R5" s="420"/>
      <c r="S5" s="420"/>
      <c r="T5" s="420"/>
      <c r="U5" s="420"/>
      <c r="V5" s="420"/>
      <c r="W5" s="420"/>
      <c r="X5" s="420"/>
      <c r="Y5" s="420"/>
      <c r="Z5" s="420"/>
      <c r="AA5" s="420"/>
      <c r="AB5" s="420"/>
      <c r="AC5" s="420"/>
      <c r="AD5" s="420"/>
      <c r="AE5" s="420"/>
      <c r="AF5" s="420"/>
      <c r="AG5" s="420"/>
      <c r="AH5" s="420"/>
      <c r="AI5" s="420"/>
      <c r="AJ5" s="420"/>
      <c r="AK5" s="420"/>
      <c r="AL5" s="420"/>
      <c r="AM5" s="420"/>
      <c r="AN5" s="420"/>
      <c r="AO5" s="420"/>
      <c r="AP5" s="420"/>
      <c r="AQ5" s="420"/>
      <c r="AR5" s="420"/>
      <c r="AS5" s="420"/>
      <c r="AT5" s="420"/>
      <c r="AU5" s="420"/>
      <c r="AV5" s="420"/>
      <c r="AW5" s="420"/>
      <c r="AX5" s="420"/>
      <c r="AY5" s="420"/>
      <c r="AZ5" s="420"/>
      <c r="BA5" s="420"/>
      <c r="BB5" s="420"/>
      <c r="BC5" s="420"/>
      <c r="BD5" s="420"/>
      <c r="BE5" s="420"/>
      <c r="BF5" s="420"/>
      <c r="BG5" s="420"/>
      <c r="BH5" s="420"/>
      <c r="BI5" s="420"/>
      <c r="BJ5" s="420"/>
      <c r="BK5" s="420"/>
      <c r="BL5" s="420"/>
      <c r="BM5" s="420"/>
      <c r="BN5" s="420"/>
      <c r="BO5" s="420"/>
      <c r="BP5" s="420"/>
      <c r="BQ5" s="420"/>
      <c r="BR5" s="420"/>
      <c r="BS5" s="420"/>
      <c r="BT5" s="420"/>
      <c r="BU5" s="420"/>
      <c r="BV5" s="420"/>
      <c r="BW5" s="420"/>
      <c r="BX5" s="420"/>
      <c r="BY5" s="420"/>
      <c r="BZ5" s="420"/>
      <c r="CA5" s="420"/>
      <c r="CB5" s="420"/>
      <c r="CC5" s="420"/>
      <c r="CD5" s="420"/>
      <c r="CE5" s="420"/>
      <c r="CF5" s="420"/>
      <c r="CG5" s="420"/>
      <c r="CH5" s="420"/>
      <c r="CI5" s="420"/>
      <c r="CJ5" s="420"/>
      <c r="CK5" s="420"/>
      <c r="CL5" s="420"/>
      <c r="CM5" s="420"/>
      <c r="CN5" s="420"/>
      <c r="CO5" s="420"/>
      <c r="CP5" s="420"/>
      <c r="CQ5" s="420"/>
      <c r="CR5" s="420"/>
      <c r="CS5" s="420"/>
      <c r="CT5" s="420"/>
      <c r="CU5" s="420"/>
      <c r="CV5" s="420"/>
      <c r="CW5" s="420"/>
      <c r="CX5" s="420"/>
      <c r="CY5" s="420"/>
      <c r="CZ5" s="420"/>
      <c r="DA5" s="420"/>
      <c r="DB5" s="420"/>
      <c r="DC5" s="420"/>
      <c r="DD5" s="420"/>
      <c r="DE5" s="420"/>
      <c r="DF5" s="291"/>
      <c r="DG5" s="291"/>
      <c r="DH5" s="291"/>
      <c r="DI5" s="291"/>
      <c r="DJ5" s="291"/>
      <c r="DK5" s="291"/>
      <c r="DL5" s="291"/>
      <c r="DM5" s="291"/>
      <c r="DN5" s="291"/>
      <c r="DO5" s="291"/>
      <c r="DP5" s="291"/>
      <c r="DQ5" s="291"/>
      <c r="DR5" s="291"/>
      <c r="DS5" s="291"/>
      <c r="DT5" s="291"/>
      <c r="DU5" s="291"/>
      <c r="DV5" s="291"/>
      <c r="DW5" s="291"/>
    </row>
    <row r="6" spans="1:143" s="290" customFormat="1" ht="13.2" x14ac:dyDescent="0.2">
      <c r="A6" s="420"/>
      <c r="B6" s="420"/>
      <c r="C6" s="420"/>
      <c r="D6" s="420"/>
      <c r="E6" s="420"/>
      <c r="F6" s="420"/>
      <c r="G6" s="420"/>
      <c r="H6" s="420"/>
      <c r="I6" s="420"/>
      <c r="J6" s="420"/>
      <c r="K6" s="420"/>
      <c r="L6" s="420"/>
      <c r="M6" s="420"/>
      <c r="N6" s="420"/>
      <c r="O6" s="420"/>
      <c r="P6" s="420"/>
      <c r="Q6" s="420"/>
      <c r="R6" s="420"/>
      <c r="S6" s="420"/>
      <c r="T6" s="420"/>
      <c r="U6" s="420"/>
      <c r="V6" s="420"/>
      <c r="W6" s="420"/>
      <c r="X6" s="420"/>
      <c r="Y6" s="420"/>
      <c r="Z6" s="420"/>
      <c r="AA6" s="420"/>
      <c r="AB6" s="420"/>
      <c r="AC6" s="420"/>
      <c r="AD6" s="420"/>
      <c r="AE6" s="420"/>
      <c r="AF6" s="420"/>
      <c r="AG6" s="420"/>
      <c r="AH6" s="420"/>
      <c r="AI6" s="420"/>
      <c r="AJ6" s="420"/>
      <c r="AK6" s="420"/>
      <c r="AL6" s="420"/>
      <c r="AM6" s="420"/>
      <c r="AN6" s="420"/>
      <c r="AO6" s="420"/>
      <c r="AP6" s="420"/>
      <c r="AQ6" s="420"/>
      <c r="AR6" s="420"/>
      <c r="AS6" s="420"/>
      <c r="AT6" s="420"/>
      <c r="AU6" s="420"/>
      <c r="AV6" s="420"/>
      <c r="AW6" s="420"/>
      <c r="AX6" s="420"/>
      <c r="AY6" s="420"/>
      <c r="AZ6" s="420"/>
      <c r="BA6" s="420"/>
      <c r="BB6" s="420"/>
      <c r="BC6" s="420"/>
      <c r="BD6" s="420"/>
      <c r="BE6" s="420"/>
      <c r="BF6" s="420"/>
      <c r="BG6" s="420"/>
      <c r="BH6" s="420"/>
      <c r="BI6" s="420"/>
      <c r="BJ6" s="420"/>
      <c r="BK6" s="420"/>
      <c r="BL6" s="420"/>
      <c r="BM6" s="420"/>
      <c r="BN6" s="420"/>
      <c r="BO6" s="420"/>
      <c r="BP6" s="420"/>
      <c r="BQ6" s="420"/>
      <c r="BR6" s="420"/>
      <c r="BS6" s="420"/>
      <c r="BT6" s="420"/>
      <c r="BU6" s="420"/>
      <c r="BV6" s="420"/>
      <c r="BW6" s="420"/>
      <c r="BX6" s="420"/>
      <c r="BY6" s="420"/>
      <c r="BZ6" s="420"/>
      <c r="CA6" s="420"/>
      <c r="CB6" s="420"/>
      <c r="CC6" s="420"/>
      <c r="CD6" s="420"/>
      <c r="CE6" s="420"/>
      <c r="CF6" s="420"/>
      <c r="CG6" s="420"/>
      <c r="CH6" s="420"/>
      <c r="CI6" s="420"/>
      <c r="CJ6" s="420"/>
      <c r="CK6" s="420"/>
      <c r="CL6" s="420"/>
      <c r="CM6" s="420"/>
      <c r="CN6" s="420"/>
      <c r="CO6" s="420"/>
      <c r="CP6" s="420"/>
      <c r="CQ6" s="420"/>
      <c r="CR6" s="420"/>
      <c r="CS6" s="420"/>
      <c r="CT6" s="420"/>
      <c r="CU6" s="420"/>
      <c r="CV6" s="420"/>
      <c r="CW6" s="420"/>
      <c r="CX6" s="420"/>
      <c r="CY6" s="420"/>
      <c r="CZ6" s="420"/>
      <c r="DA6" s="420"/>
      <c r="DB6" s="420"/>
      <c r="DC6" s="420"/>
      <c r="DD6" s="420"/>
      <c r="DE6" s="420"/>
      <c r="DF6" s="291"/>
      <c r="DG6" s="291"/>
      <c r="DH6" s="291"/>
      <c r="DI6" s="291"/>
      <c r="DJ6" s="291"/>
      <c r="DK6" s="291"/>
      <c r="DL6" s="291"/>
      <c r="DM6" s="291"/>
      <c r="DN6" s="291"/>
      <c r="DO6" s="291"/>
      <c r="DP6" s="291"/>
      <c r="DQ6" s="291"/>
      <c r="DR6" s="291"/>
      <c r="DS6" s="291"/>
      <c r="DT6" s="291"/>
      <c r="DU6" s="291"/>
      <c r="DV6" s="291"/>
      <c r="DW6" s="291"/>
    </row>
    <row r="7" spans="1:143" s="290" customFormat="1" ht="13.2" x14ac:dyDescent="0.2">
      <c r="A7" s="420"/>
      <c r="B7" s="420"/>
      <c r="C7" s="420"/>
      <c r="D7" s="420"/>
      <c r="E7" s="420"/>
      <c r="F7" s="420"/>
      <c r="G7" s="420"/>
      <c r="H7" s="420"/>
      <c r="I7" s="420"/>
      <c r="J7" s="420"/>
      <c r="K7" s="420"/>
      <c r="L7" s="420"/>
      <c r="M7" s="420"/>
      <c r="N7" s="420"/>
      <c r="O7" s="420"/>
      <c r="P7" s="420"/>
      <c r="Q7" s="420"/>
      <c r="R7" s="420"/>
      <c r="S7" s="420"/>
      <c r="T7" s="420"/>
      <c r="U7" s="420"/>
      <c r="V7" s="420"/>
      <c r="W7" s="420"/>
      <c r="X7" s="420"/>
      <c r="Y7" s="420"/>
      <c r="Z7" s="420"/>
      <c r="AA7" s="420"/>
      <c r="AB7" s="420"/>
      <c r="AC7" s="420"/>
      <c r="AD7" s="420"/>
      <c r="AE7" s="420"/>
      <c r="AF7" s="420"/>
      <c r="AG7" s="420"/>
      <c r="AH7" s="420"/>
      <c r="AI7" s="420"/>
      <c r="AJ7" s="420"/>
      <c r="AK7" s="420"/>
      <c r="AL7" s="420"/>
      <c r="AM7" s="420"/>
      <c r="AN7" s="420"/>
      <c r="AO7" s="420"/>
      <c r="AP7" s="420"/>
      <c r="AQ7" s="420"/>
      <c r="AR7" s="420"/>
      <c r="AS7" s="420"/>
      <c r="AT7" s="420"/>
      <c r="AU7" s="420"/>
      <c r="AV7" s="420"/>
      <c r="AW7" s="420"/>
      <c r="AX7" s="420"/>
      <c r="AY7" s="420"/>
      <c r="AZ7" s="420"/>
      <c r="BA7" s="420"/>
      <c r="BB7" s="420"/>
      <c r="BC7" s="420"/>
      <c r="BD7" s="420"/>
      <c r="BE7" s="420"/>
      <c r="BF7" s="420"/>
      <c r="BG7" s="420"/>
      <c r="BH7" s="420"/>
      <c r="BI7" s="420"/>
      <c r="BJ7" s="420"/>
      <c r="BK7" s="420"/>
      <c r="BL7" s="420"/>
      <c r="BM7" s="420"/>
      <c r="BN7" s="420"/>
      <c r="BO7" s="420"/>
      <c r="BP7" s="420"/>
      <c r="BQ7" s="420"/>
      <c r="BR7" s="420"/>
      <c r="BS7" s="420"/>
      <c r="BT7" s="420"/>
      <c r="BU7" s="420"/>
      <c r="BV7" s="420"/>
      <c r="BW7" s="420"/>
      <c r="BX7" s="420"/>
      <c r="BY7" s="420"/>
      <c r="BZ7" s="420"/>
      <c r="CA7" s="420"/>
      <c r="CB7" s="420"/>
      <c r="CC7" s="420"/>
      <c r="CD7" s="420"/>
      <c r="CE7" s="420"/>
      <c r="CF7" s="420"/>
      <c r="CG7" s="420"/>
      <c r="CH7" s="420"/>
      <c r="CI7" s="420"/>
      <c r="CJ7" s="420"/>
      <c r="CK7" s="420"/>
      <c r="CL7" s="420"/>
      <c r="CM7" s="420"/>
      <c r="CN7" s="420"/>
      <c r="CO7" s="420"/>
      <c r="CP7" s="420"/>
      <c r="CQ7" s="420"/>
      <c r="CR7" s="420"/>
      <c r="CS7" s="420"/>
      <c r="CT7" s="420"/>
      <c r="CU7" s="420"/>
      <c r="CV7" s="420"/>
      <c r="CW7" s="420"/>
      <c r="CX7" s="420"/>
      <c r="CY7" s="420"/>
      <c r="CZ7" s="420"/>
      <c r="DA7" s="420"/>
      <c r="DB7" s="420"/>
      <c r="DC7" s="420"/>
      <c r="DD7" s="420"/>
      <c r="DE7" s="420"/>
      <c r="DF7" s="291"/>
      <c r="DG7" s="291"/>
      <c r="DH7" s="291"/>
      <c r="DI7" s="291"/>
      <c r="DJ7" s="291"/>
      <c r="DK7" s="291"/>
      <c r="DL7" s="291"/>
      <c r="DM7" s="291"/>
      <c r="DN7" s="291"/>
      <c r="DO7" s="291"/>
      <c r="DP7" s="291"/>
      <c r="DQ7" s="291"/>
      <c r="DR7" s="291"/>
      <c r="DS7" s="291"/>
      <c r="DT7" s="291"/>
      <c r="DU7" s="291"/>
      <c r="DV7" s="291"/>
      <c r="DW7" s="291"/>
    </row>
    <row r="8" spans="1:143" s="290" customFormat="1" ht="13.2" x14ac:dyDescent="0.2">
      <c r="A8" s="420"/>
      <c r="B8" s="420"/>
      <c r="C8" s="420"/>
      <c r="D8" s="420"/>
      <c r="E8" s="420"/>
      <c r="F8" s="420"/>
      <c r="G8" s="420"/>
      <c r="H8" s="420"/>
      <c r="I8" s="420"/>
      <c r="J8" s="420"/>
      <c r="K8" s="420"/>
      <c r="L8" s="420"/>
      <c r="M8" s="420"/>
      <c r="N8" s="420"/>
      <c r="O8" s="420"/>
      <c r="P8" s="420"/>
      <c r="Q8" s="420"/>
      <c r="R8" s="420"/>
      <c r="S8" s="420"/>
      <c r="T8" s="420"/>
      <c r="U8" s="420"/>
      <c r="V8" s="420"/>
      <c r="W8" s="420"/>
      <c r="X8" s="420"/>
      <c r="Y8" s="420"/>
      <c r="Z8" s="420"/>
      <c r="AA8" s="420"/>
      <c r="AB8" s="420"/>
      <c r="AC8" s="420"/>
      <c r="AD8" s="420"/>
      <c r="AE8" s="420"/>
      <c r="AF8" s="420"/>
      <c r="AG8" s="420"/>
      <c r="AH8" s="420"/>
      <c r="AI8" s="420"/>
      <c r="AJ8" s="420"/>
      <c r="AK8" s="420"/>
      <c r="AL8" s="420"/>
      <c r="AM8" s="420"/>
      <c r="AN8" s="420"/>
      <c r="AO8" s="420"/>
      <c r="AP8" s="420"/>
      <c r="AQ8" s="420"/>
      <c r="AR8" s="420"/>
      <c r="AS8" s="420"/>
      <c r="AT8" s="420"/>
      <c r="AU8" s="420"/>
      <c r="AV8" s="420"/>
      <c r="AW8" s="420"/>
      <c r="AX8" s="420"/>
      <c r="AY8" s="420"/>
      <c r="AZ8" s="420"/>
      <c r="BA8" s="420"/>
      <c r="BB8" s="420"/>
      <c r="BC8" s="420"/>
      <c r="BD8" s="420"/>
      <c r="BE8" s="420"/>
      <c r="BF8" s="420"/>
      <c r="BG8" s="420"/>
      <c r="BH8" s="420"/>
      <c r="BI8" s="420"/>
      <c r="BJ8" s="420"/>
      <c r="BK8" s="420"/>
      <c r="BL8" s="420"/>
      <c r="BM8" s="420"/>
      <c r="BN8" s="420"/>
      <c r="BO8" s="420"/>
      <c r="BP8" s="420"/>
      <c r="BQ8" s="420"/>
      <c r="BR8" s="420"/>
      <c r="BS8" s="420"/>
      <c r="BT8" s="420"/>
      <c r="BU8" s="420"/>
      <c r="BV8" s="420"/>
      <c r="BW8" s="420"/>
      <c r="BX8" s="420"/>
      <c r="BY8" s="420"/>
      <c r="BZ8" s="420"/>
      <c r="CA8" s="420"/>
      <c r="CB8" s="420"/>
      <c r="CC8" s="420"/>
      <c r="CD8" s="420"/>
      <c r="CE8" s="420"/>
      <c r="CF8" s="420"/>
      <c r="CG8" s="420"/>
      <c r="CH8" s="420"/>
      <c r="CI8" s="420"/>
      <c r="CJ8" s="420"/>
      <c r="CK8" s="420"/>
      <c r="CL8" s="420"/>
      <c r="CM8" s="420"/>
      <c r="CN8" s="420"/>
      <c r="CO8" s="420"/>
      <c r="CP8" s="420"/>
      <c r="CQ8" s="420"/>
      <c r="CR8" s="420"/>
      <c r="CS8" s="420"/>
      <c r="CT8" s="420"/>
      <c r="CU8" s="420"/>
      <c r="CV8" s="420"/>
      <c r="CW8" s="420"/>
      <c r="CX8" s="420"/>
      <c r="CY8" s="420"/>
      <c r="CZ8" s="420"/>
      <c r="DA8" s="420"/>
      <c r="DB8" s="420"/>
      <c r="DC8" s="420"/>
      <c r="DD8" s="420"/>
      <c r="DE8" s="420"/>
      <c r="DF8" s="291"/>
      <c r="DG8" s="291"/>
      <c r="DH8" s="291"/>
      <c r="DI8" s="291"/>
      <c r="DJ8" s="291"/>
      <c r="DK8" s="291"/>
      <c r="DL8" s="291"/>
      <c r="DM8" s="291"/>
      <c r="DN8" s="291"/>
      <c r="DO8" s="291"/>
      <c r="DP8" s="291"/>
      <c r="DQ8" s="291"/>
      <c r="DR8" s="291"/>
      <c r="DS8" s="291"/>
      <c r="DT8" s="291"/>
      <c r="DU8" s="291"/>
      <c r="DV8" s="291"/>
      <c r="DW8" s="291"/>
    </row>
    <row r="9" spans="1:143" s="290" customFormat="1" ht="13.2" x14ac:dyDescent="0.2">
      <c r="A9" s="420"/>
      <c r="B9" s="420"/>
      <c r="C9" s="420"/>
      <c r="D9" s="420"/>
      <c r="E9" s="420"/>
      <c r="F9" s="420"/>
      <c r="G9" s="420"/>
      <c r="H9" s="420"/>
      <c r="I9" s="420"/>
      <c r="J9" s="420"/>
      <c r="K9" s="420"/>
      <c r="L9" s="420"/>
      <c r="M9" s="420"/>
      <c r="N9" s="420"/>
      <c r="O9" s="420"/>
      <c r="P9" s="420"/>
      <c r="Q9" s="420"/>
      <c r="R9" s="420"/>
      <c r="S9" s="420"/>
      <c r="T9" s="420"/>
      <c r="U9" s="420"/>
      <c r="V9" s="420"/>
      <c r="W9" s="420"/>
      <c r="X9" s="420"/>
      <c r="Y9" s="420"/>
      <c r="Z9" s="420"/>
      <c r="AA9" s="420"/>
      <c r="AB9" s="420"/>
      <c r="AC9" s="420"/>
      <c r="AD9" s="420"/>
      <c r="AE9" s="420"/>
      <c r="AF9" s="420"/>
      <c r="AG9" s="420"/>
      <c r="AH9" s="420"/>
      <c r="AI9" s="420"/>
      <c r="AJ9" s="420"/>
      <c r="AK9" s="420"/>
      <c r="AL9" s="420"/>
      <c r="AM9" s="420"/>
      <c r="AN9" s="420"/>
      <c r="AO9" s="420"/>
      <c r="AP9" s="420"/>
      <c r="AQ9" s="420"/>
      <c r="AR9" s="420"/>
      <c r="AS9" s="420"/>
      <c r="AT9" s="420"/>
      <c r="AU9" s="420"/>
      <c r="AV9" s="420"/>
      <c r="AW9" s="420"/>
      <c r="AX9" s="420"/>
      <c r="AY9" s="420"/>
      <c r="AZ9" s="420"/>
      <c r="BA9" s="420"/>
      <c r="BB9" s="420"/>
      <c r="BC9" s="420"/>
      <c r="BD9" s="420"/>
      <c r="BE9" s="420"/>
      <c r="BF9" s="420"/>
      <c r="BG9" s="420"/>
      <c r="BH9" s="420"/>
      <c r="BI9" s="420"/>
      <c r="BJ9" s="420"/>
      <c r="BK9" s="420"/>
      <c r="BL9" s="420"/>
      <c r="BM9" s="420"/>
      <c r="BN9" s="420"/>
      <c r="BO9" s="420"/>
      <c r="BP9" s="420"/>
      <c r="BQ9" s="420"/>
      <c r="BR9" s="420"/>
      <c r="BS9" s="420"/>
      <c r="BT9" s="420"/>
      <c r="BU9" s="420"/>
      <c r="BV9" s="420"/>
      <c r="BW9" s="420"/>
      <c r="BX9" s="420"/>
      <c r="BY9" s="420"/>
      <c r="BZ9" s="420"/>
      <c r="CA9" s="420"/>
      <c r="CB9" s="420"/>
      <c r="CC9" s="420"/>
      <c r="CD9" s="420"/>
      <c r="CE9" s="420"/>
      <c r="CF9" s="420"/>
      <c r="CG9" s="420"/>
      <c r="CH9" s="420"/>
      <c r="CI9" s="420"/>
      <c r="CJ9" s="420"/>
      <c r="CK9" s="420"/>
      <c r="CL9" s="420"/>
      <c r="CM9" s="420"/>
      <c r="CN9" s="420"/>
      <c r="CO9" s="420"/>
      <c r="CP9" s="420"/>
      <c r="CQ9" s="420"/>
      <c r="CR9" s="420"/>
      <c r="CS9" s="420"/>
      <c r="CT9" s="420"/>
      <c r="CU9" s="420"/>
      <c r="CV9" s="420"/>
      <c r="CW9" s="420"/>
      <c r="CX9" s="420"/>
      <c r="CY9" s="420"/>
      <c r="CZ9" s="420"/>
      <c r="DA9" s="420"/>
      <c r="DB9" s="420"/>
      <c r="DC9" s="420"/>
      <c r="DD9" s="420"/>
      <c r="DE9" s="420"/>
      <c r="DF9" s="291"/>
      <c r="DG9" s="291"/>
      <c r="DH9" s="291"/>
      <c r="DI9" s="291"/>
      <c r="DJ9" s="291"/>
      <c r="DK9" s="291"/>
      <c r="DL9" s="291"/>
      <c r="DM9" s="291"/>
      <c r="DN9" s="291"/>
      <c r="DO9" s="291"/>
      <c r="DP9" s="291"/>
      <c r="DQ9" s="291"/>
      <c r="DR9" s="291"/>
      <c r="DS9" s="291"/>
      <c r="DT9" s="291"/>
      <c r="DU9" s="291"/>
      <c r="DV9" s="291"/>
      <c r="DW9" s="291"/>
    </row>
    <row r="10" spans="1:143" s="290" customFormat="1" ht="13.2" x14ac:dyDescent="0.2">
      <c r="A10" s="420"/>
      <c r="B10" s="420"/>
      <c r="C10" s="420"/>
      <c r="D10" s="420"/>
      <c r="E10" s="420"/>
      <c r="F10" s="420"/>
      <c r="G10" s="420"/>
      <c r="H10" s="420"/>
      <c r="I10" s="420"/>
      <c r="J10" s="420"/>
      <c r="K10" s="420"/>
      <c r="L10" s="420"/>
      <c r="M10" s="420"/>
      <c r="N10" s="420"/>
      <c r="O10" s="420"/>
      <c r="P10" s="420"/>
      <c r="Q10" s="420"/>
      <c r="R10" s="420"/>
      <c r="S10" s="420"/>
      <c r="T10" s="420"/>
      <c r="U10" s="420"/>
      <c r="V10" s="420"/>
      <c r="W10" s="420"/>
      <c r="X10" s="420"/>
      <c r="Y10" s="420"/>
      <c r="Z10" s="420"/>
      <c r="AA10" s="420"/>
      <c r="AB10" s="420"/>
      <c r="AC10" s="420"/>
      <c r="AD10" s="420"/>
      <c r="AE10" s="420"/>
      <c r="AF10" s="420"/>
      <c r="AG10" s="420"/>
      <c r="AH10" s="420"/>
      <c r="AI10" s="420"/>
      <c r="AJ10" s="420"/>
      <c r="AK10" s="420"/>
      <c r="AL10" s="420"/>
      <c r="AM10" s="420"/>
      <c r="AN10" s="420"/>
      <c r="AO10" s="420"/>
      <c r="AP10" s="420"/>
      <c r="AQ10" s="420"/>
      <c r="AR10" s="420"/>
      <c r="AS10" s="420"/>
      <c r="AT10" s="420"/>
      <c r="AU10" s="420"/>
      <c r="AV10" s="420"/>
      <c r="AW10" s="420"/>
      <c r="AX10" s="420"/>
      <c r="AY10" s="420"/>
      <c r="AZ10" s="420"/>
      <c r="BA10" s="420"/>
      <c r="BB10" s="420"/>
      <c r="BC10" s="420"/>
      <c r="BD10" s="420"/>
      <c r="BE10" s="420"/>
      <c r="BF10" s="420"/>
      <c r="BG10" s="420"/>
      <c r="BH10" s="420"/>
      <c r="BI10" s="420"/>
      <c r="BJ10" s="420"/>
      <c r="BK10" s="420"/>
      <c r="BL10" s="420"/>
      <c r="BM10" s="420"/>
      <c r="BN10" s="420"/>
      <c r="BO10" s="420"/>
      <c r="BP10" s="420"/>
      <c r="BQ10" s="420"/>
      <c r="BR10" s="420"/>
      <c r="BS10" s="420"/>
      <c r="BT10" s="420"/>
      <c r="BU10" s="420"/>
      <c r="BV10" s="420"/>
      <c r="BW10" s="420"/>
      <c r="BX10" s="420"/>
      <c r="BY10" s="420"/>
      <c r="BZ10" s="420"/>
      <c r="CA10" s="420"/>
      <c r="CB10" s="420"/>
      <c r="CC10" s="420"/>
      <c r="CD10" s="420"/>
      <c r="CE10" s="420"/>
      <c r="CF10" s="420"/>
      <c r="CG10" s="420"/>
      <c r="CH10" s="420"/>
      <c r="CI10" s="420"/>
      <c r="CJ10" s="420"/>
      <c r="CK10" s="420"/>
      <c r="CL10" s="420"/>
      <c r="CM10" s="420"/>
      <c r="CN10" s="420"/>
      <c r="CO10" s="420"/>
      <c r="CP10" s="420"/>
      <c r="CQ10" s="420"/>
      <c r="CR10" s="420"/>
      <c r="CS10" s="420"/>
      <c r="CT10" s="420"/>
      <c r="CU10" s="420"/>
      <c r="CV10" s="420"/>
      <c r="CW10" s="420"/>
      <c r="CX10" s="420"/>
      <c r="CY10" s="420"/>
      <c r="CZ10" s="420"/>
      <c r="DA10" s="420"/>
      <c r="DB10" s="420"/>
      <c r="DC10" s="420"/>
      <c r="DD10" s="420"/>
      <c r="DE10" s="420"/>
      <c r="DF10" s="291"/>
      <c r="DG10" s="291"/>
      <c r="DH10" s="291"/>
      <c r="DI10" s="291"/>
      <c r="DJ10" s="291"/>
      <c r="DK10" s="291"/>
      <c r="DL10" s="291"/>
      <c r="DM10" s="291"/>
      <c r="DN10" s="291"/>
      <c r="DO10" s="291"/>
      <c r="DP10" s="291"/>
      <c r="DQ10" s="291"/>
      <c r="DR10" s="291"/>
      <c r="DS10" s="291"/>
      <c r="DT10" s="291"/>
      <c r="DU10" s="291"/>
      <c r="DV10" s="291"/>
      <c r="DW10" s="291"/>
      <c r="EM10" s="290" t="s">
        <v>
592</v>
      </c>
    </row>
    <row r="11" spans="1:143" s="290" customFormat="1" ht="13.2" x14ac:dyDescent="0.2">
      <c r="A11" s="420"/>
      <c r="B11" s="420"/>
      <c r="C11" s="420"/>
      <c r="D11" s="420"/>
      <c r="E11" s="420"/>
      <c r="F11" s="420"/>
      <c r="G11" s="420"/>
      <c r="H11" s="420"/>
      <c r="I11" s="420"/>
      <c r="J11" s="420"/>
      <c r="K11" s="420"/>
      <c r="L11" s="420"/>
      <c r="M11" s="420"/>
      <c r="N11" s="420"/>
      <c r="O11" s="420"/>
      <c r="P11" s="420"/>
      <c r="Q11" s="420"/>
      <c r="R11" s="420"/>
      <c r="S11" s="420"/>
      <c r="T11" s="420"/>
      <c r="U11" s="420"/>
      <c r="V11" s="420"/>
      <c r="W11" s="420"/>
      <c r="X11" s="420"/>
      <c r="Y11" s="420"/>
      <c r="Z11" s="420"/>
      <c r="AA11" s="420"/>
      <c r="AB11" s="420"/>
      <c r="AC11" s="420"/>
      <c r="AD11" s="420"/>
      <c r="AE11" s="420"/>
      <c r="AF11" s="420"/>
      <c r="AG11" s="420"/>
      <c r="AH11" s="420"/>
      <c r="AI11" s="420"/>
      <c r="AJ11" s="420"/>
      <c r="AK11" s="420"/>
      <c r="AL11" s="420"/>
      <c r="AM11" s="420"/>
      <c r="AN11" s="420"/>
      <c r="AO11" s="420"/>
      <c r="AP11" s="420"/>
      <c r="AQ11" s="420"/>
      <c r="AR11" s="420"/>
      <c r="AS11" s="420"/>
      <c r="AT11" s="420"/>
      <c r="AU11" s="420"/>
      <c r="AV11" s="420"/>
      <c r="AW11" s="420"/>
      <c r="AX11" s="420"/>
      <c r="AY11" s="420"/>
      <c r="AZ11" s="420"/>
      <c r="BA11" s="420"/>
      <c r="BB11" s="420"/>
      <c r="BC11" s="420"/>
      <c r="BD11" s="420"/>
      <c r="BE11" s="420"/>
      <c r="BF11" s="420"/>
      <c r="BG11" s="420"/>
      <c r="BH11" s="420"/>
      <c r="BI11" s="420"/>
      <c r="BJ11" s="420"/>
      <c r="BK11" s="420"/>
      <c r="BL11" s="420"/>
      <c r="BM11" s="420"/>
      <c r="BN11" s="420"/>
      <c r="BO11" s="420"/>
      <c r="BP11" s="420"/>
      <c r="BQ11" s="420"/>
      <c r="BR11" s="420"/>
      <c r="BS11" s="420"/>
      <c r="BT11" s="420"/>
      <c r="BU11" s="420"/>
      <c r="BV11" s="420"/>
      <c r="BW11" s="420"/>
      <c r="BX11" s="420"/>
      <c r="BY11" s="420"/>
      <c r="BZ11" s="420"/>
      <c r="CA11" s="420"/>
      <c r="CB11" s="420"/>
      <c r="CC11" s="420"/>
      <c r="CD11" s="420"/>
      <c r="CE11" s="420"/>
      <c r="CF11" s="420"/>
      <c r="CG11" s="420"/>
      <c r="CH11" s="420"/>
      <c r="CI11" s="420"/>
      <c r="CJ11" s="420"/>
      <c r="CK11" s="420"/>
      <c r="CL11" s="420"/>
      <c r="CM11" s="420"/>
      <c r="CN11" s="420"/>
      <c r="CO11" s="420"/>
      <c r="CP11" s="420"/>
      <c r="CQ11" s="420"/>
      <c r="CR11" s="420"/>
      <c r="CS11" s="420"/>
      <c r="CT11" s="420"/>
      <c r="CU11" s="420"/>
      <c r="CV11" s="420"/>
      <c r="CW11" s="420"/>
      <c r="CX11" s="420"/>
      <c r="CY11" s="420"/>
      <c r="CZ11" s="420"/>
      <c r="DA11" s="420"/>
      <c r="DB11" s="420"/>
      <c r="DC11" s="420"/>
      <c r="DD11" s="420"/>
      <c r="DE11" s="420"/>
      <c r="DF11" s="291"/>
      <c r="DG11" s="291"/>
      <c r="DH11" s="291"/>
      <c r="DI11" s="291"/>
      <c r="DJ11" s="291"/>
      <c r="DK11" s="291"/>
      <c r="DL11" s="291"/>
      <c r="DM11" s="291"/>
      <c r="DN11" s="291"/>
      <c r="DO11" s="291"/>
      <c r="DP11" s="291"/>
      <c r="DQ11" s="291"/>
      <c r="DR11" s="291"/>
      <c r="DS11" s="291"/>
      <c r="DT11" s="291"/>
      <c r="DU11" s="291"/>
      <c r="DV11" s="291"/>
      <c r="DW11" s="291"/>
    </row>
    <row r="12" spans="1:143" s="290" customFormat="1" ht="13.2" x14ac:dyDescent="0.2">
      <c r="A12" s="420"/>
      <c r="B12" s="420"/>
      <c r="C12" s="420"/>
      <c r="D12" s="420"/>
      <c r="E12" s="420"/>
      <c r="F12" s="420"/>
      <c r="G12" s="420"/>
      <c r="H12" s="420"/>
      <c r="I12" s="420"/>
      <c r="J12" s="420"/>
      <c r="K12" s="420"/>
      <c r="L12" s="420"/>
      <c r="M12" s="420"/>
      <c r="N12" s="420"/>
      <c r="O12" s="420"/>
      <c r="P12" s="420"/>
      <c r="Q12" s="420"/>
      <c r="R12" s="420"/>
      <c r="S12" s="420"/>
      <c r="T12" s="420"/>
      <c r="U12" s="420"/>
      <c r="V12" s="420"/>
      <c r="W12" s="420"/>
      <c r="X12" s="420"/>
      <c r="Y12" s="420"/>
      <c r="Z12" s="420"/>
      <c r="AA12" s="420"/>
      <c r="AB12" s="420"/>
      <c r="AC12" s="420"/>
      <c r="AD12" s="420"/>
      <c r="AE12" s="420"/>
      <c r="AF12" s="420"/>
      <c r="AG12" s="420"/>
      <c r="AH12" s="420"/>
      <c r="AI12" s="420"/>
      <c r="AJ12" s="420"/>
      <c r="AK12" s="420"/>
      <c r="AL12" s="420"/>
      <c r="AM12" s="420"/>
      <c r="AN12" s="420"/>
      <c r="AO12" s="420"/>
      <c r="AP12" s="420"/>
      <c r="AQ12" s="420"/>
      <c r="AR12" s="420"/>
      <c r="AS12" s="420"/>
      <c r="AT12" s="420"/>
      <c r="AU12" s="420"/>
      <c r="AV12" s="420"/>
      <c r="AW12" s="420"/>
      <c r="AX12" s="420"/>
      <c r="AY12" s="420"/>
      <c r="AZ12" s="420"/>
      <c r="BA12" s="420"/>
      <c r="BB12" s="420"/>
      <c r="BC12" s="420"/>
      <c r="BD12" s="420"/>
      <c r="BE12" s="420"/>
      <c r="BF12" s="420"/>
      <c r="BG12" s="420"/>
      <c r="BH12" s="420"/>
      <c r="BI12" s="420"/>
      <c r="BJ12" s="420"/>
      <c r="BK12" s="420"/>
      <c r="BL12" s="420"/>
      <c r="BM12" s="420"/>
      <c r="BN12" s="420"/>
      <c r="BO12" s="420"/>
      <c r="BP12" s="420"/>
      <c r="BQ12" s="420"/>
      <c r="BR12" s="420"/>
      <c r="BS12" s="420"/>
      <c r="BT12" s="420"/>
      <c r="BU12" s="420"/>
      <c r="BV12" s="420"/>
      <c r="BW12" s="420"/>
      <c r="BX12" s="420"/>
      <c r="BY12" s="420"/>
      <c r="BZ12" s="420"/>
      <c r="CA12" s="420"/>
      <c r="CB12" s="420"/>
      <c r="CC12" s="420"/>
      <c r="CD12" s="420"/>
      <c r="CE12" s="420"/>
      <c r="CF12" s="420"/>
      <c r="CG12" s="420"/>
      <c r="CH12" s="420"/>
      <c r="CI12" s="420"/>
      <c r="CJ12" s="420"/>
      <c r="CK12" s="420"/>
      <c r="CL12" s="420"/>
      <c r="CM12" s="420"/>
      <c r="CN12" s="420"/>
      <c r="CO12" s="420"/>
      <c r="CP12" s="420"/>
      <c r="CQ12" s="420"/>
      <c r="CR12" s="420"/>
      <c r="CS12" s="420"/>
      <c r="CT12" s="420"/>
      <c r="CU12" s="420"/>
      <c r="CV12" s="420"/>
      <c r="CW12" s="420"/>
      <c r="CX12" s="420"/>
      <c r="CY12" s="420"/>
      <c r="CZ12" s="420"/>
      <c r="DA12" s="420"/>
      <c r="DB12" s="420"/>
      <c r="DC12" s="420"/>
      <c r="DD12" s="420"/>
      <c r="DE12" s="420"/>
      <c r="DF12" s="291"/>
      <c r="DG12" s="291"/>
      <c r="DH12" s="291"/>
      <c r="DI12" s="291"/>
      <c r="DJ12" s="291"/>
      <c r="DK12" s="291"/>
      <c r="DL12" s="291"/>
      <c r="DM12" s="291"/>
      <c r="DN12" s="291"/>
      <c r="DO12" s="291"/>
      <c r="DP12" s="291"/>
      <c r="DQ12" s="291"/>
      <c r="DR12" s="291"/>
      <c r="DS12" s="291"/>
      <c r="DT12" s="291"/>
      <c r="DU12" s="291"/>
      <c r="DV12" s="291"/>
      <c r="DW12" s="291"/>
      <c r="EM12" s="290" t="s">
        <v>
592</v>
      </c>
    </row>
    <row r="13" spans="1:143" s="290" customFormat="1" ht="13.2" x14ac:dyDescent="0.2">
      <c r="A13" s="420"/>
      <c r="B13" s="420"/>
      <c r="C13" s="420"/>
      <c r="D13" s="420"/>
      <c r="E13" s="420"/>
      <c r="F13" s="420"/>
      <c r="G13" s="420"/>
      <c r="H13" s="420"/>
      <c r="I13" s="420"/>
      <c r="J13" s="420"/>
      <c r="K13" s="420"/>
      <c r="L13" s="420"/>
      <c r="M13" s="420"/>
      <c r="N13" s="420"/>
      <c r="O13" s="420"/>
      <c r="P13" s="420"/>
      <c r="Q13" s="420"/>
      <c r="R13" s="420"/>
      <c r="S13" s="420"/>
      <c r="T13" s="420"/>
      <c r="U13" s="420"/>
      <c r="V13" s="420"/>
      <c r="W13" s="420"/>
      <c r="X13" s="420"/>
      <c r="Y13" s="420"/>
      <c r="Z13" s="420"/>
      <c r="AA13" s="420"/>
      <c r="AB13" s="420"/>
      <c r="AC13" s="420"/>
      <c r="AD13" s="420"/>
      <c r="AE13" s="420"/>
      <c r="AF13" s="420"/>
      <c r="AG13" s="420"/>
      <c r="AH13" s="420"/>
      <c r="AI13" s="420"/>
      <c r="AJ13" s="420"/>
      <c r="AK13" s="420"/>
      <c r="AL13" s="420"/>
      <c r="AM13" s="420"/>
      <c r="AN13" s="420"/>
      <c r="AO13" s="420"/>
      <c r="AP13" s="420"/>
      <c r="AQ13" s="420"/>
      <c r="AR13" s="420"/>
      <c r="AS13" s="420"/>
      <c r="AT13" s="420"/>
      <c r="AU13" s="420"/>
      <c r="AV13" s="420"/>
      <c r="AW13" s="420"/>
      <c r="AX13" s="420"/>
      <c r="AY13" s="420"/>
      <c r="AZ13" s="420"/>
      <c r="BA13" s="420"/>
      <c r="BB13" s="420"/>
      <c r="BC13" s="420"/>
      <c r="BD13" s="420"/>
      <c r="BE13" s="420"/>
      <c r="BF13" s="420"/>
      <c r="BG13" s="420"/>
      <c r="BH13" s="420"/>
      <c r="BI13" s="420"/>
      <c r="BJ13" s="420"/>
      <c r="BK13" s="420"/>
      <c r="BL13" s="420"/>
      <c r="BM13" s="420"/>
      <c r="BN13" s="420"/>
      <c r="BO13" s="420"/>
      <c r="BP13" s="420"/>
      <c r="BQ13" s="420"/>
      <c r="BR13" s="420"/>
      <c r="BS13" s="420"/>
      <c r="BT13" s="420"/>
      <c r="BU13" s="420"/>
      <c r="BV13" s="420"/>
      <c r="BW13" s="420"/>
      <c r="BX13" s="420"/>
      <c r="BY13" s="420"/>
      <c r="BZ13" s="420"/>
      <c r="CA13" s="420"/>
      <c r="CB13" s="420"/>
      <c r="CC13" s="420"/>
      <c r="CD13" s="420"/>
      <c r="CE13" s="420"/>
      <c r="CF13" s="420"/>
      <c r="CG13" s="420"/>
      <c r="CH13" s="420"/>
      <c r="CI13" s="420"/>
      <c r="CJ13" s="420"/>
      <c r="CK13" s="420"/>
      <c r="CL13" s="420"/>
      <c r="CM13" s="420"/>
      <c r="CN13" s="420"/>
      <c r="CO13" s="420"/>
      <c r="CP13" s="420"/>
      <c r="CQ13" s="420"/>
      <c r="CR13" s="420"/>
      <c r="CS13" s="420"/>
      <c r="CT13" s="420"/>
      <c r="CU13" s="420"/>
      <c r="CV13" s="420"/>
      <c r="CW13" s="420"/>
      <c r="CX13" s="420"/>
      <c r="CY13" s="420"/>
      <c r="CZ13" s="420"/>
      <c r="DA13" s="420"/>
      <c r="DB13" s="420"/>
      <c r="DC13" s="420"/>
      <c r="DD13" s="420"/>
      <c r="DE13" s="420"/>
      <c r="DF13" s="291"/>
      <c r="DG13" s="291"/>
      <c r="DH13" s="291"/>
      <c r="DI13" s="291"/>
      <c r="DJ13" s="291"/>
      <c r="DK13" s="291"/>
      <c r="DL13" s="291"/>
      <c r="DM13" s="291"/>
      <c r="DN13" s="291"/>
      <c r="DO13" s="291"/>
      <c r="DP13" s="291"/>
      <c r="DQ13" s="291"/>
      <c r="DR13" s="291"/>
      <c r="DS13" s="291"/>
      <c r="DT13" s="291"/>
      <c r="DU13" s="291"/>
      <c r="DV13" s="291"/>
      <c r="DW13" s="291"/>
    </row>
    <row r="14" spans="1:143" s="290" customFormat="1" ht="13.2" x14ac:dyDescent="0.2">
      <c r="A14" s="420"/>
      <c r="B14" s="420"/>
      <c r="C14" s="420"/>
      <c r="D14" s="420"/>
      <c r="E14" s="420"/>
      <c r="F14" s="420"/>
      <c r="G14" s="420"/>
      <c r="H14" s="420"/>
      <c r="I14" s="420"/>
      <c r="J14" s="420"/>
      <c r="K14" s="420"/>
      <c r="L14" s="420"/>
      <c r="M14" s="420"/>
      <c r="N14" s="420"/>
      <c r="O14" s="420"/>
      <c r="P14" s="420"/>
      <c r="Q14" s="420"/>
      <c r="R14" s="420"/>
      <c r="S14" s="420"/>
      <c r="T14" s="420"/>
      <c r="U14" s="420"/>
      <c r="V14" s="420"/>
      <c r="W14" s="420"/>
      <c r="X14" s="420"/>
      <c r="Y14" s="420"/>
      <c r="Z14" s="420"/>
      <c r="AA14" s="420"/>
      <c r="AB14" s="420"/>
      <c r="AC14" s="420"/>
      <c r="AD14" s="420"/>
      <c r="AE14" s="420"/>
      <c r="AF14" s="420"/>
      <c r="AG14" s="420"/>
      <c r="AH14" s="420"/>
      <c r="AI14" s="420"/>
      <c r="AJ14" s="420"/>
      <c r="AK14" s="420"/>
      <c r="AL14" s="420"/>
      <c r="AM14" s="420"/>
      <c r="AN14" s="420"/>
      <c r="AO14" s="420"/>
      <c r="AP14" s="420"/>
      <c r="AQ14" s="420"/>
      <c r="AR14" s="420"/>
      <c r="AS14" s="420"/>
      <c r="AT14" s="420"/>
      <c r="AU14" s="420"/>
      <c r="AV14" s="420"/>
      <c r="AW14" s="420"/>
      <c r="AX14" s="420"/>
      <c r="AY14" s="420"/>
      <c r="AZ14" s="420"/>
      <c r="BA14" s="420"/>
      <c r="BB14" s="420"/>
      <c r="BC14" s="420"/>
      <c r="BD14" s="420"/>
      <c r="BE14" s="420"/>
      <c r="BF14" s="420"/>
      <c r="BG14" s="420"/>
      <c r="BH14" s="420"/>
      <c r="BI14" s="420"/>
      <c r="BJ14" s="420"/>
      <c r="BK14" s="420"/>
      <c r="BL14" s="420"/>
      <c r="BM14" s="420"/>
      <c r="BN14" s="420"/>
      <c r="BO14" s="420"/>
      <c r="BP14" s="420"/>
      <c r="BQ14" s="420"/>
      <c r="BR14" s="420"/>
      <c r="BS14" s="420"/>
      <c r="BT14" s="420"/>
      <c r="BU14" s="420"/>
      <c r="BV14" s="420"/>
      <c r="BW14" s="420"/>
      <c r="BX14" s="420"/>
      <c r="BY14" s="420"/>
      <c r="BZ14" s="420"/>
      <c r="CA14" s="420"/>
      <c r="CB14" s="420"/>
      <c r="CC14" s="420"/>
      <c r="CD14" s="420"/>
      <c r="CE14" s="420"/>
      <c r="CF14" s="420"/>
      <c r="CG14" s="420"/>
      <c r="CH14" s="420"/>
      <c r="CI14" s="420"/>
      <c r="CJ14" s="420"/>
      <c r="CK14" s="420"/>
      <c r="CL14" s="420"/>
      <c r="CM14" s="420"/>
      <c r="CN14" s="420"/>
      <c r="CO14" s="420"/>
      <c r="CP14" s="420"/>
      <c r="CQ14" s="420"/>
      <c r="CR14" s="420"/>
      <c r="CS14" s="420"/>
      <c r="CT14" s="420"/>
      <c r="CU14" s="420"/>
      <c r="CV14" s="420"/>
      <c r="CW14" s="420"/>
      <c r="CX14" s="420"/>
      <c r="CY14" s="420"/>
      <c r="CZ14" s="420"/>
      <c r="DA14" s="420"/>
      <c r="DB14" s="420"/>
      <c r="DC14" s="420"/>
      <c r="DD14" s="420"/>
      <c r="DE14" s="420"/>
      <c r="DF14" s="291"/>
      <c r="DG14" s="291"/>
      <c r="DH14" s="291"/>
      <c r="DI14" s="291"/>
      <c r="DJ14" s="291"/>
      <c r="DK14" s="291"/>
      <c r="DL14" s="291"/>
      <c r="DM14" s="291"/>
      <c r="DN14" s="291"/>
      <c r="DO14" s="291"/>
      <c r="DP14" s="291"/>
      <c r="DQ14" s="291"/>
      <c r="DR14" s="291"/>
      <c r="DS14" s="291"/>
      <c r="DT14" s="291"/>
      <c r="DU14" s="291"/>
      <c r="DV14" s="291"/>
      <c r="DW14" s="291"/>
    </row>
    <row r="15" spans="1:143" s="290" customFormat="1" ht="13.2" x14ac:dyDescent="0.2">
      <c r="A15" s="385"/>
      <c r="B15" s="420"/>
      <c r="C15" s="420"/>
      <c r="D15" s="420"/>
      <c r="E15" s="420"/>
      <c r="F15" s="420"/>
      <c r="G15" s="420"/>
      <c r="H15" s="420"/>
      <c r="I15" s="420"/>
      <c r="J15" s="420"/>
      <c r="K15" s="420"/>
      <c r="L15" s="420"/>
      <c r="M15" s="420"/>
      <c r="N15" s="420"/>
      <c r="O15" s="420"/>
      <c r="P15" s="420"/>
      <c r="Q15" s="420"/>
      <c r="R15" s="420"/>
      <c r="S15" s="420"/>
      <c r="T15" s="420"/>
      <c r="U15" s="420"/>
      <c r="V15" s="420"/>
      <c r="W15" s="420"/>
      <c r="X15" s="420"/>
      <c r="Y15" s="420"/>
      <c r="Z15" s="420"/>
      <c r="AA15" s="420"/>
      <c r="AB15" s="420"/>
      <c r="AC15" s="420"/>
      <c r="AD15" s="420"/>
      <c r="AE15" s="420"/>
      <c r="AF15" s="420"/>
      <c r="AG15" s="420"/>
      <c r="AH15" s="420"/>
      <c r="AI15" s="420"/>
      <c r="AJ15" s="420"/>
      <c r="AK15" s="420"/>
      <c r="AL15" s="420"/>
      <c r="AM15" s="420"/>
      <c r="AN15" s="420"/>
      <c r="AO15" s="420"/>
      <c r="AP15" s="420"/>
      <c r="AQ15" s="420"/>
      <c r="AR15" s="420"/>
      <c r="AS15" s="420"/>
      <c r="AT15" s="420"/>
      <c r="AU15" s="420"/>
      <c r="AV15" s="420"/>
      <c r="AW15" s="420"/>
      <c r="AX15" s="420"/>
      <c r="AY15" s="420"/>
      <c r="AZ15" s="420"/>
      <c r="BA15" s="420"/>
      <c r="BB15" s="420"/>
      <c r="BC15" s="420"/>
      <c r="BD15" s="420"/>
      <c r="BE15" s="420"/>
      <c r="BF15" s="420"/>
      <c r="BG15" s="420"/>
      <c r="BH15" s="420"/>
      <c r="BI15" s="420"/>
      <c r="BJ15" s="420"/>
      <c r="BK15" s="420"/>
      <c r="BL15" s="420"/>
      <c r="BM15" s="420"/>
      <c r="BN15" s="420"/>
      <c r="BO15" s="420"/>
      <c r="BP15" s="420"/>
      <c r="BQ15" s="420"/>
      <c r="BR15" s="420"/>
      <c r="BS15" s="420"/>
      <c r="BT15" s="420"/>
      <c r="BU15" s="420"/>
      <c r="BV15" s="420"/>
      <c r="BW15" s="420"/>
      <c r="BX15" s="420"/>
      <c r="BY15" s="420"/>
      <c r="BZ15" s="420"/>
      <c r="CA15" s="420"/>
      <c r="CB15" s="420"/>
      <c r="CC15" s="420"/>
      <c r="CD15" s="420"/>
      <c r="CE15" s="420"/>
      <c r="CF15" s="420"/>
      <c r="CG15" s="420"/>
      <c r="CH15" s="420"/>
      <c r="CI15" s="420"/>
      <c r="CJ15" s="420"/>
      <c r="CK15" s="420"/>
      <c r="CL15" s="420"/>
      <c r="CM15" s="420"/>
      <c r="CN15" s="420"/>
      <c r="CO15" s="420"/>
      <c r="CP15" s="420"/>
      <c r="CQ15" s="420"/>
      <c r="CR15" s="420"/>
      <c r="CS15" s="420"/>
      <c r="CT15" s="420"/>
      <c r="CU15" s="420"/>
      <c r="CV15" s="420"/>
      <c r="CW15" s="420"/>
      <c r="CX15" s="420"/>
      <c r="CY15" s="420"/>
      <c r="CZ15" s="420"/>
      <c r="DA15" s="420"/>
      <c r="DB15" s="420"/>
      <c r="DC15" s="420"/>
      <c r="DD15" s="420"/>
      <c r="DE15" s="420"/>
      <c r="DF15" s="291"/>
      <c r="DG15" s="291"/>
      <c r="DH15" s="291"/>
      <c r="DI15" s="291"/>
      <c r="DJ15" s="291"/>
      <c r="DK15" s="291"/>
      <c r="DL15" s="291"/>
      <c r="DM15" s="291"/>
      <c r="DN15" s="291"/>
      <c r="DO15" s="291"/>
      <c r="DP15" s="291"/>
      <c r="DQ15" s="291"/>
      <c r="DR15" s="291"/>
      <c r="DS15" s="291"/>
      <c r="DT15" s="291"/>
      <c r="DU15" s="291"/>
      <c r="DV15" s="291"/>
      <c r="DW15" s="291"/>
    </row>
    <row r="16" spans="1:143" s="290" customFormat="1" ht="13.2" x14ac:dyDescent="0.2">
      <c r="A16" s="385"/>
      <c r="B16" s="420"/>
      <c r="C16" s="420"/>
      <c r="D16" s="420"/>
      <c r="E16" s="420"/>
      <c r="F16" s="420"/>
      <c r="G16" s="420"/>
      <c r="H16" s="420"/>
      <c r="I16" s="420"/>
      <c r="J16" s="420"/>
      <c r="K16" s="420"/>
      <c r="L16" s="420"/>
      <c r="M16" s="420"/>
      <c r="N16" s="420"/>
      <c r="O16" s="420"/>
      <c r="P16" s="420"/>
      <c r="Q16" s="420"/>
      <c r="R16" s="420"/>
      <c r="S16" s="420"/>
      <c r="T16" s="420"/>
      <c r="U16" s="420"/>
      <c r="V16" s="420"/>
      <c r="W16" s="420"/>
      <c r="X16" s="420"/>
      <c r="Y16" s="420"/>
      <c r="Z16" s="420"/>
      <c r="AA16" s="420"/>
      <c r="AB16" s="420"/>
      <c r="AC16" s="420"/>
      <c r="AD16" s="420"/>
      <c r="AE16" s="420"/>
      <c r="AF16" s="420"/>
      <c r="AG16" s="420"/>
      <c r="AH16" s="420"/>
      <c r="AI16" s="420"/>
      <c r="AJ16" s="420"/>
      <c r="AK16" s="420"/>
      <c r="AL16" s="420"/>
      <c r="AM16" s="420"/>
      <c r="AN16" s="420"/>
      <c r="AO16" s="420"/>
      <c r="AP16" s="420"/>
      <c r="AQ16" s="420"/>
      <c r="AR16" s="420"/>
      <c r="AS16" s="420"/>
      <c r="AT16" s="420"/>
      <c r="AU16" s="420"/>
      <c r="AV16" s="420"/>
      <c r="AW16" s="420"/>
      <c r="AX16" s="420"/>
      <c r="AY16" s="420"/>
      <c r="AZ16" s="420"/>
      <c r="BA16" s="420"/>
      <c r="BB16" s="420"/>
      <c r="BC16" s="420"/>
      <c r="BD16" s="420"/>
      <c r="BE16" s="420"/>
      <c r="BF16" s="420"/>
      <c r="BG16" s="420"/>
      <c r="BH16" s="420"/>
      <c r="BI16" s="420"/>
      <c r="BJ16" s="420"/>
      <c r="BK16" s="420"/>
      <c r="BL16" s="420"/>
      <c r="BM16" s="420"/>
      <c r="BN16" s="420"/>
      <c r="BO16" s="420"/>
      <c r="BP16" s="420"/>
      <c r="BQ16" s="420"/>
      <c r="BR16" s="420"/>
      <c r="BS16" s="420"/>
      <c r="BT16" s="420"/>
      <c r="BU16" s="420"/>
      <c r="BV16" s="420"/>
      <c r="BW16" s="420"/>
      <c r="BX16" s="420"/>
      <c r="BY16" s="420"/>
      <c r="BZ16" s="420"/>
      <c r="CA16" s="420"/>
      <c r="CB16" s="420"/>
      <c r="CC16" s="420"/>
      <c r="CD16" s="420"/>
      <c r="CE16" s="420"/>
      <c r="CF16" s="420"/>
      <c r="CG16" s="420"/>
      <c r="CH16" s="420"/>
      <c r="CI16" s="420"/>
      <c r="CJ16" s="420"/>
      <c r="CK16" s="420"/>
      <c r="CL16" s="420"/>
      <c r="CM16" s="420"/>
      <c r="CN16" s="420"/>
      <c r="CO16" s="420"/>
      <c r="CP16" s="420"/>
      <c r="CQ16" s="420"/>
      <c r="CR16" s="420"/>
      <c r="CS16" s="420"/>
      <c r="CT16" s="420"/>
      <c r="CU16" s="420"/>
      <c r="CV16" s="420"/>
      <c r="CW16" s="420"/>
      <c r="CX16" s="420"/>
      <c r="CY16" s="420"/>
      <c r="CZ16" s="420"/>
      <c r="DA16" s="420"/>
      <c r="DB16" s="420"/>
      <c r="DC16" s="420"/>
      <c r="DD16" s="420"/>
      <c r="DE16" s="420"/>
      <c r="DF16" s="291"/>
      <c r="DG16" s="291"/>
      <c r="DH16" s="291"/>
      <c r="DI16" s="291"/>
      <c r="DJ16" s="291"/>
      <c r="DK16" s="291"/>
      <c r="DL16" s="291"/>
      <c r="DM16" s="291"/>
      <c r="DN16" s="291"/>
      <c r="DO16" s="291"/>
      <c r="DP16" s="291"/>
      <c r="DQ16" s="291"/>
      <c r="DR16" s="291"/>
      <c r="DS16" s="291"/>
      <c r="DT16" s="291"/>
      <c r="DU16" s="291"/>
      <c r="DV16" s="291"/>
      <c r="DW16" s="291"/>
    </row>
    <row r="17" spans="1:351" s="290" customFormat="1" ht="13.2" x14ac:dyDescent="0.2">
      <c r="A17" s="385"/>
      <c r="B17" s="420"/>
      <c r="C17" s="420"/>
      <c r="D17" s="420"/>
      <c r="E17" s="420"/>
      <c r="F17" s="420"/>
      <c r="G17" s="420"/>
      <c r="H17" s="420"/>
      <c r="I17" s="420"/>
      <c r="J17" s="420"/>
      <c r="K17" s="420"/>
      <c r="L17" s="420"/>
      <c r="M17" s="420"/>
      <c r="N17" s="420"/>
      <c r="O17" s="420"/>
      <c r="P17" s="420"/>
      <c r="Q17" s="420"/>
      <c r="R17" s="420"/>
      <c r="S17" s="420"/>
      <c r="T17" s="420"/>
      <c r="U17" s="420"/>
      <c r="V17" s="420"/>
      <c r="W17" s="420"/>
      <c r="X17" s="420"/>
      <c r="Y17" s="420"/>
      <c r="Z17" s="420"/>
      <c r="AA17" s="420"/>
      <c r="AB17" s="420"/>
      <c r="AC17" s="420"/>
      <c r="AD17" s="420"/>
      <c r="AE17" s="420"/>
      <c r="AF17" s="420"/>
      <c r="AG17" s="420"/>
      <c r="AH17" s="420"/>
      <c r="AI17" s="420"/>
      <c r="AJ17" s="420"/>
      <c r="AK17" s="420"/>
      <c r="AL17" s="420"/>
      <c r="AM17" s="420"/>
      <c r="AN17" s="420"/>
      <c r="AO17" s="420"/>
      <c r="AP17" s="420"/>
      <c r="AQ17" s="420"/>
      <c r="AR17" s="420"/>
      <c r="AS17" s="420"/>
      <c r="AT17" s="420"/>
      <c r="AU17" s="420"/>
      <c r="AV17" s="420"/>
      <c r="AW17" s="420"/>
      <c r="AX17" s="420"/>
      <c r="AY17" s="420"/>
      <c r="AZ17" s="420"/>
      <c r="BA17" s="420"/>
      <c r="BB17" s="420"/>
      <c r="BC17" s="420"/>
      <c r="BD17" s="420"/>
      <c r="BE17" s="420"/>
      <c r="BF17" s="420"/>
      <c r="BG17" s="420"/>
      <c r="BH17" s="420"/>
      <c r="BI17" s="420"/>
      <c r="BJ17" s="420"/>
      <c r="BK17" s="420"/>
      <c r="BL17" s="420"/>
      <c r="BM17" s="420"/>
      <c r="BN17" s="420"/>
      <c r="BO17" s="420"/>
      <c r="BP17" s="420"/>
      <c r="BQ17" s="420"/>
      <c r="BR17" s="420"/>
      <c r="BS17" s="420"/>
      <c r="BT17" s="420"/>
      <c r="BU17" s="420"/>
      <c r="BV17" s="420"/>
      <c r="BW17" s="420"/>
      <c r="BX17" s="420"/>
      <c r="BY17" s="420"/>
      <c r="BZ17" s="420"/>
      <c r="CA17" s="420"/>
      <c r="CB17" s="420"/>
      <c r="CC17" s="420"/>
      <c r="CD17" s="420"/>
      <c r="CE17" s="420"/>
      <c r="CF17" s="420"/>
      <c r="CG17" s="420"/>
      <c r="CH17" s="420"/>
      <c r="CI17" s="420"/>
      <c r="CJ17" s="420"/>
      <c r="CK17" s="420"/>
      <c r="CL17" s="420"/>
      <c r="CM17" s="420"/>
      <c r="CN17" s="420"/>
      <c r="CO17" s="420"/>
      <c r="CP17" s="420"/>
      <c r="CQ17" s="420"/>
      <c r="CR17" s="420"/>
      <c r="CS17" s="420"/>
      <c r="CT17" s="420"/>
      <c r="CU17" s="420"/>
      <c r="CV17" s="420"/>
      <c r="CW17" s="420"/>
      <c r="CX17" s="420"/>
      <c r="CY17" s="420"/>
      <c r="CZ17" s="420"/>
      <c r="DA17" s="420"/>
      <c r="DB17" s="420"/>
      <c r="DC17" s="420"/>
      <c r="DD17" s="420"/>
      <c r="DE17" s="420"/>
      <c r="DF17" s="291"/>
      <c r="DG17" s="291"/>
      <c r="DH17" s="291"/>
      <c r="DI17" s="291"/>
      <c r="DJ17" s="291"/>
      <c r="DK17" s="291"/>
      <c r="DL17" s="291"/>
      <c r="DM17" s="291"/>
      <c r="DN17" s="291"/>
      <c r="DO17" s="291"/>
      <c r="DP17" s="291"/>
      <c r="DQ17" s="291"/>
      <c r="DR17" s="291"/>
      <c r="DS17" s="291"/>
      <c r="DT17" s="291"/>
      <c r="DU17" s="291"/>
      <c r="DV17" s="291"/>
      <c r="DW17" s="291"/>
    </row>
    <row r="18" spans="1:351" s="290" customFormat="1" ht="13.2" x14ac:dyDescent="0.2">
      <c r="A18" s="385"/>
      <c r="B18" s="420"/>
      <c r="C18" s="420"/>
      <c r="D18" s="420"/>
      <c r="E18" s="420"/>
      <c r="F18" s="420"/>
      <c r="G18" s="420"/>
      <c r="H18" s="420"/>
      <c r="I18" s="420"/>
      <c r="J18" s="420"/>
      <c r="K18" s="420"/>
      <c r="L18" s="420"/>
      <c r="M18" s="420"/>
      <c r="N18" s="420"/>
      <c r="O18" s="420"/>
      <c r="P18" s="420"/>
      <c r="Q18" s="420"/>
      <c r="R18" s="420"/>
      <c r="S18" s="420"/>
      <c r="T18" s="420"/>
      <c r="U18" s="420"/>
      <c r="V18" s="420"/>
      <c r="W18" s="420"/>
      <c r="X18" s="420"/>
      <c r="Y18" s="420"/>
      <c r="Z18" s="420"/>
      <c r="AA18" s="420"/>
      <c r="AB18" s="420"/>
      <c r="AC18" s="420"/>
      <c r="AD18" s="420"/>
      <c r="AE18" s="420"/>
      <c r="AF18" s="420"/>
      <c r="AG18" s="420"/>
      <c r="AH18" s="420"/>
      <c r="AI18" s="420"/>
      <c r="AJ18" s="420"/>
      <c r="AK18" s="420"/>
      <c r="AL18" s="420"/>
      <c r="AM18" s="420"/>
      <c r="AN18" s="420"/>
      <c r="AO18" s="420"/>
      <c r="AP18" s="420"/>
      <c r="AQ18" s="420"/>
      <c r="AR18" s="420"/>
      <c r="AS18" s="420"/>
      <c r="AT18" s="420"/>
      <c r="AU18" s="420"/>
      <c r="AV18" s="420"/>
      <c r="AW18" s="420"/>
      <c r="AX18" s="420"/>
      <c r="AY18" s="420"/>
      <c r="AZ18" s="420"/>
      <c r="BA18" s="420"/>
      <c r="BB18" s="420"/>
      <c r="BC18" s="420"/>
      <c r="BD18" s="420"/>
      <c r="BE18" s="420"/>
      <c r="BF18" s="420"/>
      <c r="BG18" s="420"/>
      <c r="BH18" s="420"/>
      <c r="BI18" s="420"/>
      <c r="BJ18" s="420"/>
      <c r="BK18" s="420"/>
      <c r="BL18" s="420"/>
      <c r="BM18" s="420"/>
      <c r="BN18" s="420"/>
      <c r="BO18" s="420"/>
      <c r="BP18" s="420"/>
      <c r="BQ18" s="420"/>
      <c r="BR18" s="420"/>
      <c r="BS18" s="420"/>
      <c r="BT18" s="420"/>
      <c r="BU18" s="420"/>
      <c r="BV18" s="420"/>
      <c r="BW18" s="420"/>
      <c r="BX18" s="420"/>
      <c r="BY18" s="420"/>
      <c r="BZ18" s="420"/>
      <c r="CA18" s="420"/>
      <c r="CB18" s="420"/>
      <c r="CC18" s="420"/>
      <c r="CD18" s="420"/>
      <c r="CE18" s="420"/>
      <c r="CF18" s="420"/>
      <c r="CG18" s="420"/>
      <c r="CH18" s="420"/>
      <c r="CI18" s="420"/>
      <c r="CJ18" s="420"/>
      <c r="CK18" s="420"/>
      <c r="CL18" s="420"/>
      <c r="CM18" s="420"/>
      <c r="CN18" s="420"/>
      <c r="CO18" s="420"/>
      <c r="CP18" s="420"/>
      <c r="CQ18" s="420"/>
      <c r="CR18" s="420"/>
      <c r="CS18" s="420"/>
      <c r="CT18" s="420"/>
      <c r="CU18" s="420"/>
      <c r="CV18" s="420"/>
      <c r="CW18" s="420"/>
      <c r="CX18" s="420"/>
      <c r="CY18" s="420"/>
      <c r="CZ18" s="420"/>
      <c r="DA18" s="420"/>
      <c r="DB18" s="420"/>
      <c r="DC18" s="420"/>
      <c r="DD18" s="420"/>
      <c r="DE18" s="420"/>
      <c r="DF18" s="291"/>
      <c r="DG18" s="291"/>
      <c r="DH18" s="291"/>
      <c r="DI18" s="291"/>
      <c r="DJ18" s="291"/>
      <c r="DK18" s="291"/>
      <c r="DL18" s="291"/>
      <c r="DM18" s="291"/>
      <c r="DN18" s="291"/>
      <c r="DO18" s="291"/>
      <c r="DP18" s="291"/>
      <c r="DQ18" s="291"/>
      <c r="DR18" s="291"/>
      <c r="DS18" s="291"/>
      <c r="DT18" s="291"/>
      <c r="DU18" s="291"/>
      <c r="DV18" s="291"/>
      <c r="DW18" s="291"/>
    </row>
    <row r="19" spans="1:351" ht="13.2" x14ac:dyDescent="0.2">
      <c r="DD19" s="385"/>
      <c r="DE19" s="385"/>
    </row>
    <row r="20" spans="1:351" ht="13.2" x14ac:dyDescent="0.2">
      <c r="DD20" s="385"/>
      <c r="DE20" s="385"/>
    </row>
    <row r="21" spans="1:351" ht="16.2" x14ac:dyDescent="0.2">
      <c r="B21" s="419"/>
      <c r="C21" s="415"/>
      <c r="D21" s="415"/>
      <c r="E21" s="415"/>
      <c r="F21" s="415"/>
      <c r="G21" s="415"/>
      <c r="H21" s="415"/>
      <c r="I21" s="415"/>
      <c r="J21" s="415"/>
      <c r="K21" s="415"/>
      <c r="L21" s="415"/>
      <c r="M21" s="415"/>
      <c r="N21" s="418"/>
      <c r="O21" s="415"/>
      <c r="P21" s="415"/>
      <c r="Q21" s="415"/>
      <c r="R21" s="415"/>
      <c r="S21" s="415"/>
      <c r="T21" s="415"/>
      <c r="U21" s="415"/>
      <c r="V21" s="415"/>
      <c r="W21" s="415"/>
      <c r="X21" s="415"/>
      <c r="Y21" s="415"/>
      <c r="Z21" s="415"/>
      <c r="AA21" s="415"/>
      <c r="AB21" s="415"/>
      <c r="AC21" s="415"/>
      <c r="AD21" s="415"/>
      <c r="AE21" s="415"/>
      <c r="AF21" s="415"/>
      <c r="AG21" s="415"/>
      <c r="AH21" s="415"/>
      <c r="AI21" s="415"/>
      <c r="AJ21" s="415"/>
      <c r="AK21" s="415"/>
      <c r="AL21" s="415"/>
      <c r="AM21" s="415"/>
      <c r="AN21" s="415"/>
      <c r="AO21" s="415"/>
      <c r="AP21" s="415"/>
      <c r="AQ21" s="415"/>
      <c r="AR21" s="415"/>
      <c r="AS21" s="415"/>
      <c r="AT21" s="418"/>
      <c r="AU21" s="415"/>
      <c r="AV21" s="415"/>
      <c r="AW21" s="415"/>
      <c r="AX21" s="415"/>
      <c r="AY21" s="415"/>
      <c r="AZ21" s="415"/>
      <c r="BA21" s="415"/>
      <c r="BB21" s="415"/>
      <c r="BC21" s="415"/>
      <c r="BD21" s="415"/>
      <c r="BE21" s="415"/>
      <c r="BF21" s="418"/>
      <c r="BG21" s="415"/>
      <c r="BH21" s="415"/>
      <c r="BI21" s="415"/>
      <c r="BJ21" s="415"/>
      <c r="BK21" s="415"/>
      <c r="BL21" s="415"/>
      <c r="BM21" s="415"/>
      <c r="BN21" s="415"/>
      <c r="BO21" s="415"/>
      <c r="BP21" s="415"/>
      <c r="BQ21" s="415"/>
      <c r="BR21" s="418"/>
      <c r="BS21" s="415"/>
      <c r="BT21" s="415"/>
      <c r="BU21" s="415"/>
      <c r="BV21" s="415"/>
      <c r="BW21" s="415"/>
      <c r="BX21" s="415"/>
      <c r="BY21" s="415"/>
      <c r="BZ21" s="415"/>
      <c r="CA21" s="415"/>
      <c r="CB21" s="415"/>
      <c r="CC21" s="415"/>
      <c r="CD21" s="418"/>
      <c r="CE21" s="415"/>
      <c r="CF21" s="415"/>
      <c r="CG21" s="415"/>
      <c r="CH21" s="415"/>
      <c r="CI21" s="415"/>
      <c r="CJ21" s="415"/>
      <c r="CK21" s="415"/>
      <c r="CL21" s="415"/>
      <c r="CM21" s="415"/>
      <c r="CN21" s="415"/>
      <c r="CO21" s="415"/>
      <c r="CP21" s="418"/>
      <c r="CQ21" s="415"/>
      <c r="CR21" s="415"/>
      <c r="CS21" s="415"/>
      <c r="CT21" s="415"/>
      <c r="CU21" s="415"/>
      <c r="CV21" s="415"/>
      <c r="CW21" s="415"/>
      <c r="CX21" s="415"/>
      <c r="CY21" s="415"/>
      <c r="CZ21" s="415"/>
      <c r="DA21" s="415"/>
      <c r="DB21" s="418"/>
      <c r="DC21" s="415"/>
      <c r="DD21" s="414"/>
      <c r="DE21" s="385"/>
      <c r="MM21" s="417"/>
    </row>
    <row r="22" spans="1:351" ht="16.2" x14ac:dyDescent="0.2">
      <c r="B22" s="386"/>
      <c r="MM22" s="417"/>
    </row>
    <row r="23" spans="1:351" ht="13.2" x14ac:dyDescent="0.2">
      <c r="B23" s="386"/>
    </row>
    <row r="24" spans="1:351" ht="13.2" x14ac:dyDescent="0.2">
      <c r="B24" s="386"/>
    </row>
    <row r="25" spans="1:351" ht="13.2" x14ac:dyDescent="0.2">
      <c r="B25" s="386"/>
    </row>
    <row r="26" spans="1:351" ht="13.2" x14ac:dyDescent="0.2">
      <c r="B26" s="386"/>
    </row>
    <row r="27" spans="1:351" ht="13.2" x14ac:dyDescent="0.2">
      <c r="B27" s="386"/>
    </row>
    <row r="28" spans="1:351" ht="13.2" x14ac:dyDescent="0.2">
      <c r="B28" s="386"/>
    </row>
    <row r="29" spans="1:351" ht="13.2" x14ac:dyDescent="0.2">
      <c r="B29" s="386"/>
    </row>
    <row r="30" spans="1:351" ht="13.2" x14ac:dyDescent="0.2">
      <c r="B30" s="386"/>
    </row>
    <row r="31" spans="1:351" ht="13.2" x14ac:dyDescent="0.2">
      <c r="B31" s="386"/>
    </row>
    <row r="32" spans="1:351" ht="13.2" x14ac:dyDescent="0.2">
      <c r="B32" s="386"/>
    </row>
    <row r="33" spans="2:109" ht="13.2" x14ac:dyDescent="0.2">
      <c r="B33" s="386"/>
    </row>
    <row r="34" spans="2:109" ht="13.2" x14ac:dyDescent="0.2">
      <c r="B34" s="386"/>
    </row>
    <row r="35" spans="2:109" ht="13.2" x14ac:dyDescent="0.2">
      <c r="B35" s="386"/>
    </row>
    <row r="36" spans="2:109" ht="13.2" x14ac:dyDescent="0.2">
      <c r="B36" s="386"/>
    </row>
    <row r="37" spans="2:109" ht="13.2" x14ac:dyDescent="0.2">
      <c r="B37" s="386"/>
    </row>
    <row r="38" spans="2:109" ht="13.2" x14ac:dyDescent="0.2">
      <c r="B38" s="386"/>
    </row>
    <row r="39" spans="2:109" ht="13.2" x14ac:dyDescent="0.2">
      <c r="B39" s="391"/>
      <c r="C39" s="390"/>
      <c r="D39" s="390"/>
      <c r="E39" s="390"/>
      <c r="F39" s="390"/>
      <c r="G39" s="390"/>
      <c r="H39" s="390"/>
      <c r="I39" s="390"/>
      <c r="J39" s="390"/>
      <c r="K39" s="390"/>
      <c r="L39" s="390"/>
      <c r="M39" s="390"/>
      <c r="N39" s="390"/>
      <c r="O39" s="390"/>
      <c r="P39" s="390"/>
      <c r="Q39" s="390"/>
      <c r="R39" s="390"/>
      <c r="S39" s="390"/>
      <c r="T39" s="390"/>
      <c r="U39" s="390"/>
      <c r="V39" s="390"/>
      <c r="W39" s="390"/>
      <c r="X39" s="390"/>
      <c r="Y39" s="390"/>
      <c r="Z39" s="390"/>
      <c r="AA39" s="390"/>
      <c r="AB39" s="390"/>
      <c r="AC39" s="390"/>
      <c r="AD39" s="390"/>
      <c r="AE39" s="390"/>
      <c r="AF39" s="390"/>
      <c r="AG39" s="390"/>
      <c r="AH39" s="390"/>
      <c r="AI39" s="390"/>
      <c r="AJ39" s="390"/>
      <c r="AK39" s="390"/>
      <c r="AL39" s="390"/>
      <c r="AM39" s="390"/>
      <c r="AN39" s="390"/>
      <c r="AO39" s="390"/>
      <c r="AP39" s="390"/>
      <c r="AQ39" s="390"/>
      <c r="AR39" s="390"/>
      <c r="AS39" s="390"/>
      <c r="AT39" s="390"/>
      <c r="AU39" s="390"/>
      <c r="AV39" s="390"/>
      <c r="AW39" s="390"/>
      <c r="AX39" s="390"/>
      <c r="AY39" s="390"/>
      <c r="AZ39" s="390"/>
      <c r="BA39" s="390"/>
      <c r="BB39" s="390"/>
      <c r="BC39" s="390"/>
      <c r="BD39" s="390"/>
      <c r="BE39" s="390"/>
      <c r="BF39" s="390"/>
      <c r="BG39" s="390"/>
      <c r="BH39" s="390"/>
      <c r="BI39" s="390"/>
      <c r="BJ39" s="390"/>
      <c r="BK39" s="390"/>
      <c r="BL39" s="390"/>
      <c r="BM39" s="390"/>
      <c r="BN39" s="390"/>
      <c r="BO39" s="390"/>
      <c r="BP39" s="390"/>
      <c r="BQ39" s="390"/>
      <c r="BR39" s="390"/>
      <c r="BS39" s="390"/>
      <c r="BT39" s="390"/>
      <c r="BU39" s="390"/>
      <c r="BV39" s="390"/>
      <c r="BW39" s="390"/>
      <c r="BX39" s="390"/>
      <c r="BY39" s="390"/>
      <c r="BZ39" s="390"/>
      <c r="CA39" s="390"/>
      <c r="CB39" s="390"/>
      <c r="CC39" s="390"/>
      <c r="CD39" s="390"/>
      <c r="CE39" s="390"/>
      <c r="CF39" s="390"/>
      <c r="CG39" s="390"/>
      <c r="CH39" s="390"/>
      <c r="CI39" s="390"/>
      <c r="CJ39" s="390"/>
      <c r="CK39" s="390"/>
      <c r="CL39" s="390"/>
      <c r="CM39" s="390"/>
      <c r="CN39" s="390"/>
      <c r="CO39" s="390"/>
      <c r="CP39" s="390"/>
      <c r="CQ39" s="390"/>
      <c r="CR39" s="390"/>
      <c r="CS39" s="390"/>
      <c r="CT39" s="390"/>
      <c r="CU39" s="390"/>
      <c r="CV39" s="390"/>
      <c r="CW39" s="390"/>
      <c r="CX39" s="390"/>
      <c r="CY39" s="390"/>
      <c r="CZ39" s="390"/>
      <c r="DA39" s="390"/>
      <c r="DB39" s="390"/>
      <c r="DC39" s="390"/>
      <c r="DD39" s="389"/>
    </row>
    <row r="40" spans="2:109" ht="13.2" x14ac:dyDescent="0.2">
      <c r="B40" s="406"/>
      <c r="DD40" s="406"/>
      <c r="DE40" s="385"/>
    </row>
    <row r="41" spans="2:109" ht="16.2" x14ac:dyDescent="0.2">
      <c r="B41" s="416" t="s">
        <v>
591</v>
      </c>
      <c r="C41" s="415"/>
      <c r="D41" s="415"/>
      <c r="E41" s="415"/>
      <c r="F41" s="415"/>
      <c r="G41" s="415"/>
      <c r="H41" s="415"/>
      <c r="I41" s="415"/>
      <c r="J41" s="415"/>
      <c r="K41" s="415"/>
      <c r="L41" s="415"/>
      <c r="M41" s="415"/>
      <c r="N41" s="415"/>
      <c r="O41" s="415"/>
      <c r="P41" s="415"/>
      <c r="Q41" s="415"/>
      <c r="R41" s="415"/>
      <c r="S41" s="415"/>
      <c r="T41" s="415"/>
      <c r="U41" s="415"/>
      <c r="V41" s="415"/>
      <c r="W41" s="415"/>
      <c r="X41" s="415"/>
      <c r="Y41" s="415"/>
      <c r="Z41" s="415"/>
      <c r="AA41" s="415"/>
      <c r="AB41" s="415"/>
      <c r="AC41" s="415"/>
      <c r="AD41" s="415"/>
      <c r="AE41" s="415"/>
      <c r="AF41" s="415"/>
      <c r="AG41" s="415"/>
      <c r="AH41" s="415"/>
      <c r="AI41" s="415"/>
      <c r="AJ41" s="415"/>
      <c r="AK41" s="415"/>
      <c r="AL41" s="415"/>
      <c r="AM41" s="415"/>
      <c r="AN41" s="415"/>
      <c r="AO41" s="415"/>
      <c r="AP41" s="415"/>
      <c r="AQ41" s="415"/>
      <c r="AR41" s="415"/>
      <c r="AS41" s="415"/>
      <c r="AT41" s="415"/>
      <c r="AU41" s="415"/>
      <c r="AV41" s="415"/>
      <c r="AW41" s="415"/>
      <c r="AX41" s="415"/>
      <c r="AY41" s="415"/>
      <c r="AZ41" s="415"/>
      <c r="BA41" s="415"/>
      <c r="BB41" s="415"/>
      <c r="BC41" s="415"/>
      <c r="BD41" s="415"/>
      <c r="BE41" s="415"/>
      <c r="BF41" s="415"/>
      <c r="BG41" s="415"/>
      <c r="BH41" s="415"/>
      <c r="BI41" s="415"/>
      <c r="BJ41" s="415"/>
      <c r="BK41" s="415"/>
      <c r="BL41" s="415"/>
      <c r="BM41" s="415"/>
      <c r="BN41" s="415"/>
      <c r="BO41" s="415"/>
      <c r="BP41" s="415"/>
      <c r="BQ41" s="415"/>
      <c r="BR41" s="415"/>
      <c r="BS41" s="415"/>
      <c r="BT41" s="415"/>
      <c r="BU41" s="415"/>
      <c r="BV41" s="415"/>
      <c r="BW41" s="415"/>
      <c r="BX41" s="415"/>
      <c r="BY41" s="415"/>
      <c r="BZ41" s="415"/>
      <c r="CA41" s="415"/>
      <c r="CB41" s="415"/>
      <c r="CC41" s="415"/>
      <c r="CD41" s="415"/>
      <c r="CE41" s="415"/>
      <c r="CF41" s="415"/>
      <c r="CG41" s="415"/>
      <c r="CH41" s="415"/>
      <c r="CI41" s="415"/>
      <c r="CJ41" s="415"/>
      <c r="CK41" s="415"/>
      <c r="CL41" s="415"/>
      <c r="CM41" s="415"/>
      <c r="CN41" s="415"/>
      <c r="CO41" s="415"/>
      <c r="CP41" s="415"/>
      <c r="CQ41" s="415"/>
      <c r="CR41" s="415"/>
      <c r="CS41" s="415"/>
      <c r="CT41" s="415"/>
      <c r="CU41" s="415"/>
      <c r="CV41" s="415"/>
      <c r="CW41" s="415"/>
      <c r="CX41" s="415"/>
      <c r="CY41" s="415"/>
      <c r="CZ41" s="415"/>
      <c r="DA41" s="415"/>
      <c r="DB41" s="415"/>
      <c r="DC41" s="415"/>
      <c r="DD41" s="414"/>
    </row>
    <row r="42" spans="2:109" ht="13.2" x14ac:dyDescent="0.2">
      <c r="B42" s="386"/>
      <c r="G42" s="402"/>
      <c r="I42" s="401"/>
      <c r="J42" s="401"/>
      <c r="K42" s="401"/>
      <c r="AM42" s="402"/>
      <c r="AN42" s="402" t="s">
        <v>
588</v>
      </c>
      <c r="AP42" s="401"/>
      <c r="AQ42" s="401"/>
      <c r="AR42" s="401"/>
      <c r="AY42" s="402"/>
      <c r="BA42" s="401"/>
      <c r="BB42" s="401"/>
      <c r="BC42" s="401"/>
      <c r="BK42" s="402"/>
      <c r="BM42" s="401"/>
      <c r="BN42" s="401"/>
      <c r="BO42" s="401"/>
      <c r="BW42" s="402"/>
      <c r="BY42" s="401"/>
      <c r="BZ42" s="401"/>
      <c r="CA42" s="401"/>
      <c r="CI42" s="402"/>
      <c r="CK42" s="401"/>
      <c r="CL42" s="401"/>
      <c r="CM42" s="401"/>
      <c r="CU42" s="402"/>
      <c r="CW42" s="401"/>
      <c r="CX42" s="401"/>
      <c r="CY42" s="401"/>
    </row>
    <row r="43" spans="2:109" ht="13.5" customHeight="1" x14ac:dyDescent="0.2">
      <c r="B43" s="386"/>
      <c r="AN43" s="1319"/>
      <c r="AO43" s="1320"/>
      <c r="AP43" s="1320"/>
      <c r="AQ43" s="1320"/>
      <c r="AR43" s="1320"/>
      <c r="AS43" s="1320"/>
      <c r="AT43" s="1320"/>
      <c r="AU43" s="1320"/>
      <c r="AV43" s="1320"/>
      <c r="AW43" s="1320"/>
      <c r="AX43" s="1320"/>
      <c r="AY43" s="1320"/>
      <c r="AZ43" s="1320"/>
      <c r="BA43" s="1320"/>
      <c r="BB43" s="1320"/>
      <c r="BC43" s="1320"/>
      <c r="BD43" s="1320"/>
      <c r="BE43" s="1320"/>
      <c r="BF43" s="1320"/>
      <c r="BG43" s="1320"/>
      <c r="BH43" s="1320"/>
      <c r="BI43" s="1320"/>
      <c r="BJ43" s="1320"/>
      <c r="BK43" s="1320"/>
      <c r="BL43" s="1320"/>
      <c r="BM43" s="1320"/>
      <c r="BN43" s="1320"/>
      <c r="BO43" s="1320"/>
      <c r="BP43" s="1320"/>
      <c r="BQ43" s="1320"/>
      <c r="BR43" s="1320"/>
      <c r="BS43" s="1320"/>
      <c r="BT43" s="1320"/>
      <c r="BU43" s="1320"/>
      <c r="BV43" s="1320"/>
      <c r="BW43" s="1320"/>
      <c r="BX43" s="1320"/>
      <c r="BY43" s="1320"/>
      <c r="BZ43" s="1320"/>
      <c r="CA43" s="1320"/>
      <c r="CB43" s="1320"/>
      <c r="CC43" s="1320"/>
      <c r="CD43" s="1320"/>
      <c r="CE43" s="1320"/>
      <c r="CF43" s="1320"/>
      <c r="CG43" s="1320"/>
      <c r="CH43" s="1320"/>
      <c r="CI43" s="1320"/>
      <c r="CJ43" s="1320"/>
      <c r="CK43" s="1320"/>
      <c r="CL43" s="1320"/>
      <c r="CM43" s="1320"/>
      <c r="CN43" s="1320"/>
      <c r="CO43" s="1320"/>
      <c r="CP43" s="1320"/>
      <c r="CQ43" s="1320"/>
      <c r="CR43" s="1320"/>
      <c r="CS43" s="1320"/>
      <c r="CT43" s="1320"/>
      <c r="CU43" s="1320"/>
      <c r="CV43" s="1320"/>
      <c r="CW43" s="1320"/>
      <c r="CX43" s="1320"/>
      <c r="CY43" s="1320"/>
      <c r="CZ43" s="1320"/>
      <c r="DA43" s="1320"/>
      <c r="DB43" s="1320"/>
      <c r="DC43" s="1321"/>
    </row>
    <row r="44" spans="2:109" ht="13.2" x14ac:dyDescent="0.2">
      <c r="B44" s="386"/>
      <c r="AN44" s="1322"/>
      <c r="AO44" s="1323"/>
      <c r="AP44" s="1323"/>
      <c r="AQ44" s="1323"/>
      <c r="AR44" s="1323"/>
      <c r="AS44" s="1323"/>
      <c r="AT44" s="1323"/>
      <c r="AU44" s="1323"/>
      <c r="AV44" s="1323"/>
      <c r="AW44" s="1323"/>
      <c r="AX44" s="1323"/>
      <c r="AY44" s="1323"/>
      <c r="AZ44" s="1323"/>
      <c r="BA44" s="1323"/>
      <c r="BB44" s="1323"/>
      <c r="BC44" s="1323"/>
      <c r="BD44" s="1323"/>
      <c r="BE44" s="1323"/>
      <c r="BF44" s="1323"/>
      <c r="BG44" s="1323"/>
      <c r="BH44" s="1323"/>
      <c r="BI44" s="1323"/>
      <c r="BJ44" s="1323"/>
      <c r="BK44" s="1323"/>
      <c r="BL44" s="1323"/>
      <c r="BM44" s="1323"/>
      <c r="BN44" s="1323"/>
      <c r="BO44" s="1323"/>
      <c r="BP44" s="1323"/>
      <c r="BQ44" s="1323"/>
      <c r="BR44" s="1323"/>
      <c r="BS44" s="1323"/>
      <c r="BT44" s="1323"/>
      <c r="BU44" s="1323"/>
      <c r="BV44" s="1323"/>
      <c r="BW44" s="1323"/>
      <c r="BX44" s="1323"/>
      <c r="BY44" s="1323"/>
      <c r="BZ44" s="1323"/>
      <c r="CA44" s="1323"/>
      <c r="CB44" s="1323"/>
      <c r="CC44" s="1323"/>
      <c r="CD44" s="1323"/>
      <c r="CE44" s="1323"/>
      <c r="CF44" s="1323"/>
      <c r="CG44" s="1323"/>
      <c r="CH44" s="1323"/>
      <c r="CI44" s="1323"/>
      <c r="CJ44" s="1323"/>
      <c r="CK44" s="1323"/>
      <c r="CL44" s="1323"/>
      <c r="CM44" s="1323"/>
      <c r="CN44" s="1323"/>
      <c r="CO44" s="1323"/>
      <c r="CP44" s="1323"/>
      <c r="CQ44" s="1323"/>
      <c r="CR44" s="1323"/>
      <c r="CS44" s="1323"/>
      <c r="CT44" s="1323"/>
      <c r="CU44" s="1323"/>
      <c r="CV44" s="1323"/>
      <c r="CW44" s="1323"/>
      <c r="CX44" s="1323"/>
      <c r="CY44" s="1323"/>
      <c r="CZ44" s="1323"/>
      <c r="DA44" s="1323"/>
      <c r="DB44" s="1323"/>
      <c r="DC44" s="1324"/>
    </row>
    <row r="45" spans="2:109" ht="13.2" x14ac:dyDescent="0.2">
      <c r="B45" s="386"/>
      <c r="AN45" s="1322"/>
      <c r="AO45" s="1323"/>
      <c r="AP45" s="1323"/>
      <c r="AQ45" s="1323"/>
      <c r="AR45" s="1323"/>
      <c r="AS45" s="1323"/>
      <c r="AT45" s="1323"/>
      <c r="AU45" s="1323"/>
      <c r="AV45" s="1323"/>
      <c r="AW45" s="1323"/>
      <c r="AX45" s="1323"/>
      <c r="AY45" s="1323"/>
      <c r="AZ45" s="1323"/>
      <c r="BA45" s="1323"/>
      <c r="BB45" s="1323"/>
      <c r="BC45" s="1323"/>
      <c r="BD45" s="1323"/>
      <c r="BE45" s="1323"/>
      <c r="BF45" s="1323"/>
      <c r="BG45" s="1323"/>
      <c r="BH45" s="1323"/>
      <c r="BI45" s="1323"/>
      <c r="BJ45" s="1323"/>
      <c r="BK45" s="1323"/>
      <c r="BL45" s="1323"/>
      <c r="BM45" s="1323"/>
      <c r="BN45" s="1323"/>
      <c r="BO45" s="1323"/>
      <c r="BP45" s="1323"/>
      <c r="BQ45" s="1323"/>
      <c r="BR45" s="1323"/>
      <c r="BS45" s="1323"/>
      <c r="BT45" s="1323"/>
      <c r="BU45" s="1323"/>
      <c r="BV45" s="1323"/>
      <c r="BW45" s="1323"/>
      <c r="BX45" s="1323"/>
      <c r="BY45" s="1323"/>
      <c r="BZ45" s="1323"/>
      <c r="CA45" s="1323"/>
      <c r="CB45" s="1323"/>
      <c r="CC45" s="1323"/>
      <c r="CD45" s="1323"/>
      <c r="CE45" s="1323"/>
      <c r="CF45" s="1323"/>
      <c r="CG45" s="1323"/>
      <c r="CH45" s="1323"/>
      <c r="CI45" s="1323"/>
      <c r="CJ45" s="1323"/>
      <c r="CK45" s="1323"/>
      <c r="CL45" s="1323"/>
      <c r="CM45" s="1323"/>
      <c r="CN45" s="1323"/>
      <c r="CO45" s="1323"/>
      <c r="CP45" s="1323"/>
      <c r="CQ45" s="1323"/>
      <c r="CR45" s="1323"/>
      <c r="CS45" s="1323"/>
      <c r="CT45" s="1323"/>
      <c r="CU45" s="1323"/>
      <c r="CV45" s="1323"/>
      <c r="CW45" s="1323"/>
      <c r="CX45" s="1323"/>
      <c r="CY45" s="1323"/>
      <c r="CZ45" s="1323"/>
      <c r="DA45" s="1323"/>
      <c r="DB45" s="1323"/>
      <c r="DC45" s="1324"/>
    </row>
    <row r="46" spans="2:109" ht="13.2" x14ac:dyDescent="0.2">
      <c r="B46" s="386"/>
      <c r="AN46" s="1322"/>
      <c r="AO46" s="1323"/>
      <c r="AP46" s="1323"/>
      <c r="AQ46" s="1323"/>
      <c r="AR46" s="1323"/>
      <c r="AS46" s="1323"/>
      <c r="AT46" s="1323"/>
      <c r="AU46" s="1323"/>
      <c r="AV46" s="1323"/>
      <c r="AW46" s="1323"/>
      <c r="AX46" s="1323"/>
      <c r="AY46" s="1323"/>
      <c r="AZ46" s="1323"/>
      <c r="BA46" s="1323"/>
      <c r="BB46" s="1323"/>
      <c r="BC46" s="1323"/>
      <c r="BD46" s="1323"/>
      <c r="BE46" s="1323"/>
      <c r="BF46" s="1323"/>
      <c r="BG46" s="1323"/>
      <c r="BH46" s="1323"/>
      <c r="BI46" s="1323"/>
      <c r="BJ46" s="1323"/>
      <c r="BK46" s="1323"/>
      <c r="BL46" s="1323"/>
      <c r="BM46" s="1323"/>
      <c r="BN46" s="1323"/>
      <c r="BO46" s="1323"/>
      <c r="BP46" s="1323"/>
      <c r="BQ46" s="1323"/>
      <c r="BR46" s="1323"/>
      <c r="BS46" s="1323"/>
      <c r="BT46" s="1323"/>
      <c r="BU46" s="1323"/>
      <c r="BV46" s="1323"/>
      <c r="BW46" s="1323"/>
      <c r="BX46" s="1323"/>
      <c r="BY46" s="1323"/>
      <c r="BZ46" s="1323"/>
      <c r="CA46" s="1323"/>
      <c r="CB46" s="1323"/>
      <c r="CC46" s="1323"/>
      <c r="CD46" s="1323"/>
      <c r="CE46" s="1323"/>
      <c r="CF46" s="1323"/>
      <c r="CG46" s="1323"/>
      <c r="CH46" s="1323"/>
      <c r="CI46" s="1323"/>
      <c r="CJ46" s="1323"/>
      <c r="CK46" s="1323"/>
      <c r="CL46" s="1323"/>
      <c r="CM46" s="1323"/>
      <c r="CN46" s="1323"/>
      <c r="CO46" s="1323"/>
      <c r="CP46" s="1323"/>
      <c r="CQ46" s="1323"/>
      <c r="CR46" s="1323"/>
      <c r="CS46" s="1323"/>
      <c r="CT46" s="1323"/>
      <c r="CU46" s="1323"/>
      <c r="CV46" s="1323"/>
      <c r="CW46" s="1323"/>
      <c r="CX46" s="1323"/>
      <c r="CY46" s="1323"/>
      <c r="CZ46" s="1323"/>
      <c r="DA46" s="1323"/>
      <c r="DB46" s="1323"/>
      <c r="DC46" s="1324"/>
    </row>
    <row r="47" spans="2:109" ht="13.2" x14ac:dyDescent="0.2">
      <c r="B47" s="386"/>
      <c r="AN47" s="1325"/>
      <c r="AO47" s="1326"/>
      <c r="AP47" s="1326"/>
      <c r="AQ47" s="1326"/>
      <c r="AR47" s="1326"/>
      <c r="AS47" s="1326"/>
      <c r="AT47" s="1326"/>
      <c r="AU47" s="1326"/>
      <c r="AV47" s="1326"/>
      <c r="AW47" s="1326"/>
      <c r="AX47" s="1326"/>
      <c r="AY47" s="1326"/>
      <c r="AZ47" s="1326"/>
      <c r="BA47" s="1326"/>
      <c r="BB47" s="1326"/>
      <c r="BC47" s="1326"/>
      <c r="BD47" s="1326"/>
      <c r="BE47" s="1326"/>
      <c r="BF47" s="1326"/>
      <c r="BG47" s="1326"/>
      <c r="BH47" s="1326"/>
      <c r="BI47" s="1326"/>
      <c r="BJ47" s="1326"/>
      <c r="BK47" s="1326"/>
      <c r="BL47" s="1326"/>
      <c r="BM47" s="1326"/>
      <c r="BN47" s="1326"/>
      <c r="BO47" s="1326"/>
      <c r="BP47" s="1326"/>
      <c r="BQ47" s="1326"/>
      <c r="BR47" s="1326"/>
      <c r="BS47" s="1326"/>
      <c r="BT47" s="1326"/>
      <c r="BU47" s="1326"/>
      <c r="BV47" s="1326"/>
      <c r="BW47" s="1326"/>
      <c r="BX47" s="1326"/>
      <c r="BY47" s="1326"/>
      <c r="BZ47" s="1326"/>
      <c r="CA47" s="1326"/>
      <c r="CB47" s="1326"/>
      <c r="CC47" s="1326"/>
      <c r="CD47" s="1326"/>
      <c r="CE47" s="1326"/>
      <c r="CF47" s="1326"/>
      <c r="CG47" s="1326"/>
      <c r="CH47" s="1326"/>
      <c r="CI47" s="1326"/>
      <c r="CJ47" s="1326"/>
      <c r="CK47" s="1326"/>
      <c r="CL47" s="1326"/>
      <c r="CM47" s="1326"/>
      <c r="CN47" s="1326"/>
      <c r="CO47" s="1326"/>
      <c r="CP47" s="1326"/>
      <c r="CQ47" s="1326"/>
      <c r="CR47" s="1326"/>
      <c r="CS47" s="1326"/>
      <c r="CT47" s="1326"/>
      <c r="CU47" s="1326"/>
      <c r="CV47" s="1326"/>
      <c r="CW47" s="1326"/>
      <c r="CX47" s="1326"/>
      <c r="CY47" s="1326"/>
      <c r="CZ47" s="1326"/>
      <c r="DA47" s="1326"/>
      <c r="DB47" s="1326"/>
      <c r="DC47" s="1327"/>
    </row>
    <row r="48" spans="2:109" ht="13.2" x14ac:dyDescent="0.2">
      <c r="B48" s="386"/>
      <c r="H48" s="393"/>
      <c r="I48" s="393"/>
      <c r="J48" s="393"/>
      <c r="AN48" s="393"/>
      <c r="AO48" s="393"/>
      <c r="AP48" s="393"/>
      <c r="AZ48" s="393"/>
      <c r="BA48" s="393"/>
      <c r="BB48" s="393"/>
      <c r="BL48" s="393"/>
      <c r="BM48" s="393"/>
      <c r="BN48" s="393"/>
      <c r="BX48" s="393"/>
      <c r="BY48" s="393"/>
      <c r="BZ48" s="393"/>
      <c r="CJ48" s="393"/>
      <c r="CK48" s="393"/>
      <c r="CL48" s="393"/>
      <c r="CV48" s="393"/>
      <c r="CW48" s="393"/>
      <c r="CX48" s="393"/>
    </row>
    <row r="49" spans="1:109" ht="13.2" x14ac:dyDescent="0.2">
      <c r="B49" s="386"/>
      <c r="AN49" s="385" t="s">
        <v>
586</v>
      </c>
    </row>
    <row r="50" spans="1:109" ht="13.2" x14ac:dyDescent="0.2">
      <c r="B50" s="386"/>
      <c r="G50" s="1310"/>
      <c r="H50" s="1310"/>
      <c r="I50" s="1310"/>
      <c r="J50" s="1310"/>
      <c r="K50" s="395"/>
      <c r="L50" s="395"/>
      <c r="M50" s="394"/>
      <c r="N50" s="394"/>
      <c r="AN50" s="1313"/>
      <c r="AO50" s="1314"/>
      <c r="AP50" s="1314"/>
      <c r="AQ50" s="1314"/>
      <c r="AR50" s="1314"/>
      <c r="AS50" s="1314"/>
      <c r="AT50" s="1314"/>
      <c r="AU50" s="1314"/>
      <c r="AV50" s="1314"/>
      <c r="AW50" s="1314"/>
      <c r="AX50" s="1314"/>
      <c r="AY50" s="1314"/>
      <c r="AZ50" s="1314"/>
      <c r="BA50" s="1314"/>
      <c r="BB50" s="1314"/>
      <c r="BC50" s="1314"/>
      <c r="BD50" s="1314"/>
      <c r="BE50" s="1314"/>
      <c r="BF50" s="1314"/>
      <c r="BG50" s="1314"/>
      <c r="BH50" s="1314"/>
      <c r="BI50" s="1314"/>
      <c r="BJ50" s="1314"/>
      <c r="BK50" s="1314"/>
      <c r="BL50" s="1314"/>
      <c r="BM50" s="1314"/>
      <c r="BN50" s="1314"/>
      <c r="BO50" s="1315"/>
      <c r="BP50" s="1307" t="s">
        <v>
547</v>
      </c>
      <c r="BQ50" s="1307"/>
      <c r="BR50" s="1307"/>
      <c r="BS50" s="1307"/>
      <c r="BT50" s="1307"/>
      <c r="BU50" s="1307"/>
      <c r="BV50" s="1307"/>
      <c r="BW50" s="1307"/>
      <c r="BX50" s="1307" t="s">
        <v>
548</v>
      </c>
      <c r="BY50" s="1307"/>
      <c r="BZ50" s="1307"/>
      <c r="CA50" s="1307"/>
      <c r="CB50" s="1307"/>
      <c r="CC50" s="1307"/>
      <c r="CD50" s="1307"/>
      <c r="CE50" s="1307"/>
      <c r="CF50" s="1307" t="s">
        <v>
549</v>
      </c>
      <c r="CG50" s="1307"/>
      <c r="CH50" s="1307"/>
      <c r="CI50" s="1307"/>
      <c r="CJ50" s="1307"/>
      <c r="CK50" s="1307"/>
      <c r="CL50" s="1307"/>
      <c r="CM50" s="1307"/>
      <c r="CN50" s="1307" t="s">
        <v>
550</v>
      </c>
      <c r="CO50" s="1307"/>
      <c r="CP50" s="1307"/>
      <c r="CQ50" s="1307"/>
      <c r="CR50" s="1307"/>
      <c r="CS50" s="1307"/>
      <c r="CT50" s="1307"/>
      <c r="CU50" s="1307"/>
      <c r="CV50" s="1307" t="s">
        <v>
551</v>
      </c>
      <c r="CW50" s="1307"/>
      <c r="CX50" s="1307"/>
      <c r="CY50" s="1307"/>
      <c r="CZ50" s="1307"/>
      <c r="DA50" s="1307"/>
      <c r="DB50" s="1307"/>
      <c r="DC50" s="1307"/>
    </row>
    <row r="51" spans="1:109" ht="13.5" customHeight="1" x14ac:dyDescent="0.2">
      <c r="B51" s="386"/>
      <c r="G51" s="1316"/>
      <c r="H51" s="1316"/>
      <c r="I51" s="1317"/>
      <c r="J51" s="1317"/>
      <c r="K51" s="1309"/>
      <c r="L51" s="1309"/>
      <c r="M51" s="1309"/>
      <c r="N51" s="1309"/>
      <c r="AM51" s="393"/>
      <c r="AN51" s="1308" t="s">
        <v>
585</v>
      </c>
      <c r="AO51" s="1308"/>
      <c r="AP51" s="1308"/>
      <c r="AQ51" s="1308"/>
      <c r="AR51" s="1308"/>
      <c r="AS51" s="1308"/>
      <c r="AT51" s="1308"/>
      <c r="AU51" s="1308"/>
      <c r="AV51" s="1308"/>
      <c r="AW51" s="1308"/>
      <c r="AX51" s="1308"/>
      <c r="AY51" s="1308"/>
      <c r="AZ51" s="1308"/>
      <c r="BA51" s="1308"/>
      <c r="BB51" s="1308" t="s">
        <v>
583</v>
      </c>
      <c r="BC51" s="1308"/>
      <c r="BD51" s="1308"/>
      <c r="BE51" s="1308"/>
      <c r="BF51" s="1308"/>
      <c r="BG51" s="1308"/>
      <c r="BH51" s="1308"/>
      <c r="BI51" s="1308"/>
      <c r="BJ51" s="1308"/>
      <c r="BK51" s="1308"/>
      <c r="BL51" s="1308"/>
      <c r="BM51" s="1308"/>
      <c r="BN51" s="1308"/>
      <c r="BO51" s="1308"/>
      <c r="BP51" s="1318"/>
      <c r="BQ51" s="1305"/>
      <c r="BR51" s="1305"/>
      <c r="BS51" s="1305"/>
      <c r="BT51" s="1305"/>
      <c r="BU51" s="1305"/>
      <c r="BV51" s="1305"/>
      <c r="BW51" s="1305"/>
      <c r="BX51" s="1318"/>
      <c r="BY51" s="1305"/>
      <c r="BZ51" s="1305"/>
      <c r="CA51" s="1305"/>
      <c r="CB51" s="1305"/>
      <c r="CC51" s="1305"/>
      <c r="CD51" s="1305"/>
      <c r="CE51" s="1305"/>
      <c r="CF51" s="1318"/>
      <c r="CG51" s="1305"/>
      <c r="CH51" s="1305"/>
      <c r="CI51" s="1305"/>
      <c r="CJ51" s="1305"/>
      <c r="CK51" s="1305"/>
      <c r="CL51" s="1305"/>
      <c r="CM51" s="1305"/>
      <c r="CN51" s="1318"/>
      <c r="CO51" s="1305"/>
      <c r="CP51" s="1305"/>
      <c r="CQ51" s="1305"/>
      <c r="CR51" s="1305"/>
      <c r="CS51" s="1305"/>
      <c r="CT51" s="1305"/>
      <c r="CU51" s="1305"/>
      <c r="CV51" s="1318"/>
      <c r="CW51" s="1305"/>
      <c r="CX51" s="1305"/>
      <c r="CY51" s="1305"/>
      <c r="CZ51" s="1305"/>
      <c r="DA51" s="1305"/>
      <c r="DB51" s="1305"/>
      <c r="DC51" s="1305"/>
    </row>
    <row r="52" spans="1:109" ht="13.2" x14ac:dyDescent="0.2">
      <c r="B52" s="386"/>
      <c r="G52" s="1316"/>
      <c r="H52" s="1316"/>
      <c r="I52" s="1317"/>
      <c r="J52" s="1317"/>
      <c r="K52" s="1309"/>
      <c r="L52" s="1309"/>
      <c r="M52" s="1309"/>
      <c r="N52" s="1309"/>
      <c r="AM52" s="393"/>
      <c r="AN52" s="1308"/>
      <c r="AO52" s="1308"/>
      <c r="AP52" s="1308"/>
      <c r="AQ52" s="1308"/>
      <c r="AR52" s="1308"/>
      <c r="AS52" s="1308"/>
      <c r="AT52" s="1308"/>
      <c r="AU52" s="1308"/>
      <c r="AV52" s="1308"/>
      <c r="AW52" s="1308"/>
      <c r="AX52" s="1308"/>
      <c r="AY52" s="1308"/>
      <c r="AZ52" s="1308"/>
      <c r="BA52" s="1308"/>
      <c r="BB52" s="1308"/>
      <c r="BC52" s="1308"/>
      <c r="BD52" s="1308"/>
      <c r="BE52" s="1308"/>
      <c r="BF52" s="1308"/>
      <c r="BG52" s="1308"/>
      <c r="BH52" s="1308"/>
      <c r="BI52" s="1308"/>
      <c r="BJ52" s="1308"/>
      <c r="BK52" s="1308"/>
      <c r="BL52" s="1308"/>
      <c r="BM52" s="1308"/>
      <c r="BN52" s="1308"/>
      <c r="BO52" s="1308"/>
      <c r="BP52" s="1305"/>
      <c r="BQ52" s="1305"/>
      <c r="BR52" s="1305"/>
      <c r="BS52" s="1305"/>
      <c r="BT52" s="1305"/>
      <c r="BU52" s="1305"/>
      <c r="BV52" s="1305"/>
      <c r="BW52" s="1305"/>
      <c r="BX52" s="1305"/>
      <c r="BY52" s="1305"/>
      <c r="BZ52" s="1305"/>
      <c r="CA52" s="1305"/>
      <c r="CB52" s="1305"/>
      <c r="CC52" s="1305"/>
      <c r="CD52" s="1305"/>
      <c r="CE52" s="1305"/>
      <c r="CF52" s="1305"/>
      <c r="CG52" s="1305"/>
      <c r="CH52" s="1305"/>
      <c r="CI52" s="1305"/>
      <c r="CJ52" s="1305"/>
      <c r="CK52" s="1305"/>
      <c r="CL52" s="1305"/>
      <c r="CM52" s="1305"/>
      <c r="CN52" s="1305"/>
      <c r="CO52" s="1305"/>
      <c r="CP52" s="1305"/>
      <c r="CQ52" s="1305"/>
      <c r="CR52" s="1305"/>
      <c r="CS52" s="1305"/>
      <c r="CT52" s="1305"/>
      <c r="CU52" s="1305"/>
      <c r="CV52" s="1305"/>
      <c r="CW52" s="1305"/>
      <c r="CX52" s="1305"/>
      <c r="CY52" s="1305"/>
      <c r="CZ52" s="1305"/>
      <c r="DA52" s="1305"/>
      <c r="DB52" s="1305"/>
      <c r="DC52" s="1305"/>
    </row>
    <row r="53" spans="1:109" ht="13.2" x14ac:dyDescent="0.2">
      <c r="A53" s="401"/>
      <c r="B53" s="386"/>
      <c r="G53" s="1316"/>
      <c r="H53" s="1316"/>
      <c r="I53" s="1310"/>
      <c r="J53" s="1310"/>
      <c r="K53" s="1309"/>
      <c r="L53" s="1309"/>
      <c r="M53" s="1309"/>
      <c r="N53" s="1309"/>
      <c r="AM53" s="393"/>
      <c r="AN53" s="1308"/>
      <c r="AO53" s="1308"/>
      <c r="AP53" s="1308"/>
      <c r="AQ53" s="1308"/>
      <c r="AR53" s="1308"/>
      <c r="AS53" s="1308"/>
      <c r="AT53" s="1308"/>
      <c r="AU53" s="1308"/>
      <c r="AV53" s="1308"/>
      <c r="AW53" s="1308"/>
      <c r="AX53" s="1308"/>
      <c r="AY53" s="1308"/>
      <c r="AZ53" s="1308"/>
      <c r="BA53" s="1308"/>
      <c r="BB53" s="1308" t="s">
        <v>
590</v>
      </c>
      <c r="BC53" s="1308"/>
      <c r="BD53" s="1308"/>
      <c r="BE53" s="1308"/>
      <c r="BF53" s="1308"/>
      <c r="BG53" s="1308"/>
      <c r="BH53" s="1308"/>
      <c r="BI53" s="1308"/>
      <c r="BJ53" s="1308"/>
      <c r="BK53" s="1308"/>
      <c r="BL53" s="1308"/>
      <c r="BM53" s="1308"/>
      <c r="BN53" s="1308"/>
      <c r="BO53" s="1308"/>
      <c r="BP53" s="1318"/>
      <c r="BQ53" s="1305"/>
      <c r="BR53" s="1305"/>
      <c r="BS53" s="1305"/>
      <c r="BT53" s="1305"/>
      <c r="BU53" s="1305"/>
      <c r="BV53" s="1305"/>
      <c r="BW53" s="1305"/>
      <c r="BX53" s="1318"/>
      <c r="BY53" s="1305"/>
      <c r="BZ53" s="1305"/>
      <c r="CA53" s="1305"/>
      <c r="CB53" s="1305"/>
      <c r="CC53" s="1305"/>
      <c r="CD53" s="1305"/>
      <c r="CE53" s="1305"/>
      <c r="CF53" s="1318"/>
      <c r="CG53" s="1305"/>
      <c r="CH53" s="1305"/>
      <c r="CI53" s="1305"/>
      <c r="CJ53" s="1305"/>
      <c r="CK53" s="1305"/>
      <c r="CL53" s="1305"/>
      <c r="CM53" s="1305"/>
      <c r="CN53" s="1318"/>
      <c r="CO53" s="1305"/>
      <c r="CP53" s="1305"/>
      <c r="CQ53" s="1305"/>
      <c r="CR53" s="1305"/>
      <c r="CS53" s="1305"/>
      <c r="CT53" s="1305"/>
      <c r="CU53" s="1305"/>
      <c r="CV53" s="1318"/>
      <c r="CW53" s="1305"/>
      <c r="CX53" s="1305"/>
      <c r="CY53" s="1305"/>
      <c r="CZ53" s="1305"/>
      <c r="DA53" s="1305"/>
      <c r="DB53" s="1305"/>
      <c r="DC53" s="1305"/>
    </row>
    <row r="54" spans="1:109" ht="13.2" x14ac:dyDescent="0.2">
      <c r="A54" s="401"/>
      <c r="B54" s="386"/>
      <c r="G54" s="1316"/>
      <c r="H54" s="1316"/>
      <c r="I54" s="1310"/>
      <c r="J54" s="1310"/>
      <c r="K54" s="1309"/>
      <c r="L54" s="1309"/>
      <c r="M54" s="1309"/>
      <c r="N54" s="1309"/>
      <c r="AM54" s="393"/>
      <c r="AN54" s="1308"/>
      <c r="AO54" s="1308"/>
      <c r="AP54" s="1308"/>
      <c r="AQ54" s="1308"/>
      <c r="AR54" s="1308"/>
      <c r="AS54" s="1308"/>
      <c r="AT54" s="1308"/>
      <c r="AU54" s="1308"/>
      <c r="AV54" s="1308"/>
      <c r="AW54" s="1308"/>
      <c r="AX54" s="1308"/>
      <c r="AY54" s="1308"/>
      <c r="AZ54" s="1308"/>
      <c r="BA54" s="1308"/>
      <c r="BB54" s="1308"/>
      <c r="BC54" s="1308"/>
      <c r="BD54" s="1308"/>
      <c r="BE54" s="1308"/>
      <c r="BF54" s="1308"/>
      <c r="BG54" s="1308"/>
      <c r="BH54" s="1308"/>
      <c r="BI54" s="1308"/>
      <c r="BJ54" s="1308"/>
      <c r="BK54" s="1308"/>
      <c r="BL54" s="1308"/>
      <c r="BM54" s="1308"/>
      <c r="BN54" s="1308"/>
      <c r="BO54" s="1308"/>
      <c r="BP54" s="1305"/>
      <c r="BQ54" s="1305"/>
      <c r="BR54" s="1305"/>
      <c r="BS54" s="1305"/>
      <c r="BT54" s="1305"/>
      <c r="BU54" s="1305"/>
      <c r="BV54" s="1305"/>
      <c r="BW54" s="1305"/>
      <c r="BX54" s="1305"/>
      <c r="BY54" s="1305"/>
      <c r="BZ54" s="1305"/>
      <c r="CA54" s="1305"/>
      <c r="CB54" s="1305"/>
      <c r="CC54" s="1305"/>
      <c r="CD54" s="1305"/>
      <c r="CE54" s="1305"/>
      <c r="CF54" s="1305"/>
      <c r="CG54" s="1305"/>
      <c r="CH54" s="1305"/>
      <c r="CI54" s="1305"/>
      <c r="CJ54" s="1305"/>
      <c r="CK54" s="1305"/>
      <c r="CL54" s="1305"/>
      <c r="CM54" s="1305"/>
      <c r="CN54" s="1305"/>
      <c r="CO54" s="1305"/>
      <c r="CP54" s="1305"/>
      <c r="CQ54" s="1305"/>
      <c r="CR54" s="1305"/>
      <c r="CS54" s="1305"/>
      <c r="CT54" s="1305"/>
      <c r="CU54" s="1305"/>
      <c r="CV54" s="1305"/>
      <c r="CW54" s="1305"/>
      <c r="CX54" s="1305"/>
      <c r="CY54" s="1305"/>
      <c r="CZ54" s="1305"/>
      <c r="DA54" s="1305"/>
      <c r="DB54" s="1305"/>
      <c r="DC54" s="1305"/>
    </row>
    <row r="55" spans="1:109" ht="13.2" x14ac:dyDescent="0.2">
      <c r="A55" s="401"/>
      <c r="B55" s="386"/>
      <c r="G55" s="1310"/>
      <c r="H55" s="1310"/>
      <c r="I55" s="1310"/>
      <c r="J55" s="1310"/>
      <c r="K55" s="1309"/>
      <c r="L55" s="1309"/>
      <c r="M55" s="1309"/>
      <c r="N55" s="1309"/>
      <c r="AN55" s="1307" t="s">
        <v>
584</v>
      </c>
      <c r="AO55" s="1307"/>
      <c r="AP55" s="1307"/>
      <c r="AQ55" s="1307"/>
      <c r="AR55" s="1307"/>
      <c r="AS55" s="1307"/>
      <c r="AT55" s="1307"/>
      <c r="AU55" s="1307"/>
      <c r="AV55" s="1307"/>
      <c r="AW55" s="1307"/>
      <c r="AX55" s="1307"/>
      <c r="AY55" s="1307"/>
      <c r="AZ55" s="1307"/>
      <c r="BA55" s="1307"/>
      <c r="BB55" s="1308" t="s">
        <v>
583</v>
      </c>
      <c r="BC55" s="1308"/>
      <c r="BD55" s="1308"/>
      <c r="BE55" s="1308"/>
      <c r="BF55" s="1308"/>
      <c r="BG55" s="1308"/>
      <c r="BH55" s="1308"/>
      <c r="BI55" s="1308"/>
      <c r="BJ55" s="1308"/>
      <c r="BK55" s="1308"/>
      <c r="BL55" s="1308"/>
      <c r="BM55" s="1308"/>
      <c r="BN55" s="1308"/>
      <c r="BO55" s="1308"/>
      <c r="BP55" s="1318"/>
      <c r="BQ55" s="1305"/>
      <c r="BR55" s="1305"/>
      <c r="BS55" s="1305"/>
      <c r="BT55" s="1305"/>
      <c r="BU55" s="1305"/>
      <c r="BV55" s="1305"/>
      <c r="BW55" s="1305"/>
      <c r="BX55" s="1318"/>
      <c r="BY55" s="1305"/>
      <c r="BZ55" s="1305"/>
      <c r="CA55" s="1305"/>
      <c r="CB55" s="1305"/>
      <c r="CC55" s="1305"/>
      <c r="CD55" s="1305"/>
      <c r="CE55" s="1305"/>
      <c r="CF55" s="1318"/>
      <c r="CG55" s="1305"/>
      <c r="CH55" s="1305"/>
      <c r="CI55" s="1305"/>
      <c r="CJ55" s="1305"/>
      <c r="CK55" s="1305"/>
      <c r="CL55" s="1305"/>
      <c r="CM55" s="1305"/>
      <c r="CN55" s="1318"/>
      <c r="CO55" s="1305"/>
      <c r="CP55" s="1305"/>
      <c r="CQ55" s="1305"/>
      <c r="CR55" s="1305"/>
      <c r="CS55" s="1305"/>
      <c r="CT55" s="1305"/>
      <c r="CU55" s="1305"/>
      <c r="CV55" s="1318"/>
      <c r="CW55" s="1305"/>
      <c r="CX55" s="1305"/>
      <c r="CY55" s="1305"/>
      <c r="CZ55" s="1305"/>
      <c r="DA55" s="1305"/>
      <c r="DB55" s="1305"/>
      <c r="DC55" s="1305"/>
    </row>
    <row r="56" spans="1:109" ht="13.2" x14ac:dyDescent="0.2">
      <c r="A56" s="401"/>
      <c r="B56" s="386"/>
      <c r="G56" s="1310"/>
      <c r="H56" s="1310"/>
      <c r="I56" s="1310"/>
      <c r="J56" s="1310"/>
      <c r="K56" s="1309"/>
      <c r="L56" s="1309"/>
      <c r="M56" s="1309"/>
      <c r="N56" s="1309"/>
      <c r="AN56" s="1307"/>
      <c r="AO56" s="1307"/>
      <c r="AP56" s="1307"/>
      <c r="AQ56" s="1307"/>
      <c r="AR56" s="1307"/>
      <c r="AS56" s="1307"/>
      <c r="AT56" s="1307"/>
      <c r="AU56" s="1307"/>
      <c r="AV56" s="1307"/>
      <c r="AW56" s="1307"/>
      <c r="AX56" s="1307"/>
      <c r="AY56" s="1307"/>
      <c r="AZ56" s="1307"/>
      <c r="BA56" s="1307"/>
      <c r="BB56" s="1308"/>
      <c r="BC56" s="1308"/>
      <c r="BD56" s="1308"/>
      <c r="BE56" s="1308"/>
      <c r="BF56" s="1308"/>
      <c r="BG56" s="1308"/>
      <c r="BH56" s="1308"/>
      <c r="BI56" s="1308"/>
      <c r="BJ56" s="1308"/>
      <c r="BK56" s="1308"/>
      <c r="BL56" s="1308"/>
      <c r="BM56" s="1308"/>
      <c r="BN56" s="1308"/>
      <c r="BO56" s="1308"/>
      <c r="BP56" s="1305"/>
      <c r="BQ56" s="1305"/>
      <c r="BR56" s="1305"/>
      <c r="BS56" s="1305"/>
      <c r="BT56" s="1305"/>
      <c r="BU56" s="1305"/>
      <c r="BV56" s="1305"/>
      <c r="BW56" s="1305"/>
      <c r="BX56" s="1305"/>
      <c r="BY56" s="1305"/>
      <c r="BZ56" s="1305"/>
      <c r="CA56" s="1305"/>
      <c r="CB56" s="1305"/>
      <c r="CC56" s="1305"/>
      <c r="CD56" s="1305"/>
      <c r="CE56" s="1305"/>
      <c r="CF56" s="1305"/>
      <c r="CG56" s="1305"/>
      <c r="CH56" s="1305"/>
      <c r="CI56" s="1305"/>
      <c r="CJ56" s="1305"/>
      <c r="CK56" s="1305"/>
      <c r="CL56" s="1305"/>
      <c r="CM56" s="1305"/>
      <c r="CN56" s="1305"/>
      <c r="CO56" s="1305"/>
      <c r="CP56" s="1305"/>
      <c r="CQ56" s="1305"/>
      <c r="CR56" s="1305"/>
      <c r="CS56" s="1305"/>
      <c r="CT56" s="1305"/>
      <c r="CU56" s="1305"/>
      <c r="CV56" s="1305"/>
      <c r="CW56" s="1305"/>
      <c r="CX56" s="1305"/>
      <c r="CY56" s="1305"/>
      <c r="CZ56" s="1305"/>
      <c r="DA56" s="1305"/>
      <c r="DB56" s="1305"/>
      <c r="DC56" s="1305"/>
    </row>
    <row r="57" spans="1:109" s="401" customFormat="1" ht="13.2" x14ac:dyDescent="0.2">
      <c r="B57" s="407"/>
      <c r="G57" s="1310"/>
      <c r="H57" s="1310"/>
      <c r="I57" s="1311"/>
      <c r="J57" s="1311"/>
      <c r="K57" s="1309"/>
      <c r="L57" s="1309"/>
      <c r="M57" s="1309"/>
      <c r="N57" s="1309"/>
      <c r="AM57" s="385"/>
      <c r="AN57" s="1307"/>
      <c r="AO57" s="1307"/>
      <c r="AP57" s="1307"/>
      <c r="AQ57" s="1307"/>
      <c r="AR57" s="1307"/>
      <c r="AS57" s="1307"/>
      <c r="AT57" s="1307"/>
      <c r="AU57" s="1307"/>
      <c r="AV57" s="1307"/>
      <c r="AW57" s="1307"/>
      <c r="AX57" s="1307"/>
      <c r="AY57" s="1307"/>
      <c r="AZ57" s="1307"/>
      <c r="BA57" s="1307"/>
      <c r="BB57" s="1308" t="s">
        <v>
590</v>
      </c>
      <c r="BC57" s="1308"/>
      <c r="BD57" s="1308"/>
      <c r="BE57" s="1308"/>
      <c r="BF57" s="1308"/>
      <c r="BG57" s="1308"/>
      <c r="BH57" s="1308"/>
      <c r="BI57" s="1308"/>
      <c r="BJ57" s="1308"/>
      <c r="BK57" s="1308"/>
      <c r="BL57" s="1308"/>
      <c r="BM57" s="1308"/>
      <c r="BN57" s="1308"/>
      <c r="BO57" s="1308"/>
      <c r="BP57" s="1318"/>
      <c r="BQ57" s="1305"/>
      <c r="BR57" s="1305"/>
      <c r="BS57" s="1305"/>
      <c r="BT57" s="1305"/>
      <c r="BU57" s="1305"/>
      <c r="BV57" s="1305"/>
      <c r="BW57" s="1305"/>
      <c r="BX57" s="1318"/>
      <c r="BY57" s="1305"/>
      <c r="BZ57" s="1305"/>
      <c r="CA57" s="1305"/>
      <c r="CB57" s="1305"/>
      <c r="CC57" s="1305"/>
      <c r="CD57" s="1305"/>
      <c r="CE57" s="1305"/>
      <c r="CF57" s="1318"/>
      <c r="CG57" s="1305"/>
      <c r="CH57" s="1305"/>
      <c r="CI57" s="1305"/>
      <c r="CJ57" s="1305"/>
      <c r="CK57" s="1305"/>
      <c r="CL57" s="1305"/>
      <c r="CM57" s="1305"/>
      <c r="CN57" s="1318"/>
      <c r="CO57" s="1305"/>
      <c r="CP57" s="1305"/>
      <c r="CQ57" s="1305"/>
      <c r="CR57" s="1305"/>
      <c r="CS57" s="1305"/>
      <c r="CT57" s="1305"/>
      <c r="CU57" s="1305"/>
      <c r="CV57" s="1318"/>
      <c r="CW57" s="1305"/>
      <c r="CX57" s="1305"/>
      <c r="CY57" s="1305"/>
      <c r="CZ57" s="1305"/>
      <c r="DA57" s="1305"/>
      <c r="DB57" s="1305"/>
      <c r="DC57" s="1305"/>
      <c r="DD57" s="412"/>
      <c r="DE57" s="407"/>
    </row>
    <row r="58" spans="1:109" s="401" customFormat="1" ht="13.2" x14ac:dyDescent="0.2">
      <c r="A58" s="385"/>
      <c r="B58" s="407"/>
      <c r="G58" s="1310"/>
      <c r="H58" s="1310"/>
      <c r="I58" s="1311"/>
      <c r="J58" s="1311"/>
      <c r="K58" s="1309"/>
      <c r="L58" s="1309"/>
      <c r="M58" s="1309"/>
      <c r="N58" s="1309"/>
      <c r="AM58" s="385"/>
      <c r="AN58" s="1307"/>
      <c r="AO58" s="1307"/>
      <c r="AP58" s="1307"/>
      <c r="AQ58" s="1307"/>
      <c r="AR58" s="1307"/>
      <c r="AS58" s="1307"/>
      <c r="AT58" s="1307"/>
      <c r="AU58" s="1307"/>
      <c r="AV58" s="1307"/>
      <c r="AW58" s="1307"/>
      <c r="AX58" s="1307"/>
      <c r="AY58" s="1307"/>
      <c r="AZ58" s="1307"/>
      <c r="BA58" s="1307"/>
      <c r="BB58" s="1308"/>
      <c r="BC58" s="1308"/>
      <c r="BD58" s="1308"/>
      <c r="BE58" s="1308"/>
      <c r="BF58" s="1308"/>
      <c r="BG58" s="1308"/>
      <c r="BH58" s="1308"/>
      <c r="BI58" s="1308"/>
      <c r="BJ58" s="1308"/>
      <c r="BK58" s="1308"/>
      <c r="BL58" s="1308"/>
      <c r="BM58" s="1308"/>
      <c r="BN58" s="1308"/>
      <c r="BO58" s="1308"/>
      <c r="BP58" s="1305"/>
      <c r="BQ58" s="1305"/>
      <c r="BR58" s="1305"/>
      <c r="BS58" s="1305"/>
      <c r="BT58" s="1305"/>
      <c r="BU58" s="1305"/>
      <c r="BV58" s="1305"/>
      <c r="BW58" s="1305"/>
      <c r="BX58" s="1305"/>
      <c r="BY58" s="1305"/>
      <c r="BZ58" s="1305"/>
      <c r="CA58" s="1305"/>
      <c r="CB58" s="1305"/>
      <c r="CC58" s="1305"/>
      <c r="CD58" s="1305"/>
      <c r="CE58" s="1305"/>
      <c r="CF58" s="1305"/>
      <c r="CG58" s="1305"/>
      <c r="CH58" s="1305"/>
      <c r="CI58" s="1305"/>
      <c r="CJ58" s="1305"/>
      <c r="CK58" s="1305"/>
      <c r="CL58" s="1305"/>
      <c r="CM58" s="1305"/>
      <c r="CN58" s="1305"/>
      <c r="CO58" s="1305"/>
      <c r="CP58" s="1305"/>
      <c r="CQ58" s="1305"/>
      <c r="CR58" s="1305"/>
      <c r="CS58" s="1305"/>
      <c r="CT58" s="1305"/>
      <c r="CU58" s="1305"/>
      <c r="CV58" s="1305"/>
      <c r="CW58" s="1305"/>
      <c r="CX58" s="1305"/>
      <c r="CY58" s="1305"/>
      <c r="CZ58" s="1305"/>
      <c r="DA58" s="1305"/>
      <c r="DB58" s="1305"/>
      <c r="DC58" s="1305"/>
      <c r="DD58" s="412"/>
      <c r="DE58" s="407"/>
    </row>
    <row r="59" spans="1:109" s="401" customFormat="1" ht="13.2" x14ac:dyDescent="0.2">
      <c r="A59" s="385"/>
      <c r="B59" s="407"/>
      <c r="K59" s="413"/>
      <c r="L59" s="413"/>
      <c r="M59" s="413"/>
      <c r="N59" s="413"/>
      <c r="AQ59" s="413"/>
      <c r="AR59" s="413"/>
      <c r="AS59" s="413"/>
      <c r="AT59" s="413"/>
      <c r="BC59" s="413"/>
      <c r="BD59" s="413"/>
      <c r="BE59" s="413"/>
      <c r="BF59" s="413"/>
      <c r="BO59" s="413"/>
      <c r="BP59" s="413"/>
      <c r="BQ59" s="413"/>
      <c r="BR59" s="413"/>
      <c r="CA59" s="413"/>
      <c r="CB59" s="413"/>
      <c r="CC59" s="413"/>
      <c r="CD59" s="413"/>
      <c r="CM59" s="413"/>
      <c r="CN59" s="413"/>
      <c r="CO59" s="413"/>
      <c r="CP59" s="413"/>
      <c r="CY59" s="413"/>
      <c r="CZ59" s="413"/>
      <c r="DA59" s="413"/>
      <c r="DB59" s="413"/>
      <c r="DC59" s="413"/>
      <c r="DD59" s="412"/>
      <c r="DE59" s="407"/>
    </row>
    <row r="60" spans="1:109" s="401" customFormat="1" ht="13.2" x14ac:dyDescent="0.2">
      <c r="A60" s="385"/>
      <c r="B60" s="407"/>
      <c r="K60" s="413"/>
      <c r="L60" s="413"/>
      <c r="M60" s="413"/>
      <c r="N60" s="413"/>
      <c r="AQ60" s="413"/>
      <c r="AR60" s="413"/>
      <c r="AS60" s="413"/>
      <c r="AT60" s="413"/>
      <c r="BC60" s="413"/>
      <c r="BD60" s="413"/>
      <c r="BE60" s="413"/>
      <c r="BF60" s="413"/>
      <c r="BO60" s="413"/>
      <c r="BP60" s="413"/>
      <c r="BQ60" s="413"/>
      <c r="BR60" s="413"/>
      <c r="CA60" s="413"/>
      <c r="CB60" s="413"/>
      <c r="CC60" s="413"/>
      <c r="CD60" s="413"/>
      <c r="CM60" s="413"/>
      <c r="CN60" s="413"/>
      <c r="CO60" s="413"/>
      <c r="CP60" s="413"/>
      <c r="CY60" s="413"/>
      <c r="CZ60" s="413"/>
      <c r="DA60" s="413"/>
      <c r="DB60" s="413"/>
      <c r="DC60" s="413"/>
      <c r="DD60" s="412"/>
      <c r="DE60" s="407"/>
    </row>
    <row r="61" spans="1:109" s="401" customFormat="1" ht="13.2" x14ac:dyDescent="0.2">
      <c r="A61" s="385"/>
      <c r="B61" s="411"/>
      <c r="C61" s="410"/>
      <c r="D61" s="410"/>
      <c r="E61" s="410"/>
      <c r="F61" s="410"/>
      <c r="G61" s="410"/>
      <c r="H61" s="410"/>
      <c r="I61" s="410"/>
      <c r="J61" s="410"/>
      <c r="K61" s="410"/>
      <c r="L61" s="410"/>
      <c r="M61" s="409"/>
      <c r="N61" s="409"/>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09"/>
      <c r="AT61" s="409"/>
      <c r="AU61" s="410"/>
      <c r="AV61" s="410"/>
      <c r="AW61" s="410"/>
      <c r="AX61" s="410"/>
      <c r="AY61" s="410"/>
      <c r="AZ61" s="410"/>
      <c r="BA61" s="410"/>
      <c r="BB61" s="410"/>
      <c r="BC61" s="410"/>
      <c r="BD61" s="410"/>
      <c r="BE61" s="409"/>
      <c r="BF61" s="409"/>
      <c r="BG61" s="410"/>
      <c r="BH61" s="410"/>
      <c r="BI61" s="410"/>
      <c r="BJ61" s="410"/>
      <c r="BK61" s="410"/>
      <c r="BL61" s="410"/>
      <c r="BM61" s="410"/>
      <c r="BN61" s="410"/>
      <c r="BO61" s="410"/>
      <c r="BP61" s="410"/>
      <c r="BQ61" s="409"/>
      <c r="BR61" s="409"/>
      <c r="BS61" s="410"/>
      <c r="BT61" s="410"/>
      <c r="BU61" s="410"/>
      <c r="BV61" s="410"/>
      <c r="BW61" s="410"/>
      <c r="BX61" s="410"/>
      <c r="BY61" s="410"/>
      <c r="BZ61" s="410"/>
      <c r="CA61" s="410"/>
      <c r="CB61" s="410"/>
      <c r="CC61" s="409"/>
      <c r="CD61" s="409"/>
      <c r="CE61" s="410"/>
      <c r="CF61" s="410"/>
      <c r="CG61" s="410"/>
      <c r="CH61" s="410"/>
      <c r="CI61" s="410"/>
      <c r="CJ61" s="410"/>
      <c r="CK61" s="410"/>
      <c r="CL61" s="410"/>
      <c r="CM61" s="410"/>
      <c r="CN61" s="410"/>
      <c r="CO61" s="409"/>
      <c r="CP61" s="409"/>
      <c r="CQ61" s="410"/>
      <c r="CR61" s="410"/>
      <c r="CS61" s="410"/>
      <c r="CT61" s="410"/>
      <c r="CU61" s="410"/>
      <c r="CV61" s="410"/>
      <c r="CW61" s="410"/>
      <c r="CX61" s="410"/>
      <c r="CY61" s="410"/>
      <c r="CZ61" s="410"/>
      <c r="DA61" s="409"/>
      <c r="DB61" s="409"/>
      <c r="DC61" s="409"/>
      <c r="DD61" s="408"/>
      <c r="DE61" s="407"/>
    </row>
    <row r="62" spans="1:109" ht="13.2" x14ac:dyDescent="0.2">
      <c r="B62" s="406"/>
      <c r="C62" s="406"/>
      <c r="D62" s="406"/>
      <c r="E62" s="406"/>
      <c r="F62" s="406"/>
      <c r="G62" s="406"/>
      <c r="H62" s="406"/>
      <c r="I62" s="406"/>
      <c r="J62" s="406"/>
      <c r="K62" s="406"/>
      <c r="L62" s="406"/>
      <c r="M62" s="406"/>
      <c r="N62" s="406"/>
      <c r="O62" s="406"/>
      <c r="P62" s="406"/>
      <c r="Q62" s="406"/>
      <c r="R62" s="406"/>
      <c r="S62" s="406"/>
      <c r="T62" s="406"/>
      <c r="U62" s="406"/>
      <c r="V62" s="406"/>
      <c r="W62" s="406"/>
      <c r="X62" s="406"/>
      <c r="Y62" s="406"/>
      <c r="Z62" s="406"/>
      <c r="AA62" s="406"/>
      <c r="AB62" s="406"/>
      <c r="AC62" s="406"/>
      <c r="AD62" s="406"/>
      <c r="AE62" s="406"/>
      <c r="AF62" s="406"/>
      <c r="AG62" s="406"/>
      <c r="AH62" s="406"/>
      <c r="AI62" s="406"/>
      <c r="AJ62" s="406"/>
      <c r="AK62" s="406"/>
      <c r="AL62" s="406"/>
      <c r="AM62" s="406"/>
      <c r="AN62" s="406"/>
      <c r="AO62" s="406"/>
      <c r="AP62" s="406"/>
      <c r="AQ62" s="406"/>
      <c r="AR62" s="406"/>
      <c r="AS62" s="406"/>
      <c r="AT62" s="406"/>
      <c r="AU62" s="406"/>
      <c r="AV62" s="406"/>
      <c r="AW62" s="406"/>
      <c r="AX62" s="406"/>
      <c r="AY62" s="406"/>
      <c r="AZ62" s="406"/>
      <c r="BA62" s="406"/>
      <c r="BB62" s="406"/>
      <c r="BC62" s="406"/>
      <c r="BD62" s="406"/>
      <c r="BE62" s="406"/>
      <c r="BF62" s="406"/>
      <c r="BG62" s="406"/>
      <c r="BH62" s="406"/>
      <c r="BI62" s="406"/>
      <c r="BJ62" s="406"/>
      <c r="BK62" s="406"/>
      <c r="BL62" s="406"/>
      <c r="BM62" s="406"/>
      <c r="BN62" s="406"/>
      <c r="BO62" s="406"/>
      <c r="BP62" s="406"/>
      <c r="BQ62" s="406"/>
      <c r="BR62" s="406"/>
      <c r="BS62" s="406"/>
      <c r="BT62" s="406"/>
      <c r="BU62" s="406"/>
      <c r="BV62" s="406"/>
      <c r="BW62" s="406"/>
      <c r="BX62" s="406"/>
      <c r="BY62" s="406"/>
      <c r="BZ62" s="406"/>
      <c r="CA62" s="406"/>
      <c r="CB62" s="406"/>
      <c r="CC62" s="406"/>
      <c r="CD62" s="406"/>
      <c r="CE62" s="406"/>
      <c r="CF62" s="406"/>
      <c r="CG62" s="406"/>
      <c r="CH62" s="406"/>
      <c r="CI62" s="406"/>
      <c r="CJ62" s="406"/>
      <c r="CK62" s="406"/>
      <c r="CL62" s="406"/>
      <c r="CM62" s="406"/>
      <c r="CN62" s="406"/>
      <c r="CO62" s="406"/>
      <c r="CP62" s="406"/>
      <c r="CQ62" s="406"/>
      <c r="CR62" s="406"/>
      <c r="CS62" s="406"/>
      <c r="CT62" s="406"/>
      <c r="CU62" s="406"/>
      <c r="CV62" s="406"/>
      <c r="CW62" s="406"/>
      <c r="CX62" s="406"/>
      <c r="CY62" s="406"/>
      <c r="CZ62" s="406"/>
      <c r="DA62" s="406"/>
      <c r="DB62" s="406"/>
      <c r="DC62" s="406"/>
      <c r="DD62" s="406"/>
      <c r="DE62" s="385"/>
    </row>
    <row r="63" spans="1:109" ht="16.2" x14ac:dyDescent="0.2">
      <c r="B63" s="405" t="s">
        <v>
589</v>
      </c>
    </row>
    <row r="64" spans="1:109" ht="13.2" x14ac:dyDescent="0.2">
      <c r="B64" s="386"/>
      <c r="G64" s="402"/>
      <c r="I64" s="404"/>
      <c r="J64" s="404"/>
      <c r="K64" s="404"/>
      <c r="L64" s="404"/>
      <c r="M64" s="404"/>
      <c r="N64" s="403"/>
      <c r="AM64" s="402"/>
      <c r="AN64" s="402" t="s">
        <v>
588</v>
      </c>
      <c r="AP64" s="401"/>
      <c r="AQ64" s="401"/>
      <c r="AR64" s="401"/>
      <c r="AY64" s="402"/>
      <c r="BA64" s="401"/>
      <c r="BB64" s="401"/>
      <c r="BC64" s="401"/>
      <c r="BK64" s="402"/>
      <c r="BM64" s="401"/>
      <c r="BN64" s="401"/>
      <c r="BO64" s="401"/>
      <c r="BW64" s="402"/>
      <c r="BY64" s="401"/>
      <c r="BZ64" s="401"/>
      <c r="CA64" s="401"/>
      <c r="CI64" s="402"/>
      <c r="CK64" s="401"/>
      <c r="CL64" s="401"/>
      <c r="CM64" s="401"/>
      <c r="CU64" s="402"/>
      <c r="CW64" s="401"/>
      <c r="CX64" s="401"/>
      <c r="CY64" s="401"/>
    </row>
    <row r="65" spans="2:107" ht="13.2" x14ac:dyDescent="0.2">
      <c r="B65" s="386"/>
      <c r="AN65" s="1319" t="s">
        <v>
587</v>
      </c>
      <c r="AO65" s="1320"/>
      <c r="AP65" s="1320"/>
      <c r="AQ65" s="1320"/>
      <c r="AR65" s="1320"/>
      <c r="AS65" s="1320"/>
      <c r="AT65" s="1320"/>
      <c r="AU65" s="1320"/>
      <c r="AV65" s="1320"/>
      <c r="AW65" s="1320"/>
      <c r="AX65" s="1320"/>
      <c r="AY65" s="1320"/>
      <c r="AZ65" s="1320"/>
      <c r="BA65" s="1320"/>
      <c r="BB65" s="1320"/>
      <c r="BC65" s="1320"/>
      <c r="BD65" s="1320"/>
      <c r="BE65" s="1320"/>
      <c r="BF65" s="1320"/>
      <c r="BG65" s="1320"/>
      <c r="BH65" s="1320"/>
      <c r="BI65" s="1320"/>
      <c r="BJ65" s="1320"/>
      <c r="BK65" s="1320"/>
      <c r="BL65" s="1320"/>
      <c r="BM65" s="1320"/>
      <c r="BN65" s="1320"/>
      <c r="BO65" s="1320"/>
      <c r="BP65" s="1320"/>
      <c r="BQ65" s="1320"/>
      <c r="BR65" s="1320"/>
      <c r="BS65" s="1320"/>
      <c r="BT65" s="1320"/>
      <c r="BU65" s="1320"/>
      <c r="BV65" s="1320"/>
      <c r="BW65" s="1320"/>
      <c r="BX65" s="1320"/>
      <c r="BY65" s="1320"/>
      <c r="BZ65" s="1320"/>
      <c r="CA65" s="1320"/>
      <c r="CB65" s="1320"/>
      <c r="CC65" s="1320"/>
      <c r="CD65" s="1320"/>
      <c r="CE65" s="1320"/>
      <c r="CF65" s="1320"/>
      <c r="CG65" s="1320"/>
      <c r="CH65" s="1320"/>
      <c r="CI65" s="1320"/>
      <c r="CJ65" s="1320"/>
      <c r="CK65" s="1320"/>
      <c r="CL65" s="1320"/>
      <c r="CM65" s="1320"/>
      <c r="CN65" s="1320"/>
      <c r="CO65" s="1320"/>
      <c r="CP65" s="1320"/>
      <c r="CQ65" s="1320"/>
      <c r="CR65" s="1320"/>
      <c r="CS65" s="1320"/>
      <c r="CT65" s="1320"/>
      <c r="CU65" s="1320"/>
      <c r="CV65" s="1320"/>
      <c r="CW65" s="1320"/>
      <c r="CX65" s="1320"/>
      <c r="CY65" s="1320"/>
      <c r="CZ65" s="1320"/>
      <c r="DA65" s="1320"/>
      <c r="DB65" s="1320"/>
      <c r="DC65" s="1321"/>
    </row>
    <row r="66" spans="2:107" ht="13.2" x14ac:dyDescent="0.2">
      <c r="B66" s="386"/>
      <c r="AN66" s="1322"/>
      <c r="AO66" s="1323"/>
      <c r="AP66" s="1323"/>
      <c r="AQ66" s="1323"/>
      <c r="AR66" s="1323"/>
      <c r="AS66" s="1323"/>
      <c r="AT66" s="1323"/>
      <c r="AU66" s="1323"/>
      <c r="AV66" s="1323"/>
      <c r="AW66" s="1323"/>
      <c r="AX66" s="1323"/>
      <c r="AY66" s="1323"/>
      <c r="AZ66" s="1323"/>
      <c r="BA66" s="1323"/>
      <c r="BB66" s="1323"/>
      <c r="BC66" s="1323"/>
      <c r="BD66" s="1323"/>
      <c r="BE66" s="1323"/>
      <c r="BF66" s="1323"/>
      <c r="BG66" s="1323"/>
      <c r="BH66" s="1323"/>
      <c r="BI66" s="1323"/>
      <c r="BJ66" s="1323"/>
      <c r="BK66" s="1323"/>
      <c r="BL66" s="1323"/>
      <c r="BM66" s="1323"/>
      <c r="BN66" s="1323"/>
      <c r="BO66" s="1323"/>
      <c r="BP66" s="1323"/>
      <c r="BQ66" s="1323"/>
      <c r="BR66" s="1323"/>
      <c r="BS66" s="1323"/>
      <c r="BT66" s="1323"/>
      <c r="BU66" s="1323"/>
      <c r="BV66" s="1323"/>
      <c r="BW66" s="1323"/>
      <c r="BX66" s="1323"/>
      <c r="BY66" s="1323"/>
      <c r="BZ66" s="1323"/>
      <c r="CA66" s="1323"/>
      <c r="CB66" s="1323"/>
      <c r="CC66" s="1323"/>
      <c r="CD66" s="1323"/>
      <c r="CE66" s="1323"/>
      <c r="CF66" s="1323"/>
      <c r="CG66" s="1323"/>
      <c r="CH66" s="1323"/>
      <c r="CI66" s="1323"/>
      <c r="CJ66" s="1323"/>
      <c r="CK66" s="1323"/>
      <c r="CL66" s="1323"/>
      <c r="CM66" s="1323"/>
      <c r="CN66" s="1323"/>
      <c r="CO66" s="1323"/>
      <c r="CP66" s="1323"/>
      <c r="CQ66" s="1323"/>
      <c r="CR66" s="1323"/>
      <c r="CS66" s="1323"/>
      <c r="CT66" s="1323"/>
      <c r="CU66" s="1323"/>
      <c r="CV66" s="1323"/>
      <c r="CW66" s="1323"/>
      <c r="CX66" s="1323"/>
      <c r="CY66" s="1323"/>
      <c r="CZ66" s="1323"/>
      <c r="DA66" s="1323"/>
      <c r="DB66" s="1323"/>
      <c r="DC66" s="1324"/>
    </row>
    <row r="67" spans="2:107" ht="13.2" x14ac:dyDescent="0.2">
      <c r="B67" s="386"/>
      <c r="AN67" s="1322"/>
      <c r="AO67" s="1323"/>
      <c r="AP67" s="1323"/>
      <c r="AQ67" s="1323"/>
      <c r="AR67" s="1323"/>
      <c r="AS67" s="1323"/>
      <c r="AT67" s="1323"/>
      <c r="AU67" s="1323"/>
      <c r="AV67" s="1323"/>
      <c r="AW67" s="1323"/>
      <c r="AX67" s="1323"/>
      <c r="AY67" s="1323"/>
      <c r="AZ67" s="1323"/>
      <c r="BA67" s="1323"/>
      <c r="BB67" s="1323"/>
      <c r="BC67" s="1323"/>
      <c r="BD67" s="1323"/>
      <c r="BE67" s="1323"/>
      <c r="BF67" s="1323"/>
      <c r="BG67" s="1323"/>
      <c r="BH67" s="1323"/>
      <c r="BI67" s="1323"/>
      <c r="BJ67" s="1323"/>
      <c r="BK67" s="1323"/>
      <c r="BL67" s="1323"/>
      <c r="BM67" s="1323"/>
      <c r="BN67" s="1323"/>
      <c r="BO67" s="1323"/>
      <c r="BP67" s="1323"/>
      <c r="BQ67" s="1323"/>
      <c r="BR67" s="1323"/>
      <c r="BS67" s="1323"/>
      <c r="BT67" s="1323"/>
      <c r="BU67" s="1323"/>
      <c r="BV67" s="1323"/>
      <c r="BW67" s="1323"/>
      <c r="BX67" s="1323"/>
      <c r="BY67" s="1323"/>
      <c r="BZ67" s="1323"/>
      <c r="CA67" s="1323"/>
      <c r="CB67" s="1323"/>
      <c r="CC67" s="1323"/>
      <c r="CD67" s="1323"/>
      <c r="CE67" s="1323"/>
      <c r="CF67" s="1323"/>
      <c r="CG67" s="1323"/>
      <c r="CH67" s="1323"/>
      <c r="CI67" s="1323"/>
      <c r="CJ67" s="1323"/>
      <c r="CK67" s="1323"/>
      <c r="CL67" s="1323"/>
      <c r="CM67" s="1323"/>
      <c r="CN67" s="1323"/>
      <c r="CO67" s="1323"/>
      <c r="CP67" s="1323"/>
      <c r="CQ67" s="1323"/>
      <c r="CR67" s="1323"/>
      <c r="CS67" s="1323"/>
      <c r="CT67" s="1323"/>
      <c r="CU67" s="1323"/>
      <c r="CV67" s="1323"/>
      <c r="CW67" s="1323"/>
      <c r="CX67" s="1323"/>
      <c r="CY67" s="1323"/>
      <c r="CZ67" s="1323"/>
      <c r="DA67" s="1323"/>
      <c r="DB67" s="1323"/>
      <c r="DC67" s="1324"/>
    </row>
    <row r="68" spans="2:107" ht="13.2" x14ac:dyDescent="0.2">
      <c r="B68" s="386"/>
      <c r="AN68" s="1322"/>
      <c r="AO68" s="1323"/>
      <c r="AP68" s="1323"/>
      <c r="AQ68" s="1323"/>
      <c r="AR68" s="1323"/>
      <c r="AS68" s="1323"/>
      <c r="AT68" s="1323"/>
      <c r="AU68" s="1323"/>
      <c r="AV68" s="1323"/>
      <c r="AW68" s="1323"/>
      <c r="AX68" s="1323"/>
      <c r="AY68" s="1323"/>
      <c r="AZ68" s="1323"/>
      <c r="BA68" s="1323"/>
      <c r="BB68" s="1323"/>
      <c r="BC68" s="1323"/>
      <c r="BD68" s="1323"/>
      <c r="BE68" s="1323"/>
      <c r="BF68" s="1323"/>
      <c r="BG68" s="1323"/>
      <c r="BH68" s="1323"/>
      <c r="BI68" s="1323"/>
      <c r="BJ68" s="1323"/>
      <c r="BK68" s="1323"/>
      <c r="BL68" s="1323"/>
      <c r="BM68" s="1323"/>
      <c r="BN68" s="1323"/>
      <c r="BO68" s="1323"/>
      <c r="BP68" s="1323"/>
      <c r="BQ68" s="1323"/>
      <c r="BR68" s="1323"/>
      <c r="BS68" s="1323"/>
      <c r="BT68" s="1323"/>
      <c r="BU68" s="1323"/>
      <c r="BV68" s="1323"/>
      <c r="BW68" s="1323"/>
      <c r="BX68" s="1323"/>
      <c r="BY68" s="1323"/>
      <c r="BZ68" s="1323"/>
      <c r="CA68" s="1323"/>
      <c r="CB68" s="1323"/>
      <c r="CC68" s="1323"/>
      <c r="CD68" s="1323"/>
      <c r="CE68" s="1323"/>
      <c r="CF68" s="1323"/>
      <c r="CG68" s="1323"/>
      <c r="CH68" s="1323"/>
      <c r="CI68" s="1323"/>
      <c r="CJ68" s="1323"/>
      <c r="CK68" s="1323"/>
      <c r="CL68" s="1323"/>
      <c r="CM68" s="1323"/>
      <c r="CN68" s="1323"/>
      <c r="CO68" s="1323"/>
      <c r="CP68" s="1323"/>
      <c r="CQ68" s="1323"/>
      <c r="CR68" s="1323"/>
      <c r="CS68" s="1323"/>
      <c r="CT68" s="1323"/>
      <c r="CU68" s="1323"/>
      <c r="CV68" s="1323"/>
      <c r="CW68" s="1323"/>
      <c r="CX68" s="1323"/>
      <c r="CY68" s="1323"/>
      <c r="CZ68" s="1323"/>
      <c r="DA68" s="1323"/>
      <c r="DB68" s="1323"/>
      <c r="DC68" s="1324"/>
    </row>
    <row r="69" spans="2:107" ht="13.2" x14ac:dyDescent="0.2">
      <c r="B69" s="386"/>
      <c r="AN69" s="1325"/>
      <c r="AO69" s="1326"/>
      <c r="AP69" s="1326"/>
      <c r="AQ69" s="1326"/>
      <c r="AR69" s="1326"/>
      <c r="AS69" s="1326"/>
      <c r="AT69" s="1326"/>
      <c r="AU69" s="1326"/>
      <c r="AV69" s="1326"/>
      <c r="AW69" s="1326"/>
      <c r="AX69" s="1326"/>
      <c r="AY69" s="1326"/>
      <c r="AZ69" s="1326"/>
      <c r="BA69" s="1326"/>
      <c r="BB69" s="1326"/>
      <c r="BC69" s="1326"/>
      <c r="BD69" s="1326"/>
      <c r="BE69" s="1326"/>
      <c r="BF69" s="1326"/>
      <c r="BG69" s="1326"/>
      <c r="BH69" s="1326"/>
      <c r="BI69" s="1326"/>
      <c r="BJ69" s="1326"/>
      <c r="BK69" s="1326"/>
      <c r="BL69" s="1326"/>
      <c r="BM69" s="1326"/>
      <c r="BN69" s="1326"/>
      <c r="BO69" s="1326"/>
      <c r="BP69" s="1326"/>
      <c r="BQ69" s="1326"/>
      <c r="BR69" s="1326"/>
      <c r="BS69" s="1326"/>
      <c r="BT69" s="1326"/>
      <c r="BU69" s="1326"/>
      <c r="BV69" s="1326"/>
      <c r="BW69" s="1326"/>
      <c r="BX69" s="1326"/>
      <c r="BY69" s="1326"/>
      <c r="BZ69" s="1326"/>
      <c r="CA69" s="1326"/>
      <c r="CB69" s="1326"/>
      <c r="CC69" s="1326"/>
      <c r="CD69" s="1326"/>
      <c r="CE69" s="1326"/>
      <c r="CF69" s="1326"/>
      <c r="CG69" s="1326"/>
      <c r="CH69" s="1326"/>
      <c r="CI69" s="1326"/>
      <c r="CJ69" s="1326"/>
      <c r="CK69" s="1326"/>
      <c r="CL69" s="1326"/>
      <c r="CM69" s="1326"/>
      <c r="CN69" s="1326"/>
      <c r="CO69" s="1326"/>
      <c r="CP69" s="1326"/>
      <c r="CQ69" s="1326"/>
      <c r="CR69" s="1326"/>
      <c r="CS69" s="1326"/>
      <c r="CT69" s="1326"/>
      <c r="CU69" s="1326"/>
      <c r="CV69" s="1326"/>
      <c r="CW69" s="1326"/>
      <c r="CX69" s="1326"/>
      <c r="CY69" s="1326"/>
      <c r="CZ69" s="1326"/>
      <c r="DA69" s="1326"/>
      <c r="DB69" s="1326"/>
      <c r="DC69" s="1327"/>
    </row>
    <row r="70" spans="2:107" ht="13.2" x14ac:dyDescent="0.2">
      <c r="B70" s="386"/>
      <c r="H70" s="400"/>
      <c r="I70" s="400"/>
      <c r="J70" s="398"/>
      <c r="K70" s="398"/>
      <c r="L70" s="397"/>
      <c r="M70" s="398"/>
      <c r="N70" s="397"/>
      <c r="AN70" s="393"/>
      <c r="AO70" s="393"/>
      <c r="AP70" s="393"/>
      <c r="AZ70" s="393"/>
      <c r="BA70" s="393"/>
      <c r="BB70" s="393"/>
      <c r="BL70" s="393"/>
      <c r="BM70" s="393"/>
      <c r="BN70" s="393"/>
      <c r="BX70" s="393"/>
      <c r="BY70" s="393"/>
      <c r="BZ70" s="393"/>
      <c r="CJ70" s="393"/>
      <c r="CK70" s="393"/>
      <c r="CL70" s="393"/>
      <c r="CV70" s="393"/>
      <c r="CW70" s="393"/>
      <c r="CX70" s="393"/>
    </row>
    <row r="71" spans="2:107" ht="13.2" x14ac:dyDescent="0.2">
      <c r="B71" s="386"/>
      <c r="G71" s="396"/>
      <c r="I71" s="399"/>
      <c r="J71" s="398"/>
      <c r="K71" s="398"/>
      <c r="L71" s="397"/>
      <c r="M71" s="398"/>
      <c r="N71" s="397"/>
      <c r="AM71" s="396"/>
      <c r="AN71" s="385" t="s">
        <v>
586</v>
      </c>
    </row>
    <row r="72" spans="2:107" ht="13.2" x14ac:dyDescent="0.2">
      <c r="B72" s="386"/>
      <c r="G72" s="1310"/>
      <c r="H72" s="1310"/>
      <c r="I72" s="1310"/>
      <c r="J72" s="1310"/>
      <c r="K72" s="395"/>
      <c r="L72" s="395"/>
      <c r="M72" s="394"/>
      <c r="N72" s="394"/>
      <c r="AN72" s="1313"/>
      <c r="AO72" s="1314"/>
      <c r="AP72" s="1314"/>
      <c r="AQ72" s="1314"/>
      <c r="AR72" s="1314"/>
      <c r="AS72" s="1314"/>
      <c r="AT72" s="1314"/>
      <c r="AU72" s="1314"/>
      <c r="AV72" s="1314"/>
      <c r="AW72" s="1314"/>
      <c r="AX72" s="1314"/>
      <c r="AY72" s="1314"/>
      <c r="AZ72" s="1314"/>
      <c r="BA72" s="1314"/>
      <c r="BB72" s="1314"/>
      <c r="BC72" s="1314"/>
      <c r="BD72" s="1314"/>
      <c r="BE72" s="1314"/>
      <c r="BF72" s="1314"/>
      <c r="BG72" s="1314"/>
      <c r="BH72" s="1314"/>
      <c r="BI72" s="1314"/>
      <c r="BJ72" s="1314"/>
      <c r="BK72" s="1314"/>
      <c r="BL72" s="1314"/>
      <c r="BM72" s="1314"/>
      <c r="BN72" s="1314"/>
      <c r="BO72" s="1315"/>
      <c r="BP72" s="1307" t="s">
        <v>
547</v>
      </c>
      <c r="BQ72" s="1307"/>
      <c r="BR72" s="1307"/>
      <c r="BS72" s="1307"/>
      <c r="BT72" s="1307"/>
      <c r="BU72" s="1307"/>
      <c r="BV72" s="1307"/>
      <c r="BW72" s="1307"/>
      <c r="BX72" s="1307" t="s">
        <v>
548</v>
      </c>
      <c r="BY72" s="1307"/>
      <c r="BZ72" s="1307"/>
      <c r="CA72" s="1307"/>
      <c r="CB72" s="1307"/>
      <c r="CC72" s="1307"/>
      <c r="CD72" s="1307"/>
      <c r="CE72" s="1307"/>
      <c r="CF72" s="1307" t="s">
        <v>
549</v>
      </c>
      <c r="CG72" s="1307"/>
      <c r="CH72" s="1307"/>
      <c r="CI72" s="1307"/>
      <c r="CJ72" s="1307"/>
      <c r="CK72" s="1307"/>
      <c r="CL72" s="1307"/>
      <c r="CM72" s="1307"/>
      <c r="CN72" s="1307" t="s">
        <v>
550</v>
      </c>
      <c r="CO72" s="1307"/>
      <c r="CP72" s="1307"/>
      <c r="CQ72" s="1307"/>
      <c r="CR72" s="1307"/>
      <c r="CS72" s="1307"/>
      <c r="CT72" s="1307"/>
      <c r="CU72" s="1307"/>
      <c r="CV72" s="1307" t="s">
        <v>
551</v>
      </c>
      <c r="CW72" s="1307"/>
      <c r="CX72" s="1307"/>
      <c r="CY72" s="1307"/>
      <c r="CZ72" s="1307"/>
      <c r="DA72" s="1307"/>
      <c r="DB72" s="1307"/>
      <c r="DC72" s="1307"/>
    </row>
    <row r="73" spans="2:107" ht="13.2" x14ac:dyDescent="0.2">
      <c r="B73" s="386"/>
      <c r="G73" s="1316"/>
      <c r="H73" s="1316"/>
      <c r="I73" s="1316"/>
      <c r="J73" s="1316"/>
      <c r="K73" s="1306"/>
      <c r="L73" s="1306"/>
      <c r="M73" s="1306"/>
      <c r="N73" s="1306"/>
      <c r="AM73" s="393"/>
      <c r="AN73" s="1308" t="s">
        <v>
585</v>
      </c>
      <c r="AO73" s="1308"/>
      <c r="AP73" s="1308"/>
      <c r="AQ73" s="1308"/>
      <c r="AR73" s="1308"/>
      <c r="AS73" s="1308"/>
      <c r="AT73" s="1308"/>
      <c r="AU73" s="1308"/>
      <c r="AV73" s="1308"/>
      <c r="AW73" s="1308"/>
      <c r="AX73" s="1308"/>
      <c r="AY73" s="1308"/>
      <c r="AZ73" s="1308"/>
      <c r="BA73" s="1308"/>
      <c r="BB73" s="1308" t="s">
        <v>
583</v>
      </c>
      <c r="BC73" s="1308"/>
      <c r="BD73" s="1308"/>
      <c r="BE73" s="1308"/>
      <c r="BF73" s="1308"/>
      <c r="BG73" s="1308"/>
      <c r="BH73" s="1308"/>
      <c r="BI73" s="1308"/>
      <c r="BJ73" s="1308"/>
      <c r="BK73" s="1308"/>
      <c r="BL73" s="1308"/>
      <c r="BM73" s="1308"/>
      <c r="BN73" s="1308"/>
      <c r="BO73" s="1308"/>
      <c r="BP73" s="1305"/>
      <c r="BQ73" s="1305"/>
      <c r="BR73" s="1305"/>
      <c r="BS73" s="1305"/>
      <c r="BT73" s="1305"/>
      <c r="BU73" s="1305"/>
      <c r="BV73" s="1305"/>
      <c r="BW73" s="1305"/>
      <c r="BX73" s="1305"/>
      <c r="BY73" s="1305"/>
      <c r="BZ73" s="1305"/>
      <c r="CA73" s="1305"/>
      <c r="CB73" s="1305"/>
      <c r="CC73" s="1305"/>
      <c r="CD73" s="1305"/>
      <c r="CE73" s="1305"/>
      <c r="CF73" s="1305"/>
      <c r="CG73" s="1305"/>
      <c r="CH73" s="1305"/>
      <c r="CI73" s="1305"/>
      <c r="CJ73" s="1305"/>
      <c r="CK73" s="1305"/>
      <c r="CL73" s="1305"/>
      <c r="CM73" s="1305"/>
      <c r="CN73" s="1305"/>
      <c r="CO73" s="1305"/>
      <c r="CP73" s="1305"/>
      <c r="CQ73" s="1305"/>
      <c r="CR73" s="1305"/>
      <c r="CS73" s="1305"/>
      <c r="CT73" s="1305"/>
      <c r="CU73" s="1305"/>
      <c r="CV73" s="1305"/>
      <c r="CW73" s="1305"/>
      <c r="CX73" s="1305"/>
      <c r="CY73" s="1305"/>
      <c r="CZ73" s="1305"/>
      <c r="DA73" s="1305"/>
      <c r="DB73" s="1305"/>
      <c r="DC73" s="1305"/>
    </row>
    <row r="74" spans="2:107" ht="13.2" x14ac:dyDescent="0.2">
      <c r="B74" s="386"/>
      <c r="G74" s="1316"/>
      <c r="H74" s="1316"/>
      <c r="I74" s="1316"/>
      <c r="J74" s="1316"/>
      <c r="K74" s="1306"/>
      <c r="L74" s="1306"/>
      <c r="M74" s="1306"/>
      <c r="N74" s="1306"/>
      <c r="AM74" s="393"/>
      <c r="AN74" s="1308"/>
      <c r="AO74" s="1308"/>
      <c r="AP74" s="1308"/>
      <c r="AQ74" s="1308"/>
      <c r="AR74" s="1308"/>
      <c r="AS74" s="1308"/>
      <c r="AT74" s="1308"/>
      <c r="AU74" s="1308"/>
      <c r="AV74" s="1308"/>
      <c r="AW74" s="1308"/>
      <c r="AX74" s="1308"/>
      <c r="AY74" s="1308"/>
      <c r="AZ74" s="1308"/>
      <c r="BA74" s="1308"/>
      <c r="BB74" s="1308"/>
      <c r="BC74" s="1308"/>
      <c r="BD74" s="1308"/>
      <c r="BE74" s="1308"/>
      <c r="BF74" s="1308"/>
      <c r="BG74" s="1308"/>
      <c r="BH74" s="1308"/>
      <c r="BI74" s="1308"/>
      <c r="BJ74" s="1308"/>
      <c r="BK74" s="1308"/>
      <c r="BL74" s="1308"/>
      <c r="BM74" s="1308"/>
      <c r="BN74" s="1308"/>
      <c r="BO74" s="1308"/>
      <c r="BP74" s="1305"/>
      <c r="BQ74" s="1305"/>
      <c r="BR74" s="1305"/>
      <c r="BS74" s="1305"/>
      <c r="BT74" s="1305"/>
      <c r="BU74" s="1305"/>
      <c r="BV74" s="1305"/>
      <c r="BW74" s="1305"/>
      <c r="BX74" s="1305"/>
      <c r="BY74" s="1305"/>
      <c r="BZ74" s="1305"/>
      <c r="CA74" s="1305"/>
      <c r="CB74" s="1305"/>
      <c r="CC74" s="1305"/>
      <c r="CD74" s="1305"/>
      <c r="CE74" s="1305"/>
      <c r="CF74" s="1305"/>
      <c r="CG74" s="1305"/>
      <c r="CH74" s="1305"/>
      <c r="CI74" s="1305"/>
      <c r="CJ74" s="1305"/>
      <c r="CK74" s="1305"/>
      <c r="CL74" s="1305"/>
      <c r="CM74" s="1305"/>
      <c r="CN74" s="1305"/>
      <c r="CO74" s="1305"/>
      <c r="CP74" s="1305"/>
      <c r="CQ74" s="1305"/>
      <c r="CR74" s="1305"/>
      <c r="CS74" s="1305"/>
      <c r="CT74" s="1305"/>
      <c r="CU74" s="1305"/>
      <c r="CV74" s="1305"/>
      <c r="CW74" s="1305"/>
      <c r="CX74" s="1305"/>
      <c r="CY74" s="1305"/>
      <c r="CZ74" s="1305"/>
      <c r="DA74" s="1305"/>
      <c r="DB74" s="1305"/>
      <c r="DC74" s="1305"/>
    </row>
    <row r="75" spans="2:107" ht="13.2" x14ac:dyDescent="0.2">
      <c r="B75" s="386"/>
      <c r="G75" s="1316"/>
      <c r="H75" s="1316"/>
      <c r="I75" s="1310"/>
      <c r="J75" s="1310"/>
      <c r="K75" s="1309"/>
      <c r="L75" s="1309"/>
      <c r="M75" s="1309"/>
      <c r="N75" s="1309"/>
      <c r="AM75" s="393"/>
      <c r="AN75" s="1308"/>
      <c r="AO75" s="1308"/>
      <c r="AP75" s="1308"/>
      <c r="AQ75" s="1308"/>
      <c r="AR75" s="1308"/>
      <c r="AS75" s="1308"/>
      <c r="AT75" s="1308"/>
      <c r="AU75" s="1308"/>
      <c r="AV75" s="1308"/>
      <c r="AW75" s="1308"/>
      <c r="AX75" s="1308"/>
      <c r="AY75" s="1308"/>
      <c r="AZ75" s="1308"/>
      <c r="BA75" s="1308"/>
      <c r="BB75" s="1308" t="s">
        <v>
582</v>
      </c>
      <c r="BC75" s="1308"/>
      <c r="BD75" s="1308"/>
      <c r="BE75" s="1308"/>
      <c r="BF75" s="1308"/>
      <c r="BG75" s="1308"/>
      <c r="BH75" s="1308"/>
      <c r="BI75" s="1308"/>
      <c r="BJ75" s="1308"/>
      <c r="BK75" s="1308"/>
      <c r="BL75" s="1308"/>
      <c r="BM75" s="1308"/>
      <c r="BN75" s="1308"/>
      <c r="BO75" s="1308"/>
      <c r="BP75" s="1305">
        <v>
12.7</v>
      </c>
      <c r="BQ75" s="1305"/>
      <c r="BR75" s="1305"/>
      <c r="BS75" s="1305"/>
      <c r="BT75" s="1305"/>
      <c r="BU75" s="1305"/>
      <c r="BV75" s="1305"/>
      <c r="BW75" s="1305"/>
      <c r="BX75" s="1305">
        <v>
11.2</v>
      </c>
      <c r="BY75" s="1305"/>
      <c r="BZ75" s="1305"/>
      <c r="CA75" s="1305"/>
      <c r="CB75" s="1305"/>
      <c r="CC75" s="1305"/>
      <c r="CD75" s="1305"/>
      <c r="CE75" s="1305"/>
      <c r="CF75" s="1305">
        <v>
10.5</v>
      </c>
      <c r="CG75" s="1305"/>
      <c r="CH75" s="1305"/>
      <c r="CI75" s="1305"/>
      <c r="CJ75" s="1305"/>
      <c r="CK75" s="1305"/>
      <c r="CL75" s="1305"/>
      <c r="CM75" s="1305"/>
      <c r="CN75" s="1305">
        <v>
9.8000000000000007</v>
      </c>
      <c r="CO75" s="1305"/>
      <c r="CP75" s="1305"/>
      <c r="CQ75" s="1305"/>
      <c r="CR75" s="1305"/>
      <c r="CS75" s="1305"/>
      <c r="CT75" s="1305"/>
      <c r="CU75" s="1305"/>
      <c r="CV75" s="1305">
        <v>
8.4</v>
      </c>
      <c r="CW75" s="1305"/>
      <c r="CX75" s="1305"/>
      <c r="CY75" s="1305"/>
      <c r="CZ75" s="1305"/>
      <c r="DA75" s="1305"/>
      <c r="DB75" s="1305"/>
      <c r="DC75" s="1305"/>
    </row>
    <row r="76" spans="2:107" ht="13.2" x14ac:dyDescent="0.2">
      <c r="B76" s="386"/>
      <c r="G76" s="1316"/>
      <c r="H76" s="1316"/>
      <c r="I76" s="1310"/>
      <c r="J76" s="1310"/>
      <c r="K76" s="1309"/>
      <c r="L76" s="1309"/>
      <c r="M76" s="1309"/>
      <c r="N76" s="1309"/>
      <c r="AM76" s="393"/>
      <c r="AN76" s="1308"/>
      <c r="AO76" s="1308"/>
      <c r="AP76" s="1308"/>
      <c r="AQ76" s="1308"/>
      <c r="AR76" s="1308"/>
      <c r="AS76" s="1308"/>
      <c r="AT76" s="1308"/>
      <c r="AU76" s="1308"/>
      <c r="AV76" s="1308"/>
      <c r="AW76" s="1308"/>
      <c r="AX76" s="1308"/>
      <c r="AY76" s="1308"/>
      <c r="AZ76" s="1308"/>
      <c r="BA76" s="1308"/>
      <c r="BB76" s="1308"/>
      <c r="BC76" s="1308"/>
      <c r="BD76" s="1308"/>
      <c r="BE76" s="1308"/>
      <c r="BF76" s="1308"/>
      <c r="BG76" s="1308"/>
      <c r="BH76" s="1308"/>
      <c r="BI76" s="1308"/>
      <c r="BJ76" s="1308"/>
      <c r="BK76" s="1308"/>
      <c r="BL76" s="1308"/>
      <c r="BM76" s="1308"/>
      <c r="BN76" s="1308"/>
      <c r="BO76" s="1308"/>
      <c r="BP76" s="1305"/>
      <c r="BQ76" s="1305"/>
      <c r="BR76" s="1305"/>
      <c r="BS76" s="1305"/>
      <c r="BT76" s="1305"/>
      <c r="BU76" s="1305"/>
      <c r="BV76" s="1305"/>
      <c r="BW76" s="1305"/>
      <c r="BX76" s="1305"/>
      <c r="BY76" s="1305"/>
      <c r="BZ76" s="1305"/>
      <c r="CA76" s="1305"/>
      <c r="CB76" s="1305"/>
      <c r="CC76" s="1305"/>
      <c r="CD76" s="1305"/>
      <c r="CE76" s="1305"/>
      <c r="CF76" s="1305"/>
      <c r="CG76" s="1305"/>
      <c r="CH76" s="1305"/>
      <c r="CI76" s="1305"/>
      <c r="CJ76" s="1305"/>
      <c r="CK76" s="1305"/>
      <c r="CL76" s="1305"/>
      <c r="CM76" s="1305"/>
      <c r="CN76" s="1305"/>
      <c r="CO76" s="1305"/>
      <c r="CP76" s="1305"/>
      <c r="CQ76" s="1305"/>
      <c r="CR76" s="1305"/>
      <c r="CS76" s="1305"/>
      <c r="CT76" s="1305"/>
      <c r="CU76" s="1305"/>
      <c r="CV76" s="1305"/>
      <c r="CW76" s="1305"/>
      <c r="CX76" s="1305"/>
      <c r="CY76" s="1305"/>
      <c r="CZ76" s="1305"/>
      <c r="DA76" s="1305"/>
      <c r="DB76" s="1305"/>
      <c r="DC76" s="1305"/>
    </row>
    <row r="77" spans="2:107" ht="13.2" x14ac:dyDescent="0.2">
      <c r="B77" s="386"/>
      <c r="G77" s="1310"/>
      <c r="H77" s="1310"/>
      <c r="I77" s="1310"/>
      <c r="J77" s="1310"/>
      <c r="K77" s="1306"/>
      <c r="L77" s="1306"/>
      <c r="M77" s="1306"/>
      <c r="N77" s="1306"/>
      <c r="AN77" s="1307" t="s">
        <v>
584</v>
      </c>
      <c r="AO77" s="1307"/>
      <c r="AP77" s="1307"/>
      <c r="AQ77" s="1307"/>
      <c r="AR77" s="1307"/>
      <c r="AS77" s="1307"/>
      <c r="AT77" s="1307"/>
      <c r="AU77" s="1307"/>
      <c r="AV77" s="1307"/>
      <c r="AW77" s="1307"/>
      <c r="AX77" s="1307"/>
      <c r="AY77" s="1307"/>
      <c r="AZ77" s="1307"/>
      <c r="BA77" s="1307"/>
      <c r="BB77" s="1308" t="s">
        <v>
583</v>
      </c>
      <c r="BC77" s="1308"/>
      <c r="BD77" s="1308"/>
      <c r="BE77" s="1308"/>
      <c r="BF77" s="1308"/>
      <c r="BG77" s="1308"/>
      <c r="BH77" s="1308"/>
      <c r="BI77" s="1308"/>
      <c r="BJ77" s="1308"/>
      <c r="BK77" s="1308"/>
      <c r="BL77" s="1308"/>
      <c r="BM77" s="1308"/>
      <c r="BN77" s="1308"/>
      <c r="BO77" s="1308"/>
      <c r="BP77" s="1305">
        <v>
0</v>
      </c>
      <c r="BQ77" s="1305"/>
      <c r="BR77" s="1305"/>
      <c r="BS77" s="1305"/>
      <c r="BT77" s="1305"/>
      <c r="BU77" s="1305"/>
      <c r="BV77" s="1305"/>
      <c r="BW77" s="1305"/>
      <c r="BX77" s="1305">
        <v>
0</v>
      </c>
      <c r="BY77" s="1305"/>
      <c r="BZ77" s="1305"/>
      <c r="CA77" s="1305"/>
      <c r="CB77" s="1305"/>
      <c r="CC77" s="1305"/>
      <c r="CD77" s="1305"/>
      <c r="CE77" s="1305"/>
      <c r="CF77" s="1305">
        <v>
0</v>
      </c>
      <c r="CG77" s="1305"/>
      <c r="CH77" s="1305"/>
      <c r="CI77" s="1305"/>
      <c r="CJ77" s="1305"/>
      <c r="CK77" s="1305"/>
      <c r="CL77" s="1305"/>
      <c r="CM77" s="1305"/>
      <c r="CN77" s="1305">
        <v>
0</v>
      </c>
      <c r="CO77" s="1305"/>
      <c r="CP77" s="1305"/>
      <c r="CQ77" s="1305"/>
      <c r="CR77" s="1305"/>
      <c r="CS77" s="1305"/>
      <c r="CT77" s="1305"/>
      <c r="CU77" s="1305"/>
      <c r="CV77" s="1305">
        <v>
0</v>
      </c>
      <c r="CW77" s="1305"/>
      <c r="CX77" s="1305"/>
      <c r="CY77" s="1305"/>
      <c r="CZ77" s="1305"/>
      <c r="DA77" s="1305"/>
      <c r="DB77" s="1305"/>
      <c r="DC77" s="1305"/>
    </row>
    <row r="78" spans="2:107" ht="13.2" x14ac:dyDescent="0.2">
      <c r="B78" s="386"/>
      <c r="G78" s="1310"/>
      <c r="H78" s="1310"/>
      <c r="I78" s="1310"/>
      <c r="J78" s="1310"/>
      <c r="K78" s="1306"/>
      <c r="L78" s="1306"/>
      <c r="M78" s="1306"/>
      <c r="N78" s="1306"/>
      <c r="AN78" s="1307"/>
      <c r="AO78" s="1307"/>
      <c r="AP78" s="1307"/>
      <c r="AQ78" s="1307"/>
      <c r="AR78" s="1307"/>
      <c r="AS78" s="1307"/>
      <c r="AT78" s="1307"/>
      <c r="AU78" s="1307"/>
      <c r="AV78" s="1307"/>
      <c r="AW78" s="1307"/>
      <c r="AX78" s="1307"/>
      <c r="AY78" s="1307"/>
      <c r="AZ78" s="1307"/>
      <c r="BA78" s="1307"/>
      <c r="BB78" s="1308"/>
      <c r="BC78" s="1308"/>
      <c r="BD78" s="1308"/>
      <c r="BE78" s="1308"/>
      <c r="BF78" s="1308"/>
      <c r="BG78" s="1308"/>
      <c r="BH78" s="1308"/>
      <c r="BI78" s="1308"/>
      <c r="BJ78" s="1308"/>
      <c r="BK78" s="1308"/>
      <c r="BL78" s="1308"/>
      <c r="BM78" s="1308"/>
      <c r="BN78" s="1308"/>
      <c r="BO78" s="1308"/>
      <c r="BP78" s="1305"/>
      <c r="BQ78" s="1305"/>
      <c r="BR78" s="1305"/>
      <c r="BS78" s="1305"/>
      <c r="BT78" s="1305"/>
      <c r="BU78" s="1305"/>
      <c r="BV78" s="1305"/>
      <c r="BW78" s="1305"/>
      <c r="BX78" s="1305"/>
      <c r="BY78" s="1305"/>
      <c r="BZ78" s="1305"/>
      <c r="CA78" s="1305"/>
      <c r="CB78" s="1305"/>
      <c r="CC78" s="1305"/>
      <c r="CD78" s="1305"/>
      <c r="CE78" s="1305"/>
      <c r="CF78" s="1305"/>
      <c r="CG78" s="1305"/>
      <c r="CH78" s="1305"/>
      <c r="CI78" s="1305"/>
      <c r="CJ78" s="1305"/>
      <c r="CK78" s="1305"/>
      <c r="CL78" s="1305"/>
      <c r="CM78" s="1305"/>
      <c r="CN78" s="1305"/>
      <c r="CO78" s="1305"/>
      <c r="CP78" s="1305"/>
      <c r="CQ78" s="1305"/>
      <c r="CR78" s="1305"/>
      <c r="CS78" s="1305"/>
      <c r="CT78" s="1305"/>
      <c r="CU78" s="1305"/>
      <c r="CV78" s="1305"/>
      <c r="CW78" s="1305"/>
      <c r="CX78" s="1305"/>
      <c r="CY78" s="1305"/>
      <c r="CZ78" s="1305"/>
      <c r="DA78" s="1305"/>
      <c r="DB78" s="1305"/>
      <c r="DC78" s="1305"/>
    </row>
    <row r="79" spans="2:107" ht="13.2" x14ac:dyDescent="0.2">
      <c r="B79" s="386"/>
      <c r="G79" s="1310"/>
      <c r="H79" s="1310"/>
      <c r="I79" s="1311"/>
      <c r="J79" s="1311"/>
      <c r="K79" s="1312"/>
      <c r="L79" s="1312"/>
      <c r="M79" s="1312"/>
      <c r="N79" s="1312"/>
      <c r="AN79" s="1307"/>
      <c r="AO79" s="1307"/>
      <c r="AP79" s="1307"/>
      <c r="AQ79" s="1307"/>
      <c r="AR79" s="1307"/>
      <c r="AS79" s="1307"/>
      <c r="AT79" s="1307"/>
      <c r="AU79" s="1307"/>
      <c r="AV79" s="1307"/>
      <c r="AW79" s="1307"/>
      <c r="AX79" s="1307"/>
      <c r="AY79" s="1307"/>
      <c r="AZ79" s="1307"/>
      <c r="BA79" s="1307"/>
      <c r="BB79" s="1308" t="s">
        <v>
582</v>
      </c>
      <c r="BC79" s="1308"/>
      <c r="BD79" s="1308"/>
      <c r="BE79" s="1308"/>
      <c r="BF79" s="1308"/>
      <c r="BG79" s="1308"/>
      <c r="BH79" s="1308"/>
      <c r="BI79" s="1308"/>
      <c r="BJ79" s="1308"/>
      <c r="BK79" s="1308"/>
      <c r="BL79" s="1308"/>
      <c r="BM79" s="1308"/>
      <c r="BN79" s="1308"/>
      <c r="BO79" s="1308"/>
      <c r="BP79" s="1305">
        <v>
7.7</v>
      </c>
      <c r="BQ79" s="1305"/>
      <c r="BR79" s="1305"/>
      <c r="BS79" s="1305"/>
      <c r="BT79" s="1305"/>
      <c r="BU79" s="1305"/>
      <c r="BV79" s="1305"/>
      <c r="BW79" s="1305"/>
      <c r="BX79" s="1305">
        <v>
6.4</v>
      </c>
      <c r="BY79" s="1305"/>
      <c r="BZ79" s="1305"/>
      <c r="CA79" s="1305"/>
      <c r="CB79" s="1305"/>
      <c r="CC79" s="1305"/>
      <c r="CD79" s="1305"/>
      <c r="CE79" s="1305"/>
      <c r="CF79" s="1305">
        <v>
6.9</v>
      </c>
      <c r="CG79" s="1305"/>
      <c r="CH79" s="1305"/>
      <c r="CI79" s="1305"/>
      <c r="CJ79" s="1305"/>
      <c r="CK79" s="1305"/>
      <c r="CL79" s="1305"/>
      <c r="CM79" s="1305"/>
      <c r="CN79" s="1305">
        <v>
7.1</v>
      </c>
      <c r="CO79" s="1305"/>
      <c r="CP79" s="1305"/>
      <c r="CQ79" s="1305"/>
      <c r="CR79" s="1305"/>
      <c r="CS79" s="1305"/>
      <c r="CT79" s="1305"/>
      <c r="CU79" s="1305"/>
      <c r="CV79" s="1305">
        <v>
7.4</v>
      </c>
      <c r="CW79" s="1305"/>
      <c r="CX79" s="1305"/>
      <c r="CY79" s="1305"/>
      <c r="CZ79" s="1305"/>
      <c r="DA79" s="1305"/>
      <c r="DB79" s="1305"/>
      <c r="DC79" s="1305"/>
    </row>
    <row r="80" spans="2:107" ht="13.2" x14ac:dyDescent="0.2">
      <c r="B80" s="386"/>
      <c r="G80" s="1310"/>
      <c r="H80" s="1310"/>
      <c r="I80" s="1311"/>
      <c r="J80" s="1311"/>
      <c r="K80" s="1312"/>
      <c r="L80" s="1312"/>
      <c r="M80" s="1312"/>
      <c r="N80" s="1312"/>
      <c r="AN80" s="1307"/>
      <c r="AO80" s="1307"/>
      <c r="AP80" s="1307"/>
      <c r="AQ80" s="1307"/>
      <c r="AR80" s="1307"/>
      <c r="AS80" s="1307"/>
      <c r="AT80" s="1307"/>
      <c r="AU80" s="1307"/>
      <c r="AV80" s="1307"/>
      <c r="AW80" s="1307"/>
      <c r="AX80" s="1307"/>
      <c r="AY80" s="1307"/>
      <c r="AZ80" s="1307"/>
      <c r="BA80" s="1307"/>
      <c r="BB80" s="1308"/>
      <c r="BC80" s="1308"/>
      <c r="BD80" s="1308"/>
      <c r="BE80" s="1308"/>
      <c r="BF80" s="1308"/>
      <c r="BG80" s="1308"/>
      <c r="BH80" s="1308"/>
      <c r="BI80" s="1308"/>
      <c r="BJ80" s="1308"/>
      <c r="BK80" s="1308"/>
      <c r="BL80" s="1308"/>
      <c r="BM80" s="1308"/>
      <c r="BN80" s="1308"/>
      <c r="BO80" s="1308"/>
      <c r="BP80" s="1305"/>
      <c r="BQ80" s="1305"/>
      <c r="BR80" s="1305"/>
      <c r="BS80" s="1305"/>
      <c r="BT80" s="1305"/>
      <c r="BU80" s="1305"/>
      <c r="BV80" s="1305"/>
      <c r="BW80" s="1305"/>
      <c r="BX80" s="1305"/>
      <c r="BY80" s="1305"/>
      <c r="BZ80" s="1305"/>
      <c r="CA80" s="1305"/>
      <c r="CB80" s="1305"/>
      <c r="CC80" s="1305"/>
      <c r="CD80" s="1305"/>
      <c r="CE80" s="1305"/>
      <c r="CF80" s="1305"/>
      <c r="CG80" s="1305"/>
      <c r="CH80" s="1305"/>
      <c r="CI80" s="1305"/>
      <c r="CJ80" s="1305"/>
      <c r="CK80" s="1305"/>
      <c r="CL80" s="1305"/>
      <c r="CM80" s="1305"/>
      <c r="CN80" s="1305"/>
      <c r="CO80" s="1305"/>
      <c r="CP80" s="1305"/>
      <c r="CQ80" s="1305"/>
      <c r="CR80" s="1305"/>
      <c r="CS80" s="1305"/>
      <c r="CT80" s="1305"/>
      <c r="CU80" s="1305"/>
      <c r="CV80" s="1305"/>
      <c r="CW80" s="1305"/>
      <c r="CX80" s="1305"/>
      <c r="CY80" s="1305"/>
      <c r="CZ80" s="1305"/>
      <c r="DA80" s="1305"/>
      <c r="DB80" s="1305"/>
      <c r="DC80" s="1305"/>
    </row>
    <row r="81" spans="2:109" ht="13.2" x14ac:dyDescent="0.2">
      <c r="B81" s="386"/>
    </row>
    <row r="82" spans="2:109" ht="16.2" x14ac:dyDescent="0.2">
      <c r="B82" s="386"/>
      <c r="K82" s="392"/>
      <c r="L82" s="392"/>
      <c r="M82" s="392"/>
      <c r="N82" s="392"/>
      <c r="AQ82" s="392"/>
      <c r="AR82" s="392"/>
      <c r="AS82" s="392"/>
      <c r="AT82" s="392"/>
      <c r="BC82" s="392"/>
      <c r="BD82" s="392"/>
      <c r="BE82" s="392"/>
      <c r="BF82" s="392"/>
      <c r="BO82" s="392"/>
      <c r="BP82" s="392"/>
      <c r="BQ82" s="392"/>
      <c r="BR82" s="392"/>
      <c r="CA82" s="392"/>
      <c r="CB82" s="392"/>
      <c r="CC82" s="392"/>
      <c r="CD82" s="392"/>
      <c r="CM82" s="392"/>
      <c r="CN82" s="392"/>
      <c r="CO82" s="392"/>
      <c r="CP82" s="392"/>
      <c r="CY82" s="392"/>
      <c r="CZ82" s="392"/>
      <c r="DA82" s="392"/>
      <c r="DB82" s="392"/>
      <c r="DC82" s="392"/>
    </row>
    <row r="83" spans="2:109" ht="13.2" x14ac:dyDescent="0.2">
      <c r="B83" s="391"/>
      <c r="C83" s="390"/>
      <c r="D83" s="390"/>
      <c r="E83" s="390"/>
      <c r="F83" s="390"/>
      <c r="G83" s="390"/>
      <c r="H83" s="390"/>
      <c r="I83" s="390"/>
      <c r="J83" s="390"/>
      <c r="K83" s="390"/>
      <c r="L83" s="390"/>
      <c r="M83" s="390"/>
      <c r="N83" s="390"/>
      <c r="O83" s="390"/>
      <c r="P83" s="390"/>
      <c r="Q83" s="390"/>
      <c r="R83" s="390"/>
      <c r="S83" s="390"/>
      <c r="T83" s="390"/>
      <c r="U83" s="390"/>
      <c r="V83" s="390"/>
      <c r="W83" s="390"/>
      <c r="X83" s="390"/>
      <c r="Y83" s="390"/>
      <c r="Z83" s="390"/>
      <c r="AA83" s="390"/>
      <c r="AB83" s="390"/>
      <c r="AC83" s="390"/>
      <c r="AD83" s="390"/>
      <c r="AE83" s="390"/>
      <c r="AF83" s="390"/>
      <c r="AG83" s="390"/>
      <c r="AH83" s="390"/>
      <c r="AI83" s="390"/>
      <c r="AJ83" s="390"/>
      <c r="AK83" s="390"/>
      <c r="AL83" s="390"/>
      <c r="AM83" s="390"/>
      <c r="AN83" s="390"/>
      <c r="AO83" s="390"/>
      <c r="AP83" s="390"/>
      <c r="AQ83" s="390"/>
      <c r="AR83" s="390"/>
      <c r="AS83" s="390"/>
      <c r="AT83" s="390"/>
      <c r="AU83" s="390"/>
      <c r="AV83" s="390"/>
      <c r="AW83" s="390"/>
      <c r="AX83" s="390"/>
      <c r="AY83" s="390"/>
      <c r="AZ83" s="390"/>
      <c r="BA83" s="390"/>
      <c r="BB83" s="390"/>
      <c r="BC83" s="390"/>
      <c r="BD83" s="390"/>
      <c r="BE83" s="390"/>
      <c r="BF83" s="390"/>
      <c r="BG83" s="390"/>
      <c r="BH83" s="390"/>
      <c r="BI83" s="390"/>
      <c r="BJ83" s="390"/>
      <c r="BK83" s="390"/>
      <c r="BL83" s="390"/>
      <c r="BM83" s="390"/>
      <c r="BN83" s="390"/>
      <c r="BO83" s="390"/>
      <c r="BP83" s="390"/>
      <c r="BQ83" s="390"/>
      <c r="BR83" s="390"/>
      <c r="BS83" s="390"/>
      <c r="BT83" s="390"/>
      <c r="BU83" s="390"/>
      <c r="BV83" s="390"/>
      <c r="BW83" s="390"/>
      <c r="BX83" s="390"/>
      <c r="BY83" s="390"/>
      <c r="BZ83" s="390"/>
      <c r="CA83" s="390"/>
      <c r="CB83" s="390"/>
      <c r="CC83" s="390"/>
      <c r="CD83" s="390"/>
      <c r="CE83" s="390"/>
      <c r="CF83" s="390"/>
      <c r="CG83" s="390"/>
      <c r="CH83" s="390"/>
      <c r="CI83" s="390"/>
      <c r="CJ83" s="390"/>
      <c r="CK83" s="390"/>
      <c r="CL83" s="390"/>
      <c r="CM83" s="390"/>
      <c r="CN83" s="390"/>
      <c r="CO83" s="390"/>
      <c r="CP83" s="390"/>
      <c r="CQ83" s="390"/>
      <c r="CR83" s="390"/>
      <c r="CS83" s="390"/>
      <c r="CT83" s="390"/>
      <c r="CU83" s="390"/>
      <c r="CV83" s="390"/>
      <c r="CW83" s="390"/>
      <c r="CX83" s="390"/>
      <c r="CY83" s="390"/>
      <c r="CZ83" s="390"/>
      <c r="DA83" s="390"/>
      <c r="DB83" s="390"/>
      <c r="DC83" s="390"/>
      <c r="DD83" s="389"/>
    </row>
    <row r="84" spans="2:109" ht="13.2" x14ac:dyDescent="0.2">
      <c r="DD84" s="385"/>
      <c r="DE84" s="385"/>
    </row>
    <row r="85" spans="2:109" ht="13.2" x14ac:dyDescent="0.2">
      <c r="DD85" s="385"/>
      <c r="DE85" s="385"/>
    </row>
    <row r="86" spans="2:109" ht="13.2" hidden="1" x14ac:dyDescent="0.2">
      <c r="DD86" s="385"/>
      <c r="DE86" s="385"/>
    </row>
    <row r="87" spans="2:109" ht="13.2" hidden="1" x14ac:dyDescent="0.2">
      <c r="K87" s="388"/>
      <c r="AQ87" s="388"/>
      <c r="BC87" s="388"/>
      <c r="BO87" s="388"/>
      <c r="CA87" s="388"/>
      <c r="CM87" s="388"/>
      <c r="CY87" s="388"/>
      <c r="DD87" s="385"/>
      <c r="DE87" s="385"/>
    </row>
    <row r="88" spans="2:109" ht="13.2" hidden="1" x14ac:dyDescent="0.2">
      <c r="DD88" s="385"/>
      <c r="DE88" s="385"/>
    </row>
    <row r="89" spans="2:109" ht="13.2" hidden="1" x14ac:dyDescent="0.2">
      <c r="DD89" s="385"/>
      <c r="DE89" s="385"/>
    </row>
    <row r="90" spans="2:109" ht="13.2" hidden="1" x14ac:dyDescent="0.2">
      <c r="DD90" s="385"/>
      <c r="DE90" s="385"/>
    </row>
    <row r="91" spans="2:109" ht="13.2" hidden="1" x14ac:dyDescent="0.2">
      <c r="DD91" s="385"/>
      <c r="DE91" s="385"/>
    </row>
    <row r="92" spans="2:109" ht="13.5" hidden="1" customHeight="1" x14ac:dyDescent="0.2">
      <c r="DD92" s="385"/>
      <c r="DE92" s="385"/>
    </row>
    <row r="93" spans="2:109" ht="13.5" hidden="1" customHeight="1" x14ac:dyDescent="0.2">
      <c r="DD93" s="385"/>
      <c r="DE93" s="385"/>
    </row>
    <row r="94" spans="2:109" ht="13.5" hidden="1" customHeight="1" x14ac:dyDescent="0.2">
      <c r="DD94" s="385"/>
      <c r="DE94" s="385"/>
    </row>
    <row r="95" spans="2:109" ht="13.5" hidden="1" customHeight="1" x14ac:dyDescent="0.2">
      <c r="DD95" s="385"/>
      <c r="DE95" s="385"/>
    </row>
    <row r="96" spans="2:109" ht="13.5" hidden="1" customHeight="1" x14ac:dyDescent="0.2">
      <c r="DD96" s="385"/>
      <c r="DE96" s="385"/>
    </row>
    <row r="97" spans="108:109" ht="13.5" hidden="1" customHeight="1" x14ac:dyDescent="0.2">
      <c r="DD97" s="385"/>
      <c r="DE97" s="385"/>
    </row>
    <row r="98" spans="108:109" ht="13.5" hidden="1" customHeight="1" x14ac:dyDescent="0.2">
      <c r="DD98" s="385"/>
      <c r="DE98" s="385"/>
    </row>
    <row r="99" spans="108:109" ht="13.5" hidden="1" customHeight="1" x14ac:dyDescent="0.2">
      <c r="DD99" s="385"/>
      <c r="DE99" s="385"/>
    </row>
    <row r="100" spans="108:109" ht="13.5" hidden="1" customHeight="1" x14ac:dyDescent="0.2">
      <c r="DD100" s="385"/>
      <c r="DE100" s="385"/>
    </row>
    <row r="101" spans="108:109" ht="13.5" hidden="1" customHeight="1" x14ac:dyDescent="0.2">
      <c r="DD101" s="385"/>
      <c r="DE101" s="385"/>
    </row>
    <row r="102" spans="108:109" ht="13.5" hidden="1" customHeight="1" x14ac:dyDescent="0.2">
      <c r="DD102" s="385"/>
      <c r="DE102" s="385"/>
    </row>
    <row r="103" spans="108:109" ht="13.5" hidden="1" customHeight="1" x14ac:dyDescent="0.2">
      <c r="DD103" s="385"/>
      <c r="DE103" s="385"/>
    </row>
    <row r="104" spans="108:109" ht="13.5" hidden="1" customHeight="1" x14ac:dyDescent="0.2">
      <c r="DD104" s="385"/>
      <c r="DE104" s="385"/>
    </row>
    <row r="105" spans="108:109" ht="13.5" hidden="1" customHeight="1" x14ac:dyDescent="0.2">
      <c r="DD105" s="385"/>
      <c r="DE105" s="385"/>
    </row>
    <row r="106" spans="108:109" ht="13.5" hidden="1" customHeight="1" x14ac:dyDescent="0.2">
      <c r="DD106" s="385"/>
      <c r="DE106" s="385"/>
    </row>
    <row r="107" spans="108:109" ht="13.5" hidden="1" customHeight="1" x14ac:dyDescent="0.2">
      <c r="DD107" s="385"/>
      <c r="DE107" s="385"/>
    </row>
    <row r="108" spans="108:109" ht="13.5" hidden="1" customHeight="1" x14ac:dyDescent="0.2">
      <c r="DD108" s="385"/>
      <c r="DE108" s="385"/>
    </row>
    <row r="109" spans="108:109" ht="13.5" hidden="1" customHeight="1" x14ac:dyDescent="0.2">
      <c r="DD109" s="385"/>
      <c r="DE109" s="385"/>
    </row>
    <row r="110" spans="108:109" ht="13.5" hidden="1" customHeight="1" x14ac:dyDescent="0.2">
      <c r="DD110" s="385"/>
      <c r="DE110" s="385"/>
    </row>
    <row r="111" spans="108:109" ht="13.5" hidden="1" customHeight="1" x14ac:dyDescent="0.2">
      <c r="DD111" s="385"/>
      <c r="DE111" s="385"/>
    </row>
    <row r="112" spans="108:109" ht="13.5" hidden="1" customHeight="1" x14ac:dyDescent="0.2">
      <c r="DD112" s="385"/>
      <c r="DE112" s="385"/>
    </row>
    <row r="113" spans="108:109" ht="13.5" hidden="1" customHeight="1" x14ac:dyDescent="0.2">
      <c r="DD113" s="385"/>
      <c r="DE113" s="385"/>
    </row>
    <row r="114" spans="108:109" ht="13.5" hidden="1" customHeight="1" x14ac:dyDescent="0.2">
      <c r="DD114" s="385"/>
      <c r="DE114" s="385"/>
    </row>
    <row r="115" spans="108:109" ht="13.5" hidden="1" customHeight="1" x14ac:dyDescent="0.2">
      <c r="DD115" s="385"/>
      <c r="DE115" s="385"/>
    </row>
    <row r="116" spans="108:109" ht="13.5" hidden="1" customHeight="1" x14ac:dyDescent="0.2">
      <c r="DD116" s="385"/>
      <c r="DE116" s="385"/>
    </row>
    <row r="117" spans="108:109" ht="13.5" hidden="1" customHeight="1" x14ac:dyDescent="0.2">
      <c r="DD117" s="385"/>
      <c r="DE117" s="385"/>
    </row>
    <row r="118" spans="108:109" ht="13.5" hidden="1" customHeight="1" x14ac:dyDescent="0.2">
      <c r="DD118" s="385"/>
      <c r="DE118" s="385"/>
    </row>
    <row r="119" spans="108:109" ht="13.5" hidden="1" customHeight="1" x14ac:dyDescent="0.2">
      <c r="DD119" s="385"/>
      <c r="DE119" s="385"/>
    </row>
    <row r="120" spans="108:109" ht="13.5" hidden="1" customHeight="1" x14ac:dyDescent="0.2">
      <c r="DD120" s="385"/>
      <c r="DE120" s="385"/>
    </row>
    <row r="121" spans="108:109" ht="13.5" hidden="1" customHeight="1" x14ac:dyDescent="0.2">
      <c r="DD121" s="385"/>
      <c r="DE121" s="385"/>
    </row>
    <row r="122" spans="108:109" ht="13.5" hidden="1" customHeight="1" x14ac:dyDescent="0.2">
      <c r="DD122" s="385"/>
      <c r="DE122" s="385"/>
    </row>
    <row r="123" spans="108:109" ht="13.5" hidden="1" customHeight="1" x14ac:dyDescent="0.2">
      <c r="DD123" s="385"/>
      <c r="DE123" s="385"/>
    </row>
    <row r="124" spans="108:109" ht="13.5" hidden="1" customHeight="1" x14ac:dyDescent="0.2">
      <c r="DD124" s="385"/>
      <c r="DE124" s="385"/>
    </row>
    <row r="125" spans="108:109" ht="13.5" hidden="1" customHeight="1" x14ac:dyDescent="0.2">
      <c r="DD125" s="385"/>
      <c r="DE125" s="385"/>
    </row>
    <row r="126" spans="108:109" ht="13.5" hidden="1" customHeight="1" x14ac:dyDescent="0.2">
      <c r="DD126" s="385"/>
      <c r="DE126" s="385"/>
    </row>
    <row r="127" spans="108:109" ht="13.5" hidden="1" customHeight="1" x14ac:dyDescent="0.2">
      <c r="DD127" s="385"/>
      <c r="DE127" s="385"/>
    </row>
    <row r="128" spans="108:109" ht="13.5" hidden="1" customHeight="1" x14ac:dyDescent="0.2">
      <c r="DD128" s="385"/>
      <c r="DE128" s="385"/>
    </row>
    <row r="129" spans="108:109" ht="13.5" hidden="1" customHeight="1" x14ac:dyDescent="0.2">
      <c r="DD129" s="385"/>
      <c r="DE129" s="385"/>
    </row>
    <row r="130" spans="108:109" ht="13.5" hidden="1" customHeight="1" x14ac:dyDescent="0.2">
      <c r="DD130" s="385"/>
      <c r="DE130" s="385"/>
    </row>
    <row r="131" spans="108:109" ht="13.5" hidden="1" customHeight="1" x14ac:dyDescent="0.2">
      <c r="DD131" s="385"/>
      <c r="DE131" s="385"/>
    </row>
    <row r="132" spans="108:109" ht="13.5" hidden="1" customHeight="1" x14ac:dyDescent="0.2">
      <c r="DD132" s="385"/>
      <c r="DE132" s="385"/>
    </row>
    <row r="133" spans="108:109" ht="13.5" hidden="1" customHeight="1" x14ac:dyDescent="0.2">
      <c r="DD133" s="385"/>
      <c r="DE133" s="385"/>
    </row>
    <row r="134" spans="108:109" ht="13.5" hidden="1" customHeight="1" x14ac:dyDescent="0.2">
      <c r="DD134" s="385"/>
      <c r="DE134" s="385"/>
    </row>
    <row r="135" spans="108:109" ht="13.5" hidden="1" customHeight="1" x14ac:dyDescent="0.2">
      <c r="DD135" s="385"/>
      <c r="DE135" s="385"/>
    </row>
    <row r="136" spans="108:109" ht="13.5" hidden="1" customHeight="1" x14ac:dyDescent="0.2">
      <c r="DD136" s="385"/>
      <c r="DE136" s="385"/>
    </row>
    <row r="137" spans="108:109" ht="13.5" hidden="1" customHeight="1" x14ac:dyDescent="0.2">
      <c r="DD137" s="385"/>
      <c r="DE137" s="385"/>
    </row>
    <row r="138" spans="108:109" ht="13.5" hidden="1" customHeight="1" x14ac:dyDescent="0.2">
      <c r="DD138" s="385"/>
      <c r="DE138" s="385"/>
    </row>
    <row r="139" spans="108:109" ht="13.5" hidden="1" customHeight="1" x14ac:dyDescent="0.2">
      <c r="DD139" s="385"/>
      <c r="DE139" s="385"/>
    </row>
    <row r="140" spans="108:109" ht="13.5" hidden="1" customHeight="1" x14ac:dyDescent="0.2">
      <c r="DD140" s="385"/>
      <c r="DE140" s="385"/>
    </row>
    <row r="141" spans="108:109" ht="13.5" hidden="1" customHeight="1" x14ac:dyDescent="0.2">
      <c r="DD141" s="385"/>
      <c r="DE141" s="385"/>
    </row>
    <row r="142" spans="108:109" ht="13.5" hidden="1" customHeight="1" x14ac:dyDescent="0.2">
      <c r="DD142" s="385"/>
      <c r="DE142" s="385"/>
    </row>
    <row r="143" spans="108:109" ht="13.5" hidden="1" customHeight="1" x14ac:dyDescent="0.2">
      <c r="DD143" s="385"/>
      <c r="DE143" s="385"/>
    </row>
    <row r="144" spans="108:109" ht="13.5" hidden="1" customHeight="1" x14ac:dyDescent="0.2">
      <c r="DD144" s="385"/>
      <c r="DE144" s="385"/>
    </row>
    <row r="145" spans="108:109" ht="13.5" hidden="1" customHeight="1" x14ac:dyDescent="0.2">
      <c r="DD145" s="385"/>
      <c r="DE145" s="385"/>
    </row>
    <row r="146" spans="108:109" ht="13.5" hidden="1" customHeight="1" x14ac:dyDescent="0.2">
      <c r="DD146" s="385"/>
      <c r="DE146" s="385"/>
    </row>
    <row r="147" spans="108:109" ht="13.5" hidden="1" customHeight="1" x14ac:dyDescent="0.2">
      <c r="DD147" s="385"/>
      <c r="DE147" s="385"/>
    </row>
    <row r="148" spans="108:109" ht="13.5" hidden="1" customHeight="1" x14ac:dyDescent="0.2">
      <c r="DD148" s="385"/>
      <c r="DE148" s="385"/>
    </row>
    <row r="149" spans="108:109" ht="13.5" hidden="1" customHeight="1" x14ac:dyDescent="0.2">
      <c r="DD149" s="385"/>
      <c r="DE149" s="385"/>
    </row>
    <row r="150" spans="108:109" ht="13.5" hidden="1" customHeight="1" x14ac:dyDescent="0.2">
      <c r="DD150" s="385"/>
      <c r="DE150" s="385"/>
    </row>
    <row r="151" spans="108:109" ht="13.5" hidden="1" customHeight="1" x14ac:dyDescent="0.2">
      <c r="DD151" s="385"/>
      <c r="DE151" s="385"/>
    </row>
    <row r="152" spans="108:109" ht="13.5" hidden="1" customHeight="1" x14ac:dyDescent="0.2">
      <c r="DD152" s="385"/>
      <c r="DE152" s="385"/>
    </row>
    <row r="153" spans="108:109" ht="13.5" hidden="1" customHeight="1" x14ac:dyDescent="0.2">
      <c r="DD153" s="385"/>
      <c r="DE153" s="385"/>
    </row>
    <row r="154" spans="108:109" ht="13.5" hidden="1" customHeight="1" x14ac:dyDescent="0.2">
      <c r="DD154" s="385"/>
      <c r="DE154" s="385"/>
    </row>
    <row r="155" spans="108:109" ht="13.5" hidden="1" customHeight="1" x14ac:dyDescent="0.2">
      <c r="DD155" s="385"/>
      <c r="DE155" s="385"/>
    </row>
    <row r="156" spans="108:109" ht="13.5" hidden="1" customHeight="1" x14ac:dyDescent="0.2">
      <c r="DD156" s="385"/>
      <c r="DE156" s="385"/>
    </row>
    <row r="157" spans="108:109" ht="13.5" hidden="1" customHeight="1" x14ac:dyDescent="0.2">
      <c r="DD157" s="385"/>
      <c r="DE157" s="385"/>
    </row>
    <row r="158" spans="108:109" ht="13.5" hidden="1" customHeight="1" x14ac:dyDescent="0.2">
      <c r="DD158" s="385"/>
      <c r="DE158" s="385"/>
    </row>
    <row r="159" spans="108:109" ht="13.5" hidden="1" customHeight="1" x14ac:dyDescent="0.2">
      <c r="DD159" s="385"/>
      <c r="DE159" s="385"/>
    </row>
    <row r="160" spans="108:109" ht="13.5" hidden="1" customHeight="1" x14ac:dyDescent="0.2">
      <c r="DD160" s="385"/>
      <c r="DE160" s="385"/>
    </row>
    <row r="161" ht="13.5" hidden="1" customHeight="1" x14ac:dyDescent="0.2"/>
    <row r="162" ht="13.5" hidden="1" customHeight="1" x14ac:dyDescent="0.2"/>
    <row r="163" ht="13.5" hidden="1" customHeight="1" x14ac:dyDescent="0.2"/>
    <row r="164" ht="13.5" hidden="1" customHeight="1" x14ac:dyDescent="0.2"/>
    <row r="165" ht="13.5" hidden="1" customHeight="1" x14ac:dyDescent="0.2"/>
    <row r="166" ht="13.5" hidden="1" customHeight="1" x14ac:dyDescent="0.2"/>
    <row r="167" ht="13.5" hidden="1" customHeight="1" x14ac:dyDescent="0.2"/>
    <row r="168" ht="13.5" hidden="1" customHeight="1" x14ac:dyDescent="0.2"/>
    <row r="169" ht="13.5" hidden="1" customHeight="1" x14ac:dyDescent="0.2"/>
    <row r="170" ht="13.5" hidden="1" customHeight="1" x14ac:dyDescent="0.2"/>
    <row r="171" ht="13.5" hidden="1" customHeight="1" x14ac:dyDescent="0.2"/>
    <row r="172" ht="13.5" hidden="1" customHeight="1" x14ac:dyDescent="0.2"/>
    <row r="173" ht="13.5" hidden="1" customHeight="1" x14ac:dyDescent="0.2"/>
    <row r="174" ht="13.5" hidden="1" customHeight="1" x14ac:dyDescent="0.2"/>
    <row r="175" ht="13.5" hidden="1" customHeight="1" x14ac:dyDescent="0.2"/>
    <row r="176" ht="13.5" hidden="1" customHeight="1" x14ac:dyDescent="0.2"/>
    <row r="177" ht="13.5" hidden="1" customHeight="1" x14ac:dyDescent="0.2"/>
    <row r="178" ht="13.5" hidden="1" customHeight="1" x14ac:dyDescent="0.2"/>
    <row r="179" ht="13.5" hidden="1" customHeight="1" x14ac:dyDescent="0.2"/>
    <row r="180" ht="13.5" hidden="1" customHeight="1" x14ac:dyDescent="0.2"/>
    <row r="181" ht="13.5" hidden="1" customHeight="1" x14ac:dyDescent="0.2"/>
    <row r="182" ht="13.5" hidden="1" customHeight="1" x14ac:dyDescent="0.2"/>
    <row r="183" ht="13.5" hidden="1" customHeight="1" x14ac:dyDescent="0.2"/>
    <row r="184" ht="13.5" hidden="1" customHeight="1" x14ac:dyDescent="0.2"/>
    <row r="185" ht="13.5" hidden="1" customHeight="1" x14ac:dyDescent="0.2"/>
    <row r="186" ht="13.5" hidden="1" customHeight="1" x14ac:dyDescent="0.2"/>
    <row r="187" ht="13.5" hidden="1" customHeight="1" x14ac:dyDescent="0.2"/>
    <row r="188" ht="13.5" hidden="1" customHeight="1" x14ac:dyDescent="0.2"/>
    <row r="189" ht="13.5" hidden="1" customHeight="1" x14ac:dyDescent="0.2"/>
    <row r="190" ht="13.5" hidden="1" customHeight="1" x14ac:dyDescent="0.2"/>
    <row r="191" ht="13.5" hidden="1" customHeight="1" x14ac:dyDescent="0.2"/>
  </sheetData>
  <sheetProtection algorithmName="SHA-512" hashValue="ae5AfSrwVukVmm9o/nk6al5AdAgHr4ZBFqH4Ct0gOiXdERq47yg+l71t9u3tXmq1lYl9T5UNUBa2FhOdd0B3Hw==" saltValue="PuUmfbtFN3PGKqeaw7PPoQ=="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BB51:BO52"/>
    <mergeCell ref="BP51:BW52"/>
    <mergeCell ref="BX51:CE52"/>
    <mergeCell ref="CF51:CM52"/>
    <mergeCell ref="CN51:CU52"/>
    <mergeCell ref="G51:H54"/>
    <mergeCell ref="CV53:DC54"/>
    <mergeCell ref="CN53:CU54"/>
    <mergeCell ref="CV51:DC52"/>
    <mergeCell ref="I53:J54"/>
    <mergeCell ref="K53:K54"/>
    <mergeCell ref="L53:L54"/>
    <mergeCell ref="M53:M54"/>
    <mergeCell ref="N53:N54"/>
    <mergeCell ref="BB53:BO54"/>
    <mergeCell ref="BP53:BW54"/>
    <mergeCell ref="BX53:CE54"/>
    <mergeCell ref="CF53:CM54"/>
    <mergeCell ref="L51:L52"/>
    <mergeCell ref="M51:M52"/>
    <mergeCell ref="N51:N52"/>
    <mergeCell ref="CV57:DC58"/>
    <mergeCell ref="AN65:DC69"/>
    <mergeCell ref="BX55:CE56"/>
    <mergeCell ref="CF55:CM56"/>
    <mergeCell ref="CN55:CU56"/>
    <mergeCell ref="CV55:DC56"/>
    <mergeCell ref="BP55:BW56"/>
    <mergeCell ref="BP57:BW58"/>
    <mergeCell ref="BX57:CE58"/>
    <mergeCell ref="CF57:CM58"/>
    <mergeCell ref="CN57:CU58"/>
    <mergeCell ref="BB57:BO58"/>
    <mergeCell ref="G55:H58"/>
    <mergeCell ref="I55:J56"/>
    <mergeCell ref="K55:K56"/>
    <mergeCell ref="L55:L56"/>
    <mergeCell ref="M55:M56"/>
    <mergeCell ref="N55:N56"/>
    <mergeCell ref="AN55:BA58"/>
    <mergeCell ref="BB55:BO56"/>
    <mergeCell ref="I51:J52"/>
    <mergeCell ref="K51:K52"/>
    <mergeCell ref="I57:J58"/>
    <mergeCell ref="K57:K58"/>
    <mergeCell ref="L57:L58"/>
    <mergeCell ref="M57:M58"/>
    <mergeCell ref="N57:N58"/>
    <mergeCell ref="AN51:BA54"/>
    <mergeCell ref="G72:J72"/>
    <mergeCell ref="AN72:BO72"/>
    <mergeCell ref="BP72:BW72"/>
    <mergeCell ref="BX72:CE72"/>
    <mergeCell ref="CF72:CM72"/>
    <mergeCell ref="CN72:CU72"/>
    <mergeCell ref="CV72:DC72"/>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CF77:CM78"/>
    <mergeCell ref="CF79:CM80"/>
    <mergeCell ref="BP79:BW80"/>
    <mergeCell ref="BX79:CE80"/>
    <mergeCell ref="N77:N78"/>
    <mergeCell ref="AN77:BA80"/>
    <mergeCell ref="BB77:BO78"/>
    <mergeCell ref="BP77:BW78"/>
    <mergeCell ref="BX77:CE78"/>
    <mergeCell ref="N75:N76"/>
    <mergeCell ref="BB75:BO76"/>
    <mergeCell ref="BP75:BW76"/>
    <mergeCell ref="BX75:CE76"/>
  </mergeCells>
  <phoneticPr fontId="2"/>
  <printOptions horizontalCentered="1" verticalCentered="1"/>
  <pageMargins left="0" right="0" top="0.19685039370078741" bottom="0.31496062992125984" header="0.39370078740157483" footer="0"/>
  <headerFooter alignWithMargins="0">
    <oddFooter>
&amp;C&amp;P/&amp;N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2"/>
  <cols>
    <col min="1" max="34" width="2.44140625" style="291" customWidth="1"/>
    <col min="35" max="122" width="2.44140625" style="290" customWidth="1"/>
    <col min="123" max="16384" width="2.44140625" style="290" hidden="1"/>
  </cols>
  <sheetData>
    <row r="1" spans="2:34"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ht="13.2" x14ac:dyDescent="0.2">
      <c r="S2" s="290"/>
      <c r="AH2" s="290"/>
    </row>
    <row r="3" spans="2:34"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ht="13.2" x14ac:dyDescent="0.2"/>
    <row r="5" spans="2:34" ht="13.2" x14ac:dyDescent="0.2"/>
    <row r="6" spans="2:34" ht="13.2" x14ac:dyDescent="0.2"/>
    <row r="7" spans="2:34" ht="13.2" x14ac:dyDescent="0.2"/>
    <row r="8" spans="2:34" ht="13.2" x14ac:dyDescent="0.2"/>
    <row r="9" spans="2:34" ht="13.2" x14ac:dyDescent="0.2">
      <c r="AH9" s="29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0"/>
    </row>
    <row r="18" spans="12:34" ht="13.2" x14ac:dyDescent="0.2"/>
    <row r="19" spans="12:34" ht="13.2" x14ac:dyDescent="0.2"/>
    <row r="20" spans="12:34" ht="13.2" x14ac:dyDescent="0.2">
      <c r="AH20" s="290"/>
    </row>
    <row r="21" spans="12:34" ht="13.2" x14ac:dyDescent="0.2">
      <c r="AH21" s="290"/>
    </row>
    <row r="22" spans="12:34" ht="13.2" x14ac:dyDescent="0.2"/>
    <row r="23" spans="12:34" ht="13.2" x14ac:dyDescent="0.2"/>
    <row r="24" spans="12:34" ht="13.2" x14ac:dyDescent="0.2">
      <c r="Q24" s="290"/>
    </row>
    <row r="25" spans="12:34" ht="13.2" x14ac:dyDescent="0.2"/>
    <row r="26" spans="12:34" ht="13.2" x14ac:dyDescent="0.2"/>
    <row r="27" spans="12:34" ht="13.2" x14ac:dyDescent="0.2"/>
    <row r="28" spans="12:34" ht="13.2" x14ac:dyDescent="0.2">
      <c r="O28" s="290"/>
      <c r="T28" s="290"/>
      <c r="AH28" s="290"/>
    </row>
    <row r="29" spans="12:34" ht="13.2" x14ac:dyDescent="0.2"/>
    <row r="30" spans="12:34" ht="13.2" x14ac:dyDescent="0.2"/>
    <row r="31" spans="12:34" ht="13.2" x14ac:dyDescent="0.2">
      <c r="Q31" s="290"/>
    </row>
    <row r="32" spans="12:34" ht="13.2" x14ac:dyDescent="0.2">
      <c r="L32" s="290"/>
    </row>
    <row r="33" spans="2:34" ht="13.2" x14ac:dyDescent="0.2">
      <c r="C33" s="290"/>
      <c r="E33" s="290"/>
      <c r="G33" s="290"/>
      <c r="I33" s="290"/>
      <c r="X33" s="290"/>
    </row>
    <row r="34" spans="2:34" ht="13.2" x14ac:dyDescent="0.2">
      <c r="B34" s="290"/>
      <c r="P34" s="290"/>
      <c r="R34" s="290"/>
      <c r="T34" s="290"/>
    </row>
    <row r="35" spans="2:34" ht="13.2" x14ac:dyDescent="0.2">
      <c r="D35" s="290"/>
      <c r="W35" s="290"/>
      <c r="AC35" s="290"/>
      <c r="AD35" s="290"/>
      <c r="AE35" s="290"/>
      <c r="AF35" s="290"/>
      <c r="AG35" s="290"/>
      <c r="AH35" s="290"/>
    </row>
    <row r="36" spans="2:34" ht="13.2" x14ac:dyDescent="0.2">
      <c r="H36" s="290"/>
      <c r="J36" s="290"/>
      <c r="K36" s="290"/>
      <c r="M36" s="290"/>
      <c r="Y36" s="290"/>
      <c r="Z36" s="290"/>
      <c r="AA36" s="290"/>
      <c r="AB36" s="290"/>
      <c r="AC36" s="290"/>
      <c r="AD36" s="290"/>
      <c r="AE36" s="290"/>
      <c r="AF36" s="290"/>
      <c r="AG36" s="290"/>
      <c r="AH36" s="290"/>
    </row>
    <row r="37" spans="2:34" ht="13.2" x14ac:dyDescent="0.2">
      <c r="AH37" s="290"/>
    </row>
    <row r="38" spans="2:34" ht="13.2" x14ac:dyDescent="0.2">
      <c r="AG38" s="290"/>
      <c r="AH38" s="290"/>
    </row>
    <row r="39" spans="2:34" ht="13.2" x14ac:dyDescent="0.2"/>
    <row r="40" spans="2:34" ht="13.2" x14ac:dyDescent="0.2">
      <c r="X40" s="290"/>
    </row>
    <row r="41" spans="2:34" ht="13.2" x14ac:dyDescent="0.2">
      <c r="R41" s="290"/>
    </row>
    <row r="42" spans="2:34" ht="13.2" x14ac:dyDescent="0.2">
      <c r="W42" s="290"/>
    </row>
    <row r="43" spans="2:34" ht="13.2" x14ac:dyDescent="0.2">
      <c r="Y43" s="290"/>
      <c r="Z43" s="290"/>
      <c r="AA43" s="290"/>
      <c r="AB43" s="290"/>
      <c r="AC43" s="290"/>
      <c r="AD43" s="290"/>
      <c r="AE43" s="290"/>
      <c r="AF43" s="290"/>
      <c r="AG43" s="290"/>
      <c r="AH43" s="290"/>
    </row>
    <row r="44" spans="2:34" ht="13.2" x14ac:dyDescent="0.2">
      <c r="AH44" s="290"/>
    </row>
    <row r="45" spans="2:34" ht="13.2" x14ac:dyDescent="0.2">
      <c r="X45" s="290"/>
    </row>
    <row r="46" spans="2:34" ht="13.2" x14ac:dyDescent="0.2"/>
    <row r="47" spans="2:34" ht="13.2" x14ac:dyDescent="0.2"/>
    <row r="48" spans="2:34" ht="13.2" x14ac:dyDescent="0.2">
      <c r="W48" s="290"/>
      <c r="Y48" s="290"/>
      <c r="Z48" s="290"/>
      <c r="AA48" s="290"/>
      <c r="AB48" s="290"/>
      <c r="AC48" s="290"/>
      <c r="AD48" s="290"/>
      <c r="AE48" s="290"/>
      <c r="AF48" s="290"/>
      <c r="AG48" s="290"/>
      <c r="AH48" s="290"/>
    </row>
    <row r="49" spans="28:34" ht="13.2" x14ac:dyDescent="0.2"/>
    <row r="50" spans="28:34" ht="13.2" x14ac:dyDescent="0.2">
      <c r="AE50" s="290"/>
      <c r="AF50" s="290"/>
      <c r="AG50" s="290"/>
      <c r="AH50" s="290"/>
    </row>
    <row r="51" spans="28:34" ht="13.2" x14ac:dyDescent="0.2">
      <c r="AC51" s="290"/>
      <c r="AD51" s="290"/>
      <c r="AE51" s="290"/>
      <c r="AF51" s="290"/>
      <c r="AG51" s="290"/>
      <c r="AH51" s="290"/>
    </row>
    <row r="52" spans="28:34" ht="13.2" x14ac:dyDescent="0.2"/>
    <row r="53" spans="28:34" ht="13.2" x14ac:dyDescent="0.2">
      <c r="AF53" s="290"/>
      <c r="AG53" s="290"/>
      <c r="AH53" s="290"/>
    </row>
    <row r="54" spans="28:34" ht="13.2" x14ac:dyDescent="0.2">
      <c r="AH54" s="290"/>
    </row>
    <row r="55" spans="28:34" ht="13.2" x14ac:dyDescent="0.2"/>
    <row r="56" spans="28:34" ht="13.2" x14ac:dyDescent="0.2">
      <c r="AB56" s="290"/>
      <c r="AC56" s="290"/>
      <c r="AD56" s="290"/>
      <c r="AE56" s="290"/>
      <c r="AF56" s="290"/>
      <c r="AG56" s="290"/>
      <c r="AH56" s="290"/>
    </row>
    <row r="57" spans="28:34" ht="13.2" x14ac:dyDescent="0.2">
      <c r="AH57" s="290"/>
    </row>
    <row r="58" spans="28:34" ht="13.2" x14ac:dyDescent="0.2">
      <c r="AH58" s="290"/>
    </row>
    <row r="59" spans="28:34" ht="13.2" x14ac:dyDescent="0.2"/>
    <row r="60" spans="28:34" ht="13.2" x14ac:dyDescent="0.2"/>
    <row r="61" spans="28:34" ht="13.2" x14ac:dyDescent="0.2"/>
    <row r="62" spans="28:34" ht="13.2" x14ac:dyDescent="0.2"/>
    <row r="63" spans="28:34" ht="13.2" x14ac:dyDescent="0.2">
      <c r="AH63" s="290"/>
    </row>
    <row r="64" spans="28:34" ht="13.2" x14ac:dyDescent="0.2">
      <c r="AG64" s="290"/>
      <c r="AH64" s="290"/>
    </row>
    <row r="65" spans="28:34" ht="13.2" x14ac:dyDescent="0.2"/>
    <row r="66" spans="28:34" ht="13.2" x14ac:dyDescent="0.2"/>
    <row r="67" spans="28:34" ht="13.2" x14ac:dyDescent="0.2"/>
    <row r="68" spans="28:34" ht="13.2" x14ac:dyDescent="0.2">
      <c r="AB68" s="290"/>
      <c r="AC68" s="290"/>
      <c r="AD68" s="290"/>
      <c r="AE68" s="290"/>
      <c r="AF68" s="290"/>
      <c r="AG68" s="290"/>
      <c r="AH68" s="290"/>
    </row>
    <row r="69" spans="28:34" ht="13.2" x14ac:dyDescent="0.2">
      <c r="AF69" s="290"/>
      <c r="AG69" s="290"/>
      <c r="AH69" s="290"/>
    </row>
    <row r="70" spans="28:34" ht="13.2" x14ac:dyDescent="0.2"/>
    <row r="71" spans="28:34" ht="13.2" x14ac:dyDescent="0.2"/>
    <row r="72" spans="28:34" ht="13.2" x14ac:dyDescent="0.2"/>
    <row r="73" spans="28:34" ht="13.2" x14ac:dyDescent="0.2"/>
    <row r="74" spans="28:34" ht="13.2" x14ac:dyDescent="0.2"/>
    <row r="75" spans="28:34" ht="13.2" x14ac:dyDescent="0.2">
      <c r="AH75" s="290"/>
    </row>
    <row r="76" spans="28:34" ht="13.2" x14ac:dyDescent="0.2">
      <c r="AF76" s="290"/>
      <c r="AG76" s="290"/>
      <c r="AH76" s="290"/>
    </row>
    <row r="77" spans="28:34" ht="13.2" x14ac:dyDescent="0.2">
      <c r="AG77" s="290"/>
      <c r="AH77" s="290"/>
    </row>
    <row r="78" spans="28:34" ht="13.2" x14ac:dyDescent="0.2"/>
    <row r="79" spans="28:34" ht="13.2" x14ac:dyDescent="0.2"/>
    <row r="80" spans="28:34" ht="13.2" x14ac:dyDescent="0.2"/>
    <row r="81" spans="25:34" ht="13.2" x14ac:dyDescent="0.2"/>
    <row r="82" spans="25:34" ht="13.2" x14ac:dyDescent="0.2">
      <c r="Y82" s="290"/>
    </row>
    <row r="83" spans="25:34" ht="13.2" x14ac:dyDescent="0.2">
      <c r="Y83" s="290"/>
      <c r="Z83" s="290"/>
      <c r="AA83" s="290"/>
      <c r="AB83" s="290"/>
      <c r="AC83" s="290"/>
      <c r="AD83" s="290"/>
      <c r="AE83" s="290"/>
      <c r="AF83" s="290"/>
      <c r="AG83" s="290"/>
      <c r="AH83" s="290"/>
    </row>
    <row r="84" spans="25:34" ht="13.2" x14ac:dyDescent="0.2"/>
    <row r="85" spans="25:34" ht="13.2" x14ac:dyDescent="0.2"/>
    <row r="86" spans="25:34" ht="13.2" x14ac:dyDescent="0.2"/>
    <row r="87" spans="25:34" ht="13.2" x14ac:dyDescent="0.2"/>
    <row r="88" spans="25:34" ht="13.2" x14ac:dyDescent="0.2">
      <c r="AH88" s="29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0"/>
      <c r="AG94" s="290"/>
      <c r="AH94" s="290"/>
    </row>
    <row r="95" spans="25:34" ht="13.5" customHeight="1" x14ac:dyDescent="0.2">
      <c r="AH95" s="29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0"/>
    </row>
    <row r="102" spans="33:34" ht="13.5" customHeight="1" x14ac:dyDescent="0.2"/>
    <row r="103" spans="33:34" ht="13.5" customHeight="1" x14ac:dyDescent="0.2"/>
    <row r="104" spans="33:34" ht="13.5" customHeight="1" x14ac:dyDescent="0.2">
      <c r="AG104" s="290"/>
      <c r="AH104" s="29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0"/>
    </row>
    <row r="117" spans="34:122" ht="13.5" customHeight="1" x14ac:dyDescent="0.2"/>
    <row r="118" spans="34:122" ht="13.5" customHeight="1" x14ac:dyDescent="0.2"/>
    <row r="119" spans="34:122" ht="13.5" customHeight="1" x14ac:dyDescent="0.2"/>
    <row r="120" spans="34:122" ht="13.5" customHeight="1" x14ac:dyDescent="0.2">
      <c r="AH120" s="290"/>
    </row>
    <row r="121" spans="34:122" ht="13.5" customHeight="1" x14ac:dyDescent="0.2">
      <c r="AH121" s="290"/>
    </row>
    <row r="122" spans="34:122" ht="13.5" customHeight="1" x14ac:dyDescent="0.2"/>
    <row r="123" spans="34:122" ht="13.5" customHeight="1" x14ac:dyDescent="0.2"/>
    <row r="124" spans="34:122" ht="13.5" customHeight="1" x14ac:dyDescent="0.2"/>
    <row r="125" spans="34:122" ht="13.5" customHeight="1" x14ac:dyDescent="0.2">
      <c r="DR125" s="290" t="s">
        <v>
493</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mf/XFgiSUOCIp4mnqkqZcuGc3eKvhWZfEcqG/ZY/KDbfvnmbBPO6LwMRniVyJmkMZjE9fPvBYJyTj/AIm3O4Mg==" saltValue="5BugB6vescXdiTKEFepNxw=="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2"/>
  <cols>
    <col min="1" max="34" width="2.44140625" style="291" customWidth="1"/>
    <col min="35" max="122" width="2.44140625" style="290" customWidth="1"/>
    <col min="123" max="16384" width="2.44140625" style="290" hidden="1"/>
  </cols>
  <sheetData>
    <row r="1" spans="2:34"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ht="13.2" x14ac:dyDescent="0.2">
      <c r="S2" s="290"/>
      <c r="AH2" s="290"/>
    </row>
    <row r="3" spans="2:34"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ht="13.2" x14ac:dyDescent="0.2"/>
    <row r="5" spans="2:34" ht="13.2" x14ac:dyDescent="0.2"/>
    <row r="6" spans="2:34" ht="13.2" x14ac:dyDescent="0.2"/>
    <row r="7" spans="2:34" ht="13.2" x14ac:dyDescent="0.2"/>
    <row r="8" spans="2:34" ht="13.2" x14ac:dyDescent="0.2"/>
    <row r="9" spans="2:34" ht="13.2" x14ac:dyDescent="0.2">
      <c r="AH9" s="29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0"/>
    </row>
    <row r="18" spans="12:34" ht="13.2" x14ac:dyDescent="0.2"/>
    <row r="19" spans="12:34" ht="13.2" x14ac:dyDescent="0.2"/>
    <row r="20" spans="12:34" ht="13.2" x14ac:dyDescent="0.2">
      <c r="AH20" s="290"/>
    </row>
    <row r="21" spans="12:34" ht="13.2" x14ac:dyDescent="0.2">
      <c r="AH21" s="290"/>
    </row>
    <row r="22" spans="12:34" ht="13.2" x14ac:dyDescent="0.2"/>
    <row r="23" spans="12:34" ht="13.2" x14ac:dyDescent="0.2"/>
    <row r="24" spans="12:34" ht="13.2" x14ac:dyDescent="0.2">
      <c r="Q24" s="290"/>
    </row>
    <row r="25" spans="12:34" ht="13.2" x14ac:dyDescent="0.2"/>
    <row r="26" spans="12:34" ht="13.2" x14ac:dyDescent="0.2"/>
    <row r="27" spans="12:34" ht="13.2" x14ac:dyDescent="0.2"/>
    <row r="28" spans="12:34" ht="13.2" x14ac:dyDescent="0.2">
      <c r="O28" s="290"/>
      <c r="T28" s="290"/>
      <c r="AH28" s="290"/>
    </row>
    <row r="29" spans="12:34" ht="13.2" x14ac:dyDescent="0.2"/>
    <row r="30" spans="12:34" ht="13.2" x14ac:dyDescent="0.2"/>
    <row r="31" spans="12:34" ht="13.2" x14ac:dyDescent="0.2">
      <c r="Q31" s="290"/>
    </row>
    <row r="32" spans="12:34" ht="13.2" x14ac:dyDescent="0.2">
      <c r="L32" s="290"/>
    </row>
    <row r="33" spans="2:34" ht="13.2" x14ac:dyDescent="0.2">
      <c r="C33" s="290"/>
      <c r="E33" s="290"/>
      <c r="G33" s="290"/>
      <c r="I33" s="290"/>
      <c r="X33" s="290"/>
    </row>
    <row r="34" spans="2:34" ht="13.2" x14ac:dyDescent="0.2">
      <c r="B34" s="290"/>
      <c r="P34" s="290"/>
      <c r="R34" s="290"/>
      <c r="T34" s="290"/>
    </row>
    <row r="35" spans="2:34" ht="13.2" x14ac:dyDescent="0.2">
      <c r="D35" s="290"/>
      <c r="W35" s="290"/>
      <c r="AC35" s="290"/>
      <c r="AD35" s="290"/>
      <c r="AE35" s="290"/>
      <c r="AF35" s="290"/>
      <c r="AG35" s="290"/>
      <c r="AH35" s="290"/>
    </row>
    <row r="36" spans="2:34" ht="13.2" x14ac:dyDescent="0.2">
      <c r="H36" s="290"/>
      <c r="J36" s="290"/>
      <c r="K36" s="290"/>
      <c r="M36" s="290"/>
      <c r="Y36" s="290"/>
      <c r="Z36" s="290"/>
      <c r="AA36" s="290"/>
      <c r="AB36" s="290"/>
      <c r="AC36" s="290"/>
      <c r="AD36" s="290"/>
      <c r="AE36" s="290"/>
      <c r="AF36" s="290"/>
      <c r="AG36" s="290"/>
      <c r="AH36" s="290"/>
    </row>
    <row r="37" spans="2:34" ht="13.2" x14ac:dyDescent="0.2">
      <c r="AH37" s="290"/>
    </row>
    <row r="38" spans="2:34" ht="13.2" x14ac:dyDescent="0.2">
      <c r="AG38" s="290"/>
      <c r="AH38" s="290"/>
    </row>
    <row r="39" spans="2:34" ht="13.2" x14ac:dyDescent="0.2"/>
    <row r="40" spans="2:34" ht="13.2" x14ac:dyDescent="0.2">
      <c r="X40" s="290"/>
    </row>
    <row r="41" spans="2:34" ht="13.2" x14ac:dyDescent="0.2">
      <c r="R41" s="290"/>
    </row>
    <row r="42" spans="2:34" ht="13.2" x14ac:dyDescent="0.2">
      <c r="W42" s="290"/>
    </row>
    <row r="43" spans="2:34" ht="13.2" x14ac:dyDescent="0.2">
      <c r="Y43" s="290"/>
      <c r="Z43" s="290"/>
      <c r="AA43" s="290"/>
      <c r="AB43" s="290"/>
      <c r="AC43" s="290"/>
      <c r="AD43" s="290"/>
      <c r="AE43" s="290"/>
      <c r="AF43" s="290"/>
      <c r="AG43" s="290"/>
      <c r="AH43" s="290"/>
    </row>
    <row r="44" spans="2:34" ht="13.2" x14ac:dyDescent="0.2">
      <c r="AH44" s="290"/>
    </row>
    <row r="45" spans="2:34" ht="13.2" x14ac:dyDescent="0.2">
      <c r="X45" s="290"/>
    </row>
    <row r="46" spans="2:34" ht="13.2" x14ac:dyDescent="0.2"/>
    <row r="47" spans="2:34" ht="13.2" x14ac:dyDescent="0.2"/>
    <row r="48" spans="2:34" ht="13.2" x14ac:dyDescent="0.2">
      <c r="W48" s="290"/>
      <c r="Y48" s="290"/>
      <c r="Z48" s="290"/>
      <c r="AA48" s="290"/>
      <c r="AB48" s="290"/>
      <c r="AC48" s="290"/>
      <c r="AD48" s="290"/>
      <c r="AE48" s="290"/>
      <c r="AF48" s="290"/>
      <c r="AG48" s="290"/>
      <c r="AH48" s="290"/>
    </row>
    <row r="49" spans="28:34" ht="13.2" x14ac:dyDescent="0.2"/>
    <row r="50" spans="28:34" ht="13.2" x14ac:dyDescent="0.2">
      <c r="AE50" s="290"/>
      <c r="AF50" s="290"/>
      <c r="AG50" s="290"/>
      <c r="AH50" s="290"/>
    </row>
    <row r="51" spans="28:34" ht="13.2" x14ac:dyDescent="0.2">
      <c r="AC51" s="290"/>
      <c r="AD51" s="290"/>
      <c r="AE51" s="290"/>
      <c r="AF51" s="290"/>
      <c r="AG51" s="290"/>
      <c r="AH51" s="290"/>
    </row>
    <row r="52" spans="28:34" ht="13.2" x14ac:dyDescent="0.2"/>
    <row r="53" spans="28:34" ht="13.2" x14ac:dyDescent="0.2">
      <c r="AF53" s="290"/>
      <c r="AG53" s="290"/>
      <c r="AH53" s="290"/>
    </row>
    <row r="54" spans="28:34" ht="13.2" x14ac:dyDescent="0.2">
      <c r="AH54" s="290"/>
    </row>
    <row r="55" spans="28:34" ht="13.2" x14ac:dyDescent="0.2"/>
    <row r="56" spans="28:34" ht="13.2" x14ac:dyDescent="0.2">
      <c r="AB56" s="290"/>
      <c r="AC56" s="290"/>
      <c r="AD56" s="290"/>
      <c r="AE56" s="290"/>
      <c r="AF56" s="290"/>
      <c r="AG56" s="290"/>
      <c r="AH56" s="290"/>
    </row>
    <row r="57" spans="28:34" ht="13.2" x14ac:dyDescent="0.2">
      <c r="AH57" s="290"/>
    </row>
    <row r="58" spans="28:34" ht="13.2" x14ac:dyDescent="0.2">
      <c r="AH58" s="290"/>
    </row>
    <row r="59" spans="28:34" ht="13.2" x14ac:dyDescent="0.2">
      <c r="AG59" s="290"/>
      <c r="AH59" s="290"/>
    </row>
    <row r="60" spans="28:34" ht="13.2" x14ac:dyDescent="0.2"/>
    <row r="61" spans="28:34" ht="13.2" x14ac:dyDescent="0.2"/>
    <row r="62" spans="28:34" ht="13.2" x14ac:dyDescent="0.2"/>
    <row r="63" spans="28:34" ht="13.2" x14ac:dyDescent="0.2">
      <c r="AH63" s="290"/>
    </row>
    <row r="64" spans="28:34" ht="13.2" x14ac:dyDescent="0.2">
      <c r="AG64" s="290"/>
      <c r="AH64" s="290"/>
    </row>
    <row r="65" spans="28:34" ht="13.2" x14ac:dyDescent="0.2"/>
    <row r="66" spans="28:34" ht="13.2" x14ac:dyDescent="0.2"/>
    <row r="67" spans="28:34" ht="13.2" x14ac:dyDescent="0.2"/>
    <row r="68" spans="28:34" ht="13.2" x14ac:dyDescent="0.2">
      <c r="AB68" s="290"/>
      <c r="AC68" s="290"/>
      <c r="AD68" s="290"/>
      <c r="AE68" s="290"/>
      <c r="AF68" s="290"/>
      <c r="AG68" s="290"/>
      <c r="AH68" s="290"/>
    </row>
    <row r="69" spans="28:34" ht="13.2" x14ac:dyDescent="0.2">
      <c r="AF69" s="290"/>
      <c r="AG69" s="290"/>
      <c r="AH69" s="290"/>
    </row>
    <row r="70" spans="28:34" ht="13.2" x14ac:dyDescent="0.2"/>
    <row r="71" spans="28:34" ht="13.2" x14ac:dyDescent="0.2"/>
    <row r="72" spans="28:34" ht="13.2" x14ac:dyDescent="0.2"/>
    <row r="73" spans="28:34" ht="13.2" x14ac:dyDescent="0.2"/>
    <row r="74" spans="28:34" ht="13.2" x14ac:dyDescent="0.2"/>
    <row r="75" spans="28:34" ht="13.2" x14ac:dyDescent="0.2">
      <c r="AH75" s="290"/>
    </row>
    <row r="76" spans="28:34" ht="13.2" x14ac:dyDescent="0.2">
      <c r="AF76" s="290"/>
      <c r="AG76" s="290"/>
      <c r="AH76" s="290"/>
    </row>
    <row r="77" spans="28:34" ht="13.2" x14ac:dyDescent="0.2">
      <c r="AG77" s="290"/>
      <c r="AH77" s="290"/>
    </row>
    <row r="78" spans="28:34" ht="13.2" x14ac:dyDescent="0.2"/>
    <row r="79" spans="28:34" ht="13.2" x14ac:dyDescent="0.2"/>
    <row r="80" spans="28:34" ht="13.2" x14ac:dyDescent="0.2"/>
    <row r="81" spans="25:34" ht="13.2" x14ac:dyDescent="0.2"/>
    <row r="82" spans="25:34" ht="13.2" x14ac:dyDescent="0.2">
      <c r="Y82" s="290"/>
    </row>
    <row r="83" spans="25:34" ht="13.2" x14ac:dyDescent="0.2">
      <c r="Y83" s="290"/>
      <c r="Z83" s="290"/>
      <c r="AA83" s="290"/>
      <c r="AB83" s="290"/>
      <c r="AC83" s="290"/>
      <c r="AD83" s="290"/>
      <c r="AE83" s="290"/>
      <c r="AF83" s="290"/>
      <c r="AG83" s="290"/>
      <c r="AH83" s="290"/>
    </row>
    <row r="84" spans="25:34" ht="13.2" x14ac:dyDescent="0.2"/>
    <row r="85" spans="25:34" ht="13.2" x14ac:dyDescent="0.2"/>
    <row r="86" spans="25:34" ht="13.2" x14ac:dyDescent="0.2"/>
    <row r="87" spans="25:34" ht="13.2" x14ac:dyDescent="0.2"/>
    <row r="88" spans="25:34" ht="13.2" x14ac:dyDescent="0.2">
      <c r="AH88" s="29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0"/>
      <c r="AG94" s="290"/>
      <c r="AH94" s="290"/>
    </row>
    <row r="95" spans="25:34" ht="13.5" customHeight="1" x14ac:dyDescent="0.2">
      <c r="AH95" s="29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0"/>
    </row>
    <row r="102" spans="33:34" ht="13.5" customHeight="1" x14ac:dyDescent="0.2"/>
    <row r="103" spans="33:34" ht="13.5" customHeight="1" x14ac:dyDescent="0.2"/>
    <row r="104" spans="33:34" ht="13.5" customHeight="1" x14ac:dyDescent="0.2">
      <c r="AG104" s="290"/>
      <c r="AH104" s="29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0"/>
    </row>
    <row r="117" spans="34:122" ht="13.5" customHeight="1" x14ac:dyDescent="0.2"/>
    <row r="118" spans="34:122" ht="13.5" customHeight="1" x14ac:dyDescent="0.2"/>
    <row r="119" spans="34:122" ht="13.5" customHeight="1" x14ac:dyDescent="0.2"/>
    <row r="120" spans="34:122" ht="13.5" customHeight="1" x14ac:dyDescent="0.2">
      <c r="AH120" s="290"/>
    </row>
    <row r="121" spans="34:122" ht="13.5" customHeight="1" x14ac:dyDescent="0.2">
      <c r="AH121" s="290"/>
    </row>
    <row r="122" spans="34:122" ht="13.5" customHeight="1" x14ac:dyDescent="0.2"/>
    <row r="123" spans="34:122" ht="13.5" customHeight="1" x14ac:dyDescent="0.2"/>
    <row r="124" spans="34:122" ht="13.5" customHeight="1" x14ac:dyDescent="0.2"/>
    <row r="125" spans="34:122" ht="13.5" customHeight="1" x14ac:dyDescent="0.2">
      <c r="DR125" s="290" t="s">
        <v>
493</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G668x3H5ZhSZ9jDH0rpcMq03CRtOzjSAernZtAMZNC663WvuBrhvIqsQQMlwcAy4H+1D7jiSfhFVykGqHZOy3Q==" saltValue="dshQk0PquMYqE3ReP5Qflw=="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49" customWidth="1"/>
    <col min="2" max="8" width="13.33203125" style="149" customWidth="1"/>
    <col min="9" max="16384" width="11.109375" style="149"/>
  </cols>
  <sheetData>
    <row r="1" spans="1:8" x14ac:dyDescent="0.2">
      <c r="A1" s="143"/>
      <c r="B1" s="144"/>
      <c r="C1" s="145"/>
      <c r="D1" s="146"/>
      <c r="E1" s="147"/>
      <c r="F1" s="147"/>
      <c r="G1" s="147"/>
      <c r="H1" s="148"/>
    </row>
    <row r="2" spans="1:8" x14ac:dyDescent="0.2">
      <c r="A2" s="150"/>
      <c r="B2" s="151"/>
      <c r="C2" s="152"/>
      <c r="D2" s="153" t="s">
        <v>
51</v>
      </c>
      <c r="E2" s="154"/>
      <c r="F2" s="155" t="s">
        <v>
544</v>
      </c>
      <c r="G2" s="156"/>
      <c r="H2" s="157"/>
    </row>
    <row r="3" spans="1:8" x14ac:dyDescent="0.2">
      <c r="A3" s="153" t="s">
        <v>
537</v>
      </c>
      <c r="B3" s="158"/>
      <c r="C3" s="159"/>
      <c r="D3" s="160">
        <v>
148187</v>
      </c>
      <c r="E3" s="161"/>
      <c r="F3" s="162">
        <v>
288550</v>
      </c>
      <c r="G3" s="163"/>
      <c r="H3" s="164"/>
    </row>
    <row r="4" spans="1:8" x14ac:dyDescent="0.2">
      <c r="A4" s="165"/>
      <c r="B4" s="166"/>
      <c r="C4" s="167"/>
      <c r="D4" s="168">
        <v>
96145</v>
      </c>
      <c r="E4" s="169"/>
      <c r="F4" s="170">
        <v>
141525</v>
      </c>
      <c r="G4" s="171"/>
      <c r="H4" s="172"/>
    </row>
    <row r="5" spans="1:8" x14ac:dyDescent="0.2">
      <c r="A5" s="153" t="s">
        <v>
539</v>
      </c>
      <c r="B5" s="158"/>
      <c r="C5" s="159"/>
      <c r="D5" s="160">
        <v>
214268</v>
      </c>
      <c r="E5" s="161"/>
      <c r="F5" s="162">
        <v>
287914</v>
      </c>
      <c r="G5" s="163"/>
      <c r="H5" s="164"/>
    </row>
    <row r="6" spans="1:8" x14ac:dyDescent="0.2">
      <c r="A6" s="165"/>
      <c r="B6" s="166"/>
      <c r="C6" s="167"/>
      <c r="D6" s="168">
        <v>
167568</v>
      </c>
      <c r="E6" s="169"/>
      <c r="F6" s="170">
        <v>
146531</v>
      </c>
      <c r="G6" s="171"/>
      <c r="H6" s="172"/>
    </row>
    <row r="7" spans="1:8" x14ac:dyDescent="0.2">
      <c r="A7" s="153" t="s">
        <v>
540</v>
      </c>
      <c r="B7" s="158"/>
      <c r="C7" s="159"/>
      <c r="D7" s="160">
        <v>
191458</v>
      </c>
      <c r="E7" s="161"/>
      <c r="F7" s="162">
        <v>
310300</v>
      </c>
      <c r="G7" s="163"/>
      <c r="H7" s="164"/>
    </row>
    <row r="8" spans="1:8" x14ac:dyDescent="0.2">
      <c r="A8" s="165"/>
      <c r="B8" s="166"/>
      <c r="C8" s="167"/>
      <c r="D8" s="168">
        <v>
138000</v>
      </c>
      <c r="E8" s="169"/>
      <c r="F8" s="170">
        <v>
157576</v>
      </c>
      <c r="G8" s="171"/>
      <c r="H8" s="172"/>
    </row>
    <row r="9" spans="1:8" x14ac:dyDescent="0.2">
      <c r="A9" s="153" t="s">
        <v>
541</v>
      </c>
      <c r="B9" s="158"/>
      <c r="C9" s="159"/>
      <c r="D9" s="160">
        <v>
310365</v>
      </c>
      <c r="E9" s="161"/>
      <c r="F9" s="162">
        <v>
317319</v>
      </c>
      <c r="G9" s="163"/>
      <c r="H9" s="164"/>
    </row>
    <row r="10" spans="1:8" x14ac:dyDescent="0.2">
      <c r="A10" s="165"/>
      <c r="B10" s="166"/>
      <c r="C10" s="167"/>
      <c r="D10" s="168">
        <v>
172595</v>
      </c>
      <c r="E10" s="169"/>
      <c r="F10" s="170">
        <v>
164214</v>
      </c>
      <c r="G10" s="171"/>
      <c r="H10" s="172"/>
    </row>
    <row r="11" spans="1:8" x14ac:dyDescent="0.2">
      <c r="A11" s="153" t="s">
        <v>
542</v>
      </c>
      <c r="B11" s="158"/>
      <c r="C11" s="159"/>
      <c r="D11" s="160">
        <v>
284706</v>
      </c>
      <c r="E11" s="161"/>
      <c r="F11" s="162">
        <v>
289738</v>
      </c>
      <c r="G11" s="163"/>
      <c r="H11" s="164"/>
    </row>
    <row r="12" spans="1:8" x14ac:dyDescent="0.2">
      <c r="A12" s="165"/>
      <c r="B12" s="166"/>
      <c r="C12" s="173"/>
      <c r="D12" s="168">
        <v>
208147</v>
      </c>
      <c r="E12" s="169"/>
      <c r="F12" s="170">
        <v>
156238</v>
      </c>
      <c r="G12" s="171"/>
      <c r="H12" s="172"/>
    </row>
    <row r="13" spans="1:8" x14ac:dyDescent="0.2">
      <c r="A13" s="153"/>
      <c r="B13" s="158"/>
      <c r="C13" s="174"/>
      <c r="D13" s="175">
        <v>
229797</v>
      </c>
      <c r="E13" s="176"/>
      <c r="F13" s="177">
        <v>
298764</v>
      </c>
      <c r="G13" s="178"/>
      <c r="H13" s="164"/>
    </row>
    <row r="14" spans="1:8" x14ac:dyDescent="0.2">
      <c r="A14" s="165"/>
      <c r="B14" s="166"/>
      <c r="C14" s="167"/>
      <c r="D14" s="168">
        <v>
156491</v>
      </c>
      <c r="E14" s="169"/>
      <c r="F14" s="170">
        <v>
153217</v>
      </c>
      <c r="G14" s="171"/>
      <c r="H14" s="172"/>
    </row>
    <row r="17" spans="1:11" x14ac:dyDescent="0.2">
      <c r="A17" s="149" t="s">
        <v>
52</v>
      </c>
    </row>
    <row r="18" spans="1:11" x14ac:dyDescent="0.2">
      <c r="A18" s="179"/>
      <c r="B18" s="179" t="str">
        <f>
実質収支比率等に係る経年分析!F$46</f>
        <v>
H26</v>
      </c>
      <c r="C18" s="179" t="str">
        <f>
実質収支比率等に係る経年分析!G$46</f>
        <v>
H27</v>
      </c>
      <c r="D18" s="179" t="str">
        <f>
実質収支比率等に係る経年分析!H$46</f>
        <v>
H28</v>
      </c>
      <c r="E18" s="179" t="str">
        <f>
実質収支比率等に係る経年分析!I$46</f>
        <v>
H29</v>
      </c>
      <c r="F18" s="179" t="str">
        <f>
実質収支比率等に係る経年分析!J$46</f>
        <v>
H30</v>
      </c>
    </row>
    <row r="19" spans="1:11" x14ac:dyDescent="0.2">
      <c r="A19" s="179" t="s">
        <v>
53</v>
      </c>
      <c r="B19" s="179">
        <f>
ROUND(VALUE(SUBSTITUTE(実質収支比率等に係る経年分析!F$48,"▲","-")),2)</f>
        <v>
3.8</v>
      </c>
      <c r="C19" s="179">
        <f>
ROUND(VALUE(SUBSTITUTE(実質収支比率等に係る経年分析!G$48,"▲","-")),2)</f>
        <v>
10.38</v>
      </c>
      <c r="D19" s="179">
        <f>
ROUND(VALUE(SUBSTITUTE(実質収支比率等に係る経年分析!H$48,"▲","-")),2)</f>
        <v>
9.1199999999999992</v>
      </c>
      <c r="E19" s="179">
        <f>
ROUND(VALUE(SUBSTITUTE(実質収支比率等に係る経年分析!I$48,"▲","-")),2)</f>
        <v>
8.5299999999999994</v>
      </c>
      <c r="F19" s="179">
        <f>
ROUND(VALUE(SUBSTITUTE(実質収支比率等に係る経年分析!J$48,"▲","-")),2)</f>
        <v>
11.53</v>
      </c>
    </row>
    <row r="20" spans="1:11" x14ac:dyDescent="0.2">
      <c r="A20" s="179" t="s">
        <v>
54</v>
      </c>
      <c r="B20" s="179">
        <f>
ROUND(VALUE(SUBSTITUTE(実質収支比率等に係る経年分析!F$47,"▲","-")),2)</f>
        <v>
49.37</v>
      </c>
      <c r="C20" s="179">
        <f>
ROUND(VALUE(SUBSTITUTE(実質収支比率等に係る経年分析!G$47,"▲","-")),2)</f>
        <v>
43.14</v>
      </c>
      <c r="D20" s="179">
        <f>
ROUND(VALUE(SUBSTITUTE(実質収支比率等に係る経年分析!H$47,"▲","-")),2)</f>
        <v>
44.76</v>
      </c>
      <c r="E20" s="179">
        <f>
ROUND(VALUE(SUBSTITUTE(実質収支比率等に係る経年分析!I$47,"▲","-")),2)</f>
        <v>
46.26</v>
      </c>
      <c r="F20" s="179">
        <f>
ROUND(VALUE(SUBSTITUTE(実質収支比率等に係る経年分析!J$47,"▲","-")),2)</f>
        <v>
47.69</v>
      </c>
    </row>
    <row r="21" spans="1:11" x14ac:dyDescent="0.2">
      <c r="A21" s="179" t="s">
        <v>
55</v>
      </c>
      <c r="B21" s="179">
        <f>
IF(ISNUMBER(VALUE(SUBSTITUTE(実質収支比率等に係る経年分析!F$49,"▲","-"))),ROUND(VALUE(SUBSTITUTE(実質収支比率等に係る経年分析!F$49,"▲","-")),2),NA())</f>
        <v>
0.62</v>
      </c>
      <c r="C21" s="179">
        <f>
IF(ISNUMBER(VALUE(SUBSTITUTE(実質収支比率等に係る経年分析!G$49,"▲","-"))),ROUND(VALUE(SUBSTITUTE(実質収支比率等に係る経年分析!G$49,"▲","-")),2),NA())</f>
        <v>
2.35</v>
      </c>
      <c r="D21" s="179">
        <f>
IF(ISNUMBER(VALUE(SUBSTITUTE(実質収支比率等に係る経年分析!H$49,"▲","-"))),ROUND(VALUE(SUBSTITUTE(実質収支比率等に係る経年分析!H$49,"▲","-")),2),NA())</f>
        <v>
1.86</v>
      </c>
      <c r="E21" s="179">
        <f>
IF(ISNUMBER(VALUE(SUBSTITUTE(実質収支比率等に係る経年分析!I$49,"▲","-"))),ROUND(VALUE(SUBSTITUTE(実質収支比率等に係る経年分析!I$49,"▲","-")),2),NA())</f>
        <v>
16.68</v>
      </c>
      <c r="F21" s="179">
        <f>
IF(ISNUMBER(VALUE(SUBSTITUTE(実質収支比率等に係る経年分析!J$49,"▲","-"))),ROUND(VALUE(SUBSTITUTE(実質収支比率等に係る経年分析!J$49,"▲","-")),2),NA())</f>
        <v>
2.77</v>
      </c>
    </row>
    <row r="24" spans="1:11" x14ac:dyDescent="0.2">
      <c r="A24" s="149" t="s">
        <v>
56</v>
      </c>
    </row>
    <row r="25" spans="1:11" x14ac:dyDescent="0.2">
      <c r="A25" s="180"/>
      <c r="B25" s="180" t="str">
        <f>
連結実質赤字比率に係る赤字・黒字の構成分析!F$33</f>
        <v>
H26</v>
      </c>
      <c r="C25" s="180"/>
      <c r="D25" s="180" t="str">
        <f>
連結実質赤字比率に係る赤字・黒字の構成分析!G$33</f>
        <v>
H27</v>
      </c>
      <c r="E25" s="180"/>
      <c r="F25" s="180" t="str">
        <f>
連結実質赤字比率に係る赤字・黒字の構成分析!H$33</f>
        <v>
H28</v>
      </c>
      <c r="G25" s="180"/>
      <c r="H25" s="180" t="str">
        <f>
連結実質赤字比率に係る赤字・黒字の構成分析!I$33</f>
        <v>
H29</v>
      </c>
      <c r="I25" s="180"/>
      <c r="J25" s="180" t="str">
        <f>
連結実質赤字比率に係る赤字・黒字の構成分析!J$33</f>
        <v>
H30</v>
      </c>
      <c r="K25" s="180"/>
    </row>
    <row r="26" spans="1:11" x14ac:dyDescent="0.2">
      <c r="A26" s="180"/>
      <c r="B26" s="180" t="s">
        <v>
57</v>
      </c>
      <c r="C26" s="180" t="s">
        <v>
58</v>
      </c>
      <c r="D26" s="180" t="s">
        <v>
57</v>
      </c>
      <c r="E26" s="180" t="s">
        <v>
58</v>
      </c>
      <c r="F26" s="180" t="s">
        <v>
57</v>
      </c>
      <c r="G26" s="180" t="s">
        <v>
58</v>
      </c>
      <c r="H26" s="180" t="s">
        <v>
57</v>
      </c>
      <c r="I26" s="180" t="s">
        <v>
58</v>
      </c>
      <c r="J26" s="180" t="s">
        <v>
57</v>
      </c>
      <c r="K26" s="180" t="s">
        <v>
58</v>
      </c>
    </row>
    <row r="27" spans="1:11" x14ac:dyDescent="0.2">
      <c r="A27" s="180" t="str">
        <f>
IF(連結実質赤字比率に係る赤字・黒字の構成分析!C$43="",NA(),連結実質赤字比率に係る赤字・黒字の構成分析!C$43)</f>
        <v>
その他会計（黒字）</v>
      </c>
      <c r="B27" s="180" t="e">
        <f>
IF(ROUND(VALUE(SUBSTITUTE(連結実質赤字比率に係る赤字・黒字の構成分析!F$43,"▲", "-")), 2) &lt; 0, ABS(ROUND(VALUE(SUBSTITUTE(連結実質赤字比率に係る赤字・黒字の構成分析!F$43,"▲", "-")), 2)), NA())</f>
        <v>
#N/A</v>
      </c>
      <c r="C27" s="180">
        <f>
IF(ROUND(VALUE(SUBSTITUTE(連結実質赤字比率に係る赤字・黒字の構成分析!F$43,"▲", "-")), 2) &gt;= 0, ABS(ROUND(VALUE(SUBSTITUTE(連結実質赤字比率に係る赤字・黒字の構成分析!F$43,"▲", "-")), 2)), NA())</f>
        <v>
0</v>
      </c>
      <c r="D27" s="180" t="e">
        <f>
IF(ROUND(VALUE(SUBSTITUTE(連結実質赤字比率に係る赤字・黒字の構成分析!G$43,"▲", "-")), 2) &lt; 0, ABS(ROUND(VALUE(SUBSTITUTE(連結実質赤字比率に係る赤字・黒字の構成分析!G$43,"▲", "-")), 2)), NA())</f>
        <v>
#N/A</v>
      </c>
      <c r="E27" s="180">
        <f>
IF(ROUND(VALUE(SUBSTITUTE(連結実質赤字比率に係る赤字・黒字の構成分析!G$43,"▲", "-")), 2) &gt;= 0, ABS(ROUND(VALUE(SUBSTITUTE(連結実質赤字比率に係る赤字・黒字の構成分析!G$43,"▲", "-")), 2)), NA())</f>
        <v>
0</v>
      </c>
      <c r="F27" s="180" t="e">
        <f>
IF(ROUND(VALUE(SUBSTITUTE(連結実質赤字比率に係る赤字・黒字の構成分析!H$43,"▲", "-")), 2) &lt; 0, ABS(ROUND(VALUE(SUBSTITUTE(連結実質赤字比率に係る赤字・黒字の構成分析!H$43,"▲", "-")), 2)), NA())</f>
        <v>
#N/A</v>
      </c>
      <c r="G27" s="180">
        <f>
IF(ROUND(VALUE(SUBSTITUTE(連結実質赤字比率に係る赤字・黒字の構成分析!H$43,"▲", "-")), 2) &gt;= 0, ABS(ROUND(VALUE(SUBSTITUTE(連結実質赤字比率に係る赤字・黒字の構成分析!H$43,"▲", "-")), 2)), NA())</f>
        <v>
0</v>
      </c>
      <c r="H27" s="180" t="e">
        <f>
IF(ROUND(VALUE(SUBSTITUTE(連結実質赤字比率に係る赤字・黒字の構成分析!I$43,"▲", "-")), 2) &lt; 0, ABS(ROUND(VALUE(SUBSTITUTE(連結実質赤字比率に係る赤字・黒字の構成分析!I$43,"▲", "-")), 2)), NA())</f>
        <v>
#N/A</v>
      </c>
      <c r="I27" s="180">
        <f>
IF(ROUND(VALUE(SUBSTITUTE(連結実質赤字比率に係る赤字・黒字の構成分析!I$43,"▲", "-")), 2) &gt;= 0, ABS(ROUND(VALUE(SUBSTITUTE(連結実質赤字比率に係る赤字・黒字の構成分析!I$43,"▲", "-")), 2)), NA())</f>
        <v>
0</v>
      </c>
      <c r="J27" s="180" t="e">
        <f>
IF(ROUND(VALUE(SUBSTITUTE(連結実質赤字比率に係る赤字・黒字の構成分析!J$43,"▲", "-")), 2) &lt; 0, ABS(ROUND(VALUE(SUBSTITUTE(連結実質赤字比率に係る赤字・黒字の構成分析!J$43,"▲", "-")), 2)), NA())</f>
        <v>
#N/A</v>
      </c>
      <c r="K27" s="180">
        <f>
IF(ROUND(VALUE(SUBSTITUTE(連結実質赤字比率に係る赤字・黒字の構成分析!J$43,"▲", "-")), 2) &gt;= 0, ABS(ROUND(VALUE(SUBSTITUTE(連結実質赤字比率に係る赤字・黒字の構成分析!J$43,"▲", "-")), 2)), NA())</f>
        <v>
0</v>
      </c>
    </row>
    <row r="28" spans="1:11" x14ac:dyDescent="0.2">
      <c r="A28" s="180" t="str">
        <f>
IF(連結実質赤字比率に係る赤字・黒字の構成分析!C$42="",NA(),連結実質赤字比率に係る赤字・黒字の構成分析!C$42)</f>
        <v>
その他会計（赤字）</v>
      </c>
      <c r="B28" s="180" t="e">
        <f>
IF(ROUND(VALUE(SUBSTITUTE(連結実質赤字比率に係る赤字・黒字の構成分析!F$42,"▲", "-")), 2) &lt; 0, ABS(ROUND(VALUE(SUBSTITUTE(連結実質赤字比率に係る赤字・黒字の構成分析!F$42,"▲", "-")), 2)), NA())</f>
        <v>
#VALUE!</v>
      </c>
      <c r="C28" s="180" t="e">
        <f>
IF(ROUND(VALUE(SUBSTITUTE(連結実質赤字比率に係る赤字・黒字の構成分析!F$42,"▲", "-")), 2) &gt;= 0, ABS(ROUND(VALUE(SUBSTITUTE(連結実質赤字比率に係る赤字・黒字の構成分析!F$42,"▲", "-")), 2)), NA())</f>
        <v>
#VALUE!</v>
      </c>
      <c r="D28" s="180" t="e">
        <f>
IF(ROUND(VALUE(SUBSTITUTE(連結実質赤字比率に係る赤字・黒字の構成分析!G$42,"▲", "-")), 2) &lt; 0, ABS(ROUND(VALUE(SUBSTITUTE(連結実質赤字比率に係る赤字・黒字の構成分析!G$42,"▲", "-")), 2)), NA())</f>
        <v>
#VALUE!</v>
      </c>
      <c r="E28" s="180" t="e">
        <f>
IF(ROUND(VALUE(SUBSTITUTE(連結実質赤字比率に係る赤字・黒字の構成分析!G$42,"▲", "-")), 2) &gt;= 0, ABS(ROUND(VALUE(SUBSTITUTE(連結実質赤字比率に係る赤字・黒字の構成分析!G$42,"▲", "-")), 2)), NA())</f>
        <v>
#VALUE!</v>
      </c>
      <c r="F28" s="180" t="e">
        <f>
IF(ROUND(VALUE(SUBSTITUTE(連結実質赤字比率に係る赤字・黒字の構成分析!H$42,"▲", "-")), 2) &lt; 0, ABS(ROUND(VALUE(SUBSTITUTE(連結実質赤字比率に係る赤字・黒字の構成分析!H$42,"▲", "-")), 2)), NA())</f>
        <v>
#VALUE!</v>
      </c>
      <c r="G28" s="180" t="e">
        <f>
IF(ROUND(VALUE(SUBSTITUTE(連結実質赤字比率に係る赤字・黒字の構成分析!H$42,"▲", "-")), 2) &gt;= 0, ABS(ROUND(VALUE(SUBSTITUTE(連結実質赤字比率に係る赤字・黒字の構成分析!H$42,"▲", "-")), 2)), NA())</f>
        <v>
#VALUE!</v>
      </c>
      <c r="H28" s="180" t="e">
        <f>
IF(ROUND(VALUE(SUBSTITUTE(連結実質赤字比率に係る赤字・黒字の構成分析!I$42,"▲", "-")), 2) &lt; 0, ABS(ROUND(VALUE(SUBSTITUTE(連結実質赤字比率に係る赤字・黒字の構成分析!I$42,"▲", "-")), 2)), NA())</f>
        <v>
#VALUE!</v>
      </c>
      <c r="I28" s="180" t="e">
        <f>
IF(ROUND(VALUE(SUBSTITUTE(連結実質赤字比率に係る赤字・黒字の構成分析!I$42,"▲", "-")), 2) &gt;= 0, ABS(ROUND(VALUE(SUBSTITUTE(連結実質赤字比率に係る赤字・黒字の構成分析!I$42,"▲", "-")), 2)), NA())</f>
        <v>
#VALUE!</v>
      </c>
      <c r="J28" s="180" t="e">
        <f>
IF(ROUND(VALUE(SUBSTITUTE(連結実質赤字比率に係る赤字・黒字の構成分析!J$42,"▲", "-")), 2) &lt; 0, ABS(ROUND(VALUE(SUBSTITUTE(連結実質赤字比率に係る赤字・黒字の構成分析!J$42,"▲", "-")), 2)), NA())</f>
        <v>
#VALUE!</v>
      </c>
      <c r="K28" s="180" t="e">
        <f>
IF(ROUND(VALUE(SUBSTITUTE(連結実質赤字比率に係る赤字・黒字の構成分析!J$42,"▲", "-")), 2) &gt;= 0, ABS(ROUND(VALUE(SUBSTITUTE(連結実質赤字比率に係る赤字・黒字の構成分析!J$42,"▲", "-")), 2)), NA())</f>
        <v>
#VALUE!</v>
      </c>
    </row>
    <row r="29" spans="1:11" x14ac:dyDescent="0.2">
      <c r="A29" s="180" t="str">
        <f>
IF(連結実質赤字比率に係る赤字・黒字の構成分析!C$41="",NA(),連結実質赤字比率に係る赤字・黒字の構成分析!C$41)</f>
        <v>
国民健康保険特別会計</v>
      </c>
      <c r="B29" s="180" t="e">
        <f>
IF(ROUND(VALUE(SUBSTITUTE(連結実質赤字比率に係る赤字・黒字の構成分析!F$41,"▲", "-")), 2) &lt; 0, ABS(ROUND(VALUE(SUBSTITUTE(連結実質赤字比率に係る赤字・黒字の構成分析!F$41,"▲", "-")), 2)), NA())</f>
        <v>
#N/A</v>
      </c>
      <c r="C29" s="180">
        <f>
IF(ROUND(VALUE(SUBSTITUTE(連結実質赤字比率に係る赤字・黒字の構成分析!F$41,"▲", "-")), 2) &gt;= 0, ABS(ROUND(VALUE(SUBSTITUTE(連結実質赤字比率に係る赤字・黒字の構成分析!F$41,"▲", "-")), 2)), NA())</f>
        <v>
0.16</v>
      </c>
      <c r="D29" s="180" t="e">
        <f>
IF(ROUND(VALUE(SUBSTITUTE(連結実質赤字比率に係る赤字・黒字の構成分析!G$41,"▲", "-")), 2) &lt; 0, ABS(ROUND(VALUE(SUBSTITUTE(連結実質赤字比率に係る赤字・黒字の構成分析!G$41,"▲", "-")), 2)), NA())</f>
        <v>
#N/A</v>
      </c>
      <c r="E29" s="180">
        <f>
IF(ROUND(VALUE(SUBSTITUTE(連結実質赤字比率に係る赤字・黒字の構成分析!G$41,"▲", "-")), 2) &gt;= 0, ABS(ROUND(VALUE(SUBSTITUTE(連結実質赤字比率に係る赤字・黒字の構成分析!G$41,"▲", "-")), 2)), NA())</f>
        <v>
0</v>
      </c>
      <c r="F29" s="180" t="e">
        <f>
IF(ROUND(VALUE(SUBSTITUTE(連結実質赤字比率に係る赤字・黒字の構成分析!H$41,"▲", "-")), 2) &lt; 0, ABS(ROUND(VALUE(SUBSTITUTE(連結実質赤字比率に係る赤字・黒字の構成分析!H$41,"▲", "-")), 2)), NA())</f>
        <v>
#N/A</v>
      </c>
      <c r="G29" s="180">
        <f>
IF(ROUND(VALUE(SUBSTITUTE(連結実質赤字比率に係る赤字・黒字の構成分析!H$41,"▲", "-")), 2) &gt;= 0, ABS(ROUND(VALUE(SUBSTITUTE(連結実質赤字比率に係る赤字・黒字の構成分析!H$41,"▲", "-")), 2)), NA())</f>
        <v>
1.94</v>
      </c>
      <c r="H29" s="180" t="e">
        <f>
IF(ROUND(VALUE(SUBSTITUTE(連結実質赤字比率に係る赤字・黒字の構成分析!I$41,"▲", "-")), 2) &lt; 0, ABS(ROUND(VALUE(SUBSTITUTE(連結実質赤字比率に係る赤字・黒字の構成分析!I$41,"▲", "-")), 2)), NA())</f>
        <v>
#N/A</v>
      </c>
      <c r="I29" s="180">
        <f>
IF(ROUND(VALUE(SUBSTITUTE(連結実質赤字比率に係る赤字・黒字の構成分析!I$41,"▲", "-")), 2) &gt;= 0, ABS(ROUND(VALUE(SUBSTITUTE(連結実質赤字比率に係る赤字・黒字の構成分析!I$41,"▲", "-")), 2)), NA())</f>
        <v>
0.05</v>
      </c>
      <c r="J29" s="180" t="e">
        <f>
IF(ROUND(VALUE(SUBSTITUTE(連結実質赤字比率に係る赤字・黒字の構成分析!J$41,"▲", "-")), 2) &lt; 0, ABS(ROUND(VALUE(SUBSTITUTE(連結実質赤字比率に係る赤字・黒字の構成分析!J$41,"▲", "-")), 2)), NA())</f>
        <v>
#N/A</v>
      </c>
      <c r="K29" s="180">
        <f>
IF(ROUND(VALUE(SUBSTITUTE(連結実質赤字比率に係る赤字・黒字の構成分析!J$41,"▲", "-")), 2) &gt;= 0, ABS(ROUND(VALUE(SUBSTITUTE(連結実質赤字比率に係る赤字・黒字の構成分析!J$41,"▲", "-")), 2)), NA())</f>
        <v>
0</v>
      </c>
    </row>
    <row r="30" spans="1:11" x14ac:dyDescent="0.2">
      <c r="A30" s="180" t="str">
        <f>
IF(連結実質赤字比率に係る赤字・黒字の構成分析!C$40="",NA(),連結実質赤字比率に係る赤字・黒字の構成分析!C$40)</f>
        <v>
宅地造成事業特別会計</v>
      </c>
      <c r="B30" s="180" t="e">
        <f>
IF(ROUND(VALUE(SUBSTITUTE(連結実質赤字比率に係る赤字・黒字の構成分析!F$40,"▲", "-")), 2) &lt; 0, ABS(ROUND(VALUE(SUBSTITUTE(連結実質赤字比率に係る赤字・黒字の構成分析!F$40,"▲", "-")), 2)), NA())</f>
        <v>
#N/A</v>
      </c>
      <c r="C30" s="180">
        <f>
IF(ROUND(VALUE(SUBSTITUTE(連結実質赤字比率に係る赤字・黒字の構成分析!F$40,"▲", "-")), 2) &gt;= 0, ABS(ROUND(VALUE(SUBSTITUTE(連結実質赤字比率に係る赤字・黒字の構成分析!F$40,"▲", "-")), 2)), NA())</f>
        <v>
0.03</v>
      </c>
      <c r="D30" s="180" t="e">
        <f>
IF(ROUND(VALUE(SUBSTITUTE(連結実質赤字比率に係る赤字・黒字の構成分析!G$40,"▲", "-")), 2) &lt; 0, ABS(ROUND(VALUE(SUBSTITUTE(連結実質赤字比率に係る赤字・黒字の構成分析!G$40,"▲", "-")), 2)), NA())</f>
        <v>
#N/A</v>
      </c>
      <c r="E30" s="180">
        <f>
IF(ROUND(VALUE(SUBSTITUTE(連結実質赤字比率に係る赤字・黒字の構成分析!G$40,"▲", "-")), 2) &gt;= 0, ABS(ROUND(VALUE(SUBSTITUTE(連結実質赤字比率に係る赤字・黒字の構成分析!G$40,"▲", "-")), 2)), NA())</f>
        <v>
0</v>
      </c>
      <c r="F30" s="180" t="e">
        <f>
IF(ROUND(VALUE(SUBSTITUTE(連結実質赤字比率に係る赤字・黒字の構成分析!H$40,"▲", "-")), 2) &lt; 0, ABS(ROUND(VALUE(SUBSTITUTE(連結実質赤字比率に係る赤字・黒字の構成分析!H$40,"▲", "-")), 2)), NA())</f>
        <v>
#N/A</v>
      </c>
      <c r="G30" s="180">
        <f>
IF(ROUND(VALUE(SUBSTITUTE(連結実質赤字比率に係る赤字・黒字の構成分析!H$40,"▲", "-")), 2) &gt;= 0, ABS(ROUND(VALUE(SUBSTITUTE(連結実質赤字比率に係る赤字・黒字の構成分析!H$40,"▲", "-")), 2)), NA())</f>
        <v>
0</v>
      </c>
      <c r="H30" s="180" t="e">
        <f>
IF(ROUND(VALUE(SUBSTITUTE(連結実質赤字比率に係る赤字・黒字の構成分析!I$40,"▲", "-")), 2) &lt; 0, ABS(ROUND(VALUE(SUBSTITUTE(連結実質赤字比率に係る赤字・黒字の構成分析!I$40,"▲", "-")), 2)), NA())</f>
        <v>
#N/A</v>
      </c>
      <c r="I30" s="180">
        <f>
IF(ROUND(VALUE(SUBSTITUTE(連結実質赤字比率に係る赤字・黒字の構成分析!I$40,"▲", "-")), 2) &gt;= 0, ABS(ROUND(VALUE(SUBSTITUTE(連結実質赤字比率に係る赤字・黒字の構成分析!I$40,"▲", "-")), 2)), NA())</f>
        <v>
0</v>
      </c>
      <c r="J30" s="180" t="e">
        <f>
IF(ROUND(VALUE(SUBSTITUTE(連結実質赤字比率に係る赤字・黒字の構成分析!J$40,"▲", "-")), 2) &lt; 0, ABS(ROUND(VALUE(SUBSTITUTE(連結実質赤字比率に係る赤字・黒字の構成分析!J$40,"▲", "-")), 2)), NA())</f>
        <v>
#N/A</v>
      </c>
      <c r="K30" s="180">
        <f>
IF(ROUND(VALUE(SUBSTITUTE(連結実質赤字比率に係る赤字・黒字の構成分析!J$40,"▲", "-")), 2) &gt;= 0, ABS(ROUND(VALUE(SUBSTITUTE(連結実質赤字比率に係る赤字・黒字の構成分析!J$40,"▲", "-")), 2)), NA())</f>
        <v>
0</v>
      </c>
    </row>
    <row r="31" spans="1:11" x14ac:dyDescent="0.2">
      <c r="A31" s="180" t="str">
        <f>
IF(連結実質赤字比率に係る赤字・黒字の構成分析!C$39="",NA(),連結実質赤字比率に係る赤字・黒字の構成分析!C$39)</f>
        <v>
浄化槽事業特別会計</v>
      </c>
      <c r="B31" s="180" t="e">
        <f>
IF(ROUND(VALUE(SUBSTITUTE(連結実質赤字比率に係る赤字・黒字の構成分析!F$39,"▲", "-")), 2) &lt; 0, ABS(ROUND(VALUE(SUBSTITUTE(連結実質赤字比率に係る赤字・黒字の構成分析!F$39,"▲", "-")), 2)), NA())</f>
        <v>
#N/A</v>
      </c>
      <c r="C31" s="180">
        <f>
IF(ROUND(VALUE(SUBSTITUTE(連結実質赤字比率に係る赤字・黒字の構成分析!F$39,"▲", "-")), 2) &gt;= 0, ABS(ROUND(VALUE(SUBSTITUTE(連結実質赤字比率に係る赤字・黒字の構成分析!F$39,"▲", "-")), 2)), NA())</f>
        <v>
0</v>
      </c>
      <c r="D31" s="180" t="e">
        <f>
IF(ROUND(VALUE(SUBSTITUTE(連結実質赤字比率に係る赤字・黒字の構成分析!G$39,"▲", "-")), 2) &lt; 0, ABS(ROUND(VALUE(SUBSTITUTE(連結実質赤字比率に係る赤字・黒字の構成分析!G$39,"▲", "-")), 2)), NA())</f>
        <v>
#N/A</v>
      </c>
      <c r="E31" s="180">
        <f>
IF(ROUND(VALUE(SUBSTITUTE(連結実質赤字比率に係る赤字・黒字の構成分析!G$39,"▲", "-")), 2) &gt;= 0, ABS(ROUND(VALUE(SUBSTITUTE(連結実質赤字比率に係る赤字・黒字の構成分析!G$39,"▲", "-")), 2)), NA())</f>
        <v>
0.06</v>
      </c>
      <c r="F31" s="180" t="e">
        <f>
IF(ROUND(VALUE(SUBSTITUTE(連結実質赤字比率に係る赤字・黒字の構成分析!H$39,"▲", "-")), 2) &lt; 0, ABS(ROUND(VALUE(SUBSTITUTE(連結実質赤字比率に係る赤字・黒字の構成分析!H$39,"▲", "-")), 2)), NA())</f>
        <v>
#N/A</v>
      </c>
      <c r="G31" s="180">
        <f>
IF(ROUND(VALUE(SUBSTITUTE(連結実質赤字比率に係る赤字・黒字の構成分析!H$39,"▲", "-")), 2) &gt;= 0, ABS(ROUND(VALUE(SUBSTITUTE(連結実質赤字比率に係る赤字・黒字の構成分析!H$39,"▲", "-")), 2)), NA())</f>
        <v>
0.09</v>
      </c>
      <c r="H31" s="180" t="e">
        <f>
IF(ROUND(VALUE(SUBSTITUTE(連結実質赤字比率に係る赤字・黒字の構成分析!I$39,"▲", "-")), 2) &lt; 0, ABS(ROUND(VALUE(SUBSTITUTE(連結実質赤字比率に係る赤字・黒字の構成分析!I$39,"▲", "-")), 2)), NA())</f>
        <v>
#N/A</v>
      </c>
      <c r="I31" s="180">
        <f>
IF(ROUND(VALUE(SUBSTITUTE(連結実質赤字比率に係る赤字・黒字の構成分析!I$39,"▲", "-")), 2) &gt;= 0, ABS(ROUND(VALUE(SUBSTITUTE(連結実質赤字比率に係る赤字・黒字の構成分析!I$39,"▲", "-")), 2)), NA())</f>
        <v>
0</v>
      </c>
      <c r="J31" s="180" t="e">
        <f>
IF(ROUND(VALUE(SUBSTITUTE(連結実質赤字比率に係る赤字・黒字の構成分析!J$39,"▲", "-")), 2) &lt; 0, ABS(ROUND(VALUE(SUBSTITUTE(連結実質赤字比率に係る赤字・黒字の構成分析!J$39,"▲", "-")), 2)), NA())</f>
        <v>
#N/A</v>
      </c>
      <c r="K31" s="180">
        <f>
IF(ROUND(VALUE(SUBSTITUTE(連結実質赤字比率に係る赤字・黒字の構成分析!J$39,"▲", "-")), 2) &gt;= 0, ABS(ROUND(VALUE(SUBSTITUTE(連結実質赤字比率に係る赤字・黒字の構成分析!J$39,"▲", "-")), 2)), NA())</f>
        <v>
0</v>
      </c>
    </row>
    <row r="32" spans="1:11" x14ac:dyDescent="0.2">
      <c r="A32" s="180" t="str">
        <f>
IF(連結実質赤字比率に係る赤字・黒字の構成分析!C$38="",NA(),連結実質赤字比率に係る赤字・黒字の構成分析!C$38)</f>
        <v>
介護保険（介護サービス事業勘定）特別会計</v>
      </c>
      <c r="B32" s="180" t="e">
        <f>
IF(ROUND(VALUE(SUBSTITUTE(連結実質赤字比率に係る赤字・黒字の構成分析!F$38,"▲", "-")), 2) &lt; 0, ABS(ROUND(VALUE(SUBSTITUTE(連結実質赤字比率に係る赤字・黒字の構成分析!F$38,"▲", "-")), 2)), NA())</f>
        <v>
#N/A</v>
      </c>
      <c r="C32" s="180">
        <f>
IF(ROUND(VALUE(SUBSTITUTE(連結実質赤字比率に係る赤字・黒字の構成分析!F$38,"▲", "-")), 2) &gt;= 0, ABS(ROUND(VALUE(SUBSTITUTE(連結実質赤字比率に係る赤字・黒字の構成分析!F$38,"▲", "-")), 2)), NA())</f>
        <v>
0.08</v>
      </c>
      <c r="D32" s="180" t="e">
        <f>
IF(ROUND(VALUE(SUBSTITUTE(連結実質赤字比率に係る赤字・黒字の構成分析!G$38,"▲", "-")), 2) &lt; 0, ABS(ROUND(VALUE(SUBSTITUTE(連結実質赤字比率に係る赤字・黒字の構成分析!G$38,"▲", "-")), 2)), NA())</f>
        <v>
#N/A</v>
      </c>
      <c r="E32" s="180">
        <f>
IF(ROUND(VALUE(SUBSTITUTE(連結実質赤字比率に係る赤字・黒字の構成分析!G$38,"▲", "-")), 2) &gt;= 0, ABS(ROUND(VALUE(SUBSTITUTE(連結実質赤字比率に係る赤字・黒字の構成分析!G$38,"▲", "-")), 2)), NA())</f>
        <v>
0.02</v>
      </c>
      <c r="F32" s="180" t="e">
        <f>
IF(ROUND(VALUE(SUBSTITUTE(連結実質赤字比率に係る赤字・黒字の構成分析!H$38,"▲", "-")), 2) &lt; 0, ABS(ROUND(VALUE(SUBSTITUTE(連結実質赤字比率に係る赤字・黒字の構成分析!H$38,"▲", "-")), 2)), NA())</f>
        <v>
#N/A</v>
      </c>
      <c r="G32" s="180">
        <f>
IF(ROUND(VALUE(SUBSTITUTE(連結実質赤字比率に係る赤字・黒字の構成分析!H$38,"▲", "-")), 2) &gt;= 0, ABS(ROUND(VALUE(SUBSTITUTE(連結実質赤字比率に係る赤字・黒字の構成分析!H$38,"▲", "-")), 2)), NA())</f>
        <v>
0.44</v>
      </c>
      <c r="H32" s="180" t="e">
        <f>
IF(ROUND(VALUE(SUBSTITUTE(連結実質赤字比率に係る赤字・黒字の構成分析!I$38,"▲", "-")), 2) &lt; 0, ABS(ROUND(VALUE(SUBSTITUTE(連結実質赤字比率に係る赤字・黒字の構成分析!I$38,"▲", "-")), 2)), NA())</f>
        <v>
#N/A</v>
      </c>
      <c r="I32" s="180">
        <f>
IF(ROUND(VALUE(SUBSTITUTE(連結実質赤字比率に係る赤字・黒字の構成分析!I$38,"▲", "-")), 2) &gt;= 0, ABS(ROUND(VALUE(SUBSTITUTE(連結実質赤字比率に係る赤字・黒字の構成分析!I$38,"▲", "-")), 2)), NA())</f>
        <v>
0</v>
      </c>
      <c r="J32" s="180" t="e">
        <f>
IF(ROUND(VALUE(SUBSTITUTE(連結実質赤字比率に係る赤字・黒字の構成分析!J$38,"▲", "-")), 2) &lt; 0, ABS(ROUND(VALUE(SUBSTITUTE(連結実質赤字比率に係る赤字・黒字の構成分析!J$38,"▲", "-")), 2)), NA())</f>
        <v>
#N/A</v>
      </c>
      <c r="K32" s="180">
        <f>
IF(ROUND(VALUE(SUBSTITUTE(連結実質赤字比率に係る赤字・黒字の構成分析!J$38,"▲", "-")), 2) &gt;= 0, ABS(ROUND(VALUE(SUBSTITUTE(連結実質赤字比率に係る赤字・黒字の構成分析!J$38,"▲", "-")), 2)), NA())</f>
        <v>
0</v>
      </c>
    </row>
    <row r="33" spans="1:16" x14ac:dyDescent="0.2">
      <c r="A33" s="180" t="str">
        <f>
IF(連結実質赤字比率に係る赤字・黒字の構成分析!C$37="",NA(),連結実質赤字比率に係る赤字・黒字の構成分析!C$37)</f>
        <v>
下水道事業特別会計</v>
      </c>
      <c r="B33" s="180" t="e">
        <f>
IF(ROUND(VALUE(SUBSTITUTE(連結実質赤字比率に係る赤字・黒字の構成分析!F$37,"▲", "-")), 2) &lt; 0, ABS(ROUND(VALUE(SUBSTITUTE(連結実質赤字比率に係る赤字・黒字の構成分析!F$37,"▲", "-")), 2)), NA())</f>
        <v>
#N/A</v>
      </c>
      <c r="C33" s="180">
        <f>
IF(ROUND(VALUE(SUBSTITUTE(連結実質赤字比率に係る赤字・黒字の構成分析!F$37,"▲", "-")), 2) &gt;= 0, ABS(ROUND(VALUE(SUBSTITUTE(連結実質赤字比率に係る赤字・黒字の構成分析!F$37,"▲", "-")), 2)), NA())</f>
        <v>
0.01</v>
      </c>
      <c r="D33" s="180" t="e">
        <f>
IF(ROUND(VALUE(SUBSTITUTE(連結実質赤字比率に係る赤字・黒字の構成分析!G$37,"▲", "-")), 2) &lt; 0, ABS(ROUND(VALUE(SUBSTITUTE(連結実質赤字比率に係る赤字・黒字の構成分析!G$37,"▲", "-")), 2)), NA())</f>
        <v>
#N/A</v>
      </c>
      <c r="E33" s="180">
        <f>
IF(ROUND(VALUE(SUBSTITUTE(連結実質赤字比率に係る赤字・黒字の構成分析!G$37,"▲", "-")), 2) &gt;= 0, ABS(ROUND(VALUE(SUBSTITUTE(連結実質赤字比率に係る赤字・黒字の構成分析!G$37,"▲", "-")), 2)), NA())</f>
        <v>
0.1</v>
      </c>
      <c r="F33" s="180" t="e">
        <f>
IF(ROUND(VALUE(SUBSTITUTE(連結実質赤字比率に係る赤字・黒字の構成分析!H$37,"▲", "-")), 2) &lt; 0, ABS(ROUND(VALUE(SUBSTITUTE(連結実質赤字比率に係る赤字・黒字の構成分析!H$37,"▲", "-")), 2)), NA())</f>
        <v>
#N/A</v>
      </c>
      <c r="G33" s="180">
        <f>
IF(ROUND(VALUE(SUBSTITUTE(連結実質赤字比率に係る赤字・黒字の構成分析!H$37,"▲", "-")), 2) &gt;= 0, ABS(ROUND(VALUE(SUBSTITUTE(連結実質赤字比率に係る赤字・黒字の構成分析!H$37,"▲", "-")), 2)), NA())</f>
        <v>
0.08</v>
      </c>
      <c r="H33" s="180" t="e">
        <f>
IF(ROUND(VALUE(SUBSTITUTE(連結実質赤字比率に係る赤字・黒字の構成分析!I$37,"▲", "-")), 2) &lt; 0, ABS(ROUND(VALUE(SUBSTITUTE(連結実質赤字比率に係る赤字・黒字の構成分析!I$37,"▲", "-")), 2)), NA())</f>
        <v>
#N/A</v>
      </c>
      <c r="I33" s="180">
        <f>
IF(ROUND(VALUE(SUBSTITUTE(連結実質赤字比率に係る赤字・黒字の構成分析!I$37,"▲", "-")), 2) &gt;= 0, ABS(ROUND(VALUE(SUBSTITUTE(連結実質赤字比率に係る赤字・黒字の構成分析!I$37,"▲", "-")), 2)), NA())</f>
        <v>
0</v>
      </c>
      <c r="J33" s="180" t="e">
        <f>
IF(ROUND(VALUE(SUBSTITUTE(連結実質赤字比率に係る赤字・黒字の構成分析!J$37,"▲", "-")), 2) &lt; 0, ABS(ROUND(VALUE(SUBSTITUTE(連結実質赤字比率に係る赤字・黒字の構成分析!J$37,"▲", "-")), 2)), NA())</f>
        <v>
#N/A</v>
      </c>
      <c r="K33" s="180">
        <f>
IF(ROUND(VALUE(SUBSTITUTE(連結実質赤字比率に係る赤字・黒字の構成分析!J$37,"▲", "-")), 2) &gt;= 0, ABS(ROUND(VALUE(SUBSTITUTE(連結実質赤字比率に係る赤字・黒字の構成分析!J$37,"▲", "-")), 2)), NA())</f>
        <v>
0</v>
      </c>
    </row>
    <row r="34" spans="1:16" x14ac:dyDescent="0.2">
      <c r="A34" s="180" t="str">
        <f>
IF(連結実質赤字比率に係る赤字・黒字の構成分析!C$36="",NA(),連結実質赤字比率に係る赤字・黒字の構成分析!C$36)</f>
        <v>
簡易水道事業特別会計</v>
      </c>
      <c r="B34" s="180" t="e">
        <f>
IF(ROUND(VALUE(SUBSTITUTE(連結実質赤字比率に係る赤字・黒字の構成分析!F$36,"▲", "-")), 2) &lt; 0, ABS(ROUND(VALUE(SUBSTITUTE(連結実質赤字比率に係る赤字・黒字の構成分析!F$36,"▲", "-")), 2)), NA())</f>
        <v>
#N/A</v>
      </c>
      <c r="C34" s="180">
        <f>
IF(ROUND(VALUE(SUBSTITUTE(連結実質赤字比率に係る赤字・黒字の構成分析!F$36,"▲", "-")), 2) &gt;= 0, ABS(ROUND(VALUE(SUBSTITUTE(連結実質赤字比率に係る赤字・黒字の構成分析!F$36,"▲", "-")), 2)), NA())</f>
        <v>
0.02</v>
      </c>
      <c r="D34" s="180" t="e">
        <f>
IF(ROUND(VALUE(SUBSTITUTE(連結実質赤字比率に係る赤字・黒字の構成分析!G$36,"▲", "-")), 2) &lt; 0, ABS(ROUND(VALUE(SUBSTITUTE(連結実質赤字比率に係る赤字・黒字の構成分析!G$36,"▲", "-")), 2)), NA())</f>
        <v>
#N/A</v>
      </c>
      <c r="E34" s="180">
        <f>
IF(ROUND(VALUE(SUBSTITUTE(連結実質赤字比率に係る赤字・黒字の構成分析!G$36,"▲", "-")), 2) &gt;= 0, ABS(ROUND(VALUE(SUBSTITUTE(連結実質赤字比率に係る赤字・黒字の構成分析!G$36,"▲", "-")), 2)), NA())</f>
        <v>
0.2</v>
      </c>
      <c r="F34" s="180" t="e">
        <f>
IF(ROUND(VALUE(SUBSTITUTE(連結実質赤字比率に係る赤字・黒字の構成分析!H$36,"▲", "-")), 2) &lt; 0, ABS(ROUND(VALUE(SUBSTITUTE(連結実質赤字比率に係る赤字・黒字の構成分析!H$36,"▲", "-")), 2)), NA())</f>
        <v>
#N/A</v>
      </c>
      <c r="G34" s="180">
        <f>
IF(ROUND(VALUE(SUBSTITUTE(連結実質赤字比率に係る赤字・黒字の構成分析!H$36,"▲", "-")), 2) &gt;= 0, ABS(ROUND(VALUE(SUBSTITUTE(連結実質赤字比率に係る赤字・黒字の構成分析!H$36,"▲", "-")), 2)), NA())</f>
        <v>
0.48</v>
      </c>
      <c r="H34" s="180" t="e">
        <f>
IF(ROUND(VALUE(SUBSTITUTE(連結実質赤字比率に係る赤字・黒字の構成分析!I$36,"▲", "-")), 2) &lt; 0, ABS(ROUND(VALUE(SUBSTITUTE(連結実質赤字比率に係る赤字・黒字の構成分析!I$36,"▲", "-")), 2)), NA())</f>
        <v>
#N/A</v>
      </c>
      <c r="I34" s="180">
        <f>
IF(ROUND(VALUE(SUBSTITUTE(連結実質赤字比率に係る赤字・黒字の構成分析!I$36,"▲", "-")), 2) &gt;= 0, ABS(ROUND(VALUE(SUBSTITUTE(連結実質赤字比率に係る赤字・黒字の構成分析!I$36,"▲", "-")), 2)), NA())</f>
        <v>
0.18</v>
      </c>
      <c r="J34" s="180" t="e">
        <f>
IF(ROUND(VALUE(SUBSTITUTE(連結実質赤字比率に係る赤字・黒字の構成分析!J$36,"▲", "-")), 2) &lt; 0, ABS(ROUND(VALUE(SUBSTITUTE(連結実質赤字比率に係る赤字・黒字の構成分析!J$36,"▲", "-")), 2)), NA())</f>
        <v>
#N/A</v>
      </c>
      <c r="K34" s="180">
        <f>
IF(ROUND(VALUE(SUBSTITUTE(連結実質赤字比率に係る赤字・黒字の構成分析!J$36,"▲", "-")), 2) &gt;= 0, ABS(ROUND(VALUE(SUBSTITUTE(連結実質赤字比率に係る赤字・黒字の構成分析!J$36,"▲", "-")), 2)), NA())</f>
        <v>
0.03</v>
      </c>
    </row>
    <row r="35" spans="1:16" x14ac:dyDescent="0.2">
      <c r="A35" s="180" t="str">
        <f>
IF(連結実質赤字比率に係る赤字・黒字の構成分析!C$35="",NA(),連結実質赤字比率に係る赤字・黒字の構成分析!C$35)</f>
        <v>
介護保険（保険事業勘定）特別会計</v>
      </c>
      <c r="B35" s="180" t="e">
        <f>
IF(ROUND(VALUE(SUBSTITUTE(連結実質赤字比率に係る赤字・黒字の構成分析!F$35,"▲", "-")), 2) &lt; 0, ABS(ROUND(VALUE(SUBSTITUTE(連結実質赤字比率に係る赤字・黒字の構成分析!F$35,"▲", "-")), 2)), NA())</f>
        <v>
#N/A</v>
      </c>
      <c r="C35" s="180">
        <f>
IF(ROUND(VALUE(SUBSTITUTE(連結実質赤字比率に係る赤字・黒字の構成分析!F$35,"▲", "-")), 2) &gt;= 0, ABS(ROUND(VALUE(SUBSTITUTE(連結実質赤字比率に係る赤字・黒字の構成分析!F$35,"▲", "-")), 2)), NA())</f>
        <v>
0.55000000000000004</v>
      </c>
      <c r="D35" s="180" t="e">
        <f>
IF(ROUND(VALUE(SUBSTITUTE(連結実質赤字比率に係る赤字・黒字の構成分析!G$35,"▲", "-")), 2) &lt; 0, ABS(ROUND(VALUE(SUBSTITUTE(連結実質赤字比率に係る赤字・黒字の構成分析!G$35,"▲", "-")), 2)), NA())</f>
        <v>
#N/A</v>
      </c>
      <c r="E35" s="180">
        <f>
IF(ROUND(VALUE(SUBSTITUTE(連結実質赤字比率に係る赤字・黒字の構成分析!G$35,"▲", "-")), 2) &gt;= 0, ABS(ROUND(VALUE(SUBSTITUTE(連結実質赤字比率に係る赤字・黒字の構成分析!G$35,"▲", "-")), 2)), NA())</f>
        <v>
0.91</v>
      </c>
      <c r="F35" s="180" t="e">
        <f>
IF(ROUND(VALUE(SUBSTITUTE(連結実質赤字比率に係る赤字・黒字の構成分析!H$35,"▲", "-")), 2) &lt; 0, ABS(ROUND(VALUE(SUBSTITUTE(連結実質赤字比率に係る赤字・黒字の構成分析!H$35,"▲", "-")), 2)), NA())</f>
        <v>
#N/A</v>
      </c>
      <c r="G35" s="180">
        <f>
IF(ROUND(VALUE(SUBSTITUTE(連結実質赤字比率に係る赤字・黒字の構成分析!H$35,"▲", "-")), 2) &gt;= 0, ABS(ROUND(VALUE(SUBSTITUTE(連結実質赤字比率に係る赤字・黒字の構成分析!H$35,"▲", "-")), 2)), NA())</f>
        <v>
1</v>
      </c>
      <c r="H35" s="180" t="e">
        <f>
IF(ROUND(VALUE(SUBSTITUTE(連結実質赤字比率に係る赤字・黒字の構成分析!I$35,"▲", "-")), 2) &lt; 0, ABS(ROUND(VALUE(SUBSTITUTE(連結実質赤字比率に係る赤字・黒字の構成分析!I$35,"▲", "-")), 2)), NA())</f>
        <v>
#N/A</v>
      </c>
      <c r="I35" s="180">
        <f>
IF(ROUND(VALUE(SUBSTITUTE(連結実質赤字比率に係る赤字・黒字の構成分析!I$35,"▲", "-")), 2) &gt;= 0, ABS(ROUND(VALUE(SUBSTITUTE(連結実質赤字比率に係る赤字・黒字の構成分析!I$35,"▲", "-")), 2)), NA())</f>
        <v>
0.46</v>
      </c>
      <c r="J35" s="180" t="e">
        <f>
IF(ROUND(VALUE(SUBSTITUTE(連結実質赤字比率に係る赤字・黒字の構成分析!J$35,"▲", "-")), 2) &lt; 0, ABS(ROUND(VALUE(SUBSTITUTE(連結実質赤字比率に係る赤字・黒字の構成分析!J$35,"▲", "-")), 2)), NA())</f>
        <v>
#N/A</v>
      </c>
      <c r="K35" s="180">
        <f>
IF(ROUND(VALUE(SUBSTITUTE(連結実質赤字比率に係る赤字・黒字の構成分析!J$35,"▲", "-")), 2) &gt;= 0, ABS(ROUND(VALUE(SUBSTITUTE(連結実質赤字比率に係る赤字・黒字の構成分析!J$35,"▲", "-")), 2)), NA())</f>
        <v>
0.24</v>
      </c>
    </row>
    <row r="36" spans="1:16" x14ac:dyDescent="0.2">
      <c r="A36" s="180" t="str">
        <f>
IF(連結実質赤字比率に係る赤字・黒字の構成分析!C$34="",NA(),連結実質赤字比率に係る赤字・黒字の構成分析!C$34)</f>
        <v>
一般会計</v>
      </c>
      <c r="B36" s="180" t="e">
        <f>
IF(ROUND(VALUE(SUBSTITUTE(連結実質赤字比率に係る赤字・黒字の構成分析!F$34,"▲", "-")), 2) &lt; 0, ABS(ROUND(VALUE(SUBSTITUTE(連結実質赤字比率に係る赤字・黒字の構成分析!F$34,"▲", "-")), 2)), NA())</f>
        <v>
#N/A</v>
      </c>
      <c r="C36" s="180">
        <f>
IF(ROUND(VALUE(SUBSTITUTE(連結実質赤字比率に係る赤字・黒字の構成分析!F$34,"▲", "-")), 2) &gt;= 0, ABS(ROUND(VALUE(SUBSTITUTE(連結実質赤字比率に係る赤字・黒字の構成分析!F$34,"▲", "-")), 2)), NA())</f>
        <v>
3.75</v>
      </c>
      <c r="D36" s="180" t="e">
        <f>
IF(ROUND(VALUE(SUBSTITUTE(連結実質赤字比率に係る赤字・黒字の構成分析!G$34,"▲", "-")), 2) &lt; 0, ABS(ROUND(VALUE(SUBSTITUTE(連結実質赤字比率に係る赤字・黒字の構成分析!G$34,"▲", "-")), 2)), NA())</f>
        <v>
#N/A</v>
      </c>
      <c r="E36" s="180">
        <f>
IF(ROUND(VALUE(SUBSTITUTE(連結実質赤字比率に係る赤字・黒字の構成分析!G$34,"▲", "-")), 2) &gt;= 0, ABS(ROUND(VALUE(SUBSTITUTE(連結実質赤字比率に係る赤字・黒字の構成分析!G$34,"▲", "-")), 2)), NA())</f>
        <v>
10.26</v>
      </c>
      <c r="F36" s="180" t="e">
        <f>
IF(ROUND(VALUE(SUBSTITUTE(連結実質赤字比率に係る赤字・黒字の構成分析!H$34,"▲", "-")), 2) &lt; 0, ABS(ROUND(VALUE(SUBSTITUTE(連結実質赤字比率に係る赤字・黒字の構成分析!H$34,"▲", "-")), 2)), NA())</f>
        <v>
#N/A</v>
      </c>
      <c r="G36" s="180">
        <f>
IF(ROUND(VALUE(SUBSTITUTE(連結実質赤字比率に係る赤字・黒字の構成分析!H$34,"▲", "-")), 2) &gt;= 0, ABS(ROUND(VALUE(SUBSTITUTE(連結実質赤字比率に係る赤字・黒字の構成分析!H$34,"▲", "-")), 2)), NA())</f>
        <v>
9.0299999999999994</v>
      </c>
      <c r="H36" s="180" t="e">
        <f>
IF(ROUND(VALUE(SUBSTITUTE(連結実質赤字比率に係る赤字・黒字の構成分析!I$34,"▲", "-")), 2) &lt; 0, ABS(ROUND(VALUE(SUBSTITUTE(連結実質赤字比率に係る赤字・黒字の構成分析!I$34,"▲", "-")), 2)), NA())</f>
        <v>
#N/A</v>
      </c>
      <c r="I36" s="180">
        <f>
IF(ROUND(VALUE(SUBSTITUTE(連結実質赤字比率に係る赤字・黒字の構成分析!I$34,"▲", "-")), 2) &gt;= 0, ABS(ROUND(VALUE(SUBSTITUTE(連結実質赤字比率に係る赤字・黒字の構成分析!I$34,"▲", "-")), 2)), NA())</f>
        <v>
8.52</v>
      </c>
      <c r="J36" s="180" t="e">
        <f>
IF(ROUND(VALUE(SUBSTITUTE(連結実質赤字比率に係る赤字・黒字の構成分析!J$34,"▲", "-")), 2) &lt; 0, ABS(ROUND(VALUE(SUBSTITUTE(連結実質赤字比率に係る赤字・黒字の構成分析!J$34,"▲", "-")), 2)), NA())</f>
        <v>
#N/A</v>
      </c>
      <c r="K36" s="180">
        <f>
IF(ROUND(VALUE(SUBSTITUTE(連結実質赤字比率に係る赤字・黒字の構成分析!J$34,"▲", "-")), 2) &gt;= 0, ABS(ROUND(VALUE(SUBSTITUTE(連結実質赤字比率に係る赤字・黒字の構成分析!J$34,"▲", "-")), 2)), NA())</f>
        <v>
11.52</v>
      </c>
    </row>
    <row r="39" spans="1:16" x14ac:dyDescent="0.2">
      <c r="A39" s="149" t="s">
        <v>
59</v>
      </c>
    </row>
    <row r="40" spans="1:16" x14ac:dyDescent="0.2">
      <c r="A40" s="181"/>
      <c r="B40" s="181" t="str">
        <f>
'実質公債費比率（分子）の構造'!K$44</f>
        <v>
H26</v>
      </c>
      <c r="C40" s="181"/>
      <c r="D40" s="181"/>
      <c r="E40" s="181" t="str">
        <f>
'実質公債費比率（分子）の構造'!L$44</f>
        <v>
H27</v>
      </c>
      <c r="F40" s="181"/>
      <c r="G40" s="181"/>
      <c r="H40" s="181" t="str">
        <f>
'実質公債費比率（分子）の構造'!M$44</f>
        <v>
H28</v>
      </c>
      <c r="I40" s="181"/>
      <c r="J40" s="181"/>
      <c r="K40" s="181" t="str">
        <f>
'実質公債費比率（分子）の構造'!N$44</f>
        <v>
H29</v>
      </c>
      <c r="L40" s="181"/>
      <c r="M40" s="181"/>
      <c r="N40" s="181" t="str">
        <f>
'実質公債費比率（分子）の構造'!O$44</f>
        <v>
H30</v>
      </c>
      <c r="O40" s="181"/>
      <c r="P40" s="181"/>
    </row>
    <row r="41" spans="1:16" x14ac:dyDescent="0.2">
      <c r="A41" s="181"/>
      <c r="B41" s="181" t="s">
        <v>
60</v>
      </c>
      <c r="C41" s="181"/>
      <c r="D41" s="181" t="s">
        <v>
61</v>
      </c>
      <c r="E41" s="181" t="s">
        <v>
60</v>
      </c>
      <c r="F41" s="181"/>
      <c r="G41" s="181" t="s">
        <v>
61</v>
      </c>
      <c r="H41" s="181" t="s">
        <v>
60</v>
      </c>
      <c r="I41" s="181"/>
      <c r="J41" s="181" t="s">
        <v>
61</v>
      </c>
      <c r="K41" s="181" t="s">
        <v>
60</v>
      </c>
      <c r="L41" s="181"/>
      <c r="M41" s="181" t="s">
        <v>
61</v>
      </c>
      <c r="N41" s="181" t="s">
        <v>
60</v>
      </c>
      <c r="O41" s="181"/>
      <c r="P41" s="181" t="s">
        <v>
61</v>
      </c>
    </row>
    <row r="42" spans="1:16" x14ac:dyDescent="0.2">
      <c r="A42" s="181" t="s">
        <v>
62</v>
      </c>
      <c r="B42" s="181"/>
      <c r="C42" s="181"/>
      <c r="D42" s="181">
        <f>
'実質公債費比率（分子）の構造'!K$52</f>
        <v>
420</v>
      </c>
      <c r="E42" s="181"/>
      <c r="F42" s="181"/>
      <c r="G42" s="181">
        <f>
'実質公債費比率（分子）の構造'!L$52</f>
        <v>
417</v>
      </c>
      <c r="H42" s="181"/>
      <c r="I42" s="181"/>
      <c r="J42" s="181">
        <f>
'実質公債費比率（分子）の構造'!M$52</f>
        <v>
397</v>
      </c>
      <c r="K42" s="181"/>
      <c r="L42" s="181"/>
      <c r="M42" s="181">
        <f>
'実質公債費比率（分子）の構造'!N$52</f>
        <v>
379</v>
      </c>
      <c r="N42" s="181"/>
      <c r="O42" s="181"/>
      <c r="P42" s="181">
        <f>
'実質公債費比率（分子）の構造'!O$52</f>
        <v>
297</v>
      </c>
    </row>
    <row r="43" spans="1:16" x14ac:dyDescent="0.2">
      <c r="A43" s="181" t="s">
        <v>
63</v>
      </c>
      <c r="B43" s="181" t="str">
        <f>
'実質公債費比率（分子）の構造'!K$51</f>
        <v>
-</v>
      </c>
      <c r="C43" s="181"/>
      <c r="D43" s="181"/>
      <c r="E43" s="181" t="str">
        <f>
'実質公債費比率（分子）の構造'!L$51</f>
        <v>
-</v>
      </c>
      <c r="F43" s="181"/>
      <c r="G43" s="181"/>
      <c r="H43" s="181" t="str">
        <f>
'実質公債費比率（分子）の構造'!M$51</f>
        <v>
-</v>
      </c>
      <c r="I43" s="181"/>
      <c r="J43" s="181"/>
      <c r="K43" s="181" t="str">
        <f>
'実質公債費比率（分子）の構造'!N$51</f>
        <v>
-</v>
      </c>
      <c r="L43" s="181"/>
      <c r="M43" s="181"/>
      <c r="N43" s="181" t="str">
        <f>
'実質公債費比率（分子）の構造'!O$51</f>
        <v>
-</v>
      </c>
      <c r="O43" s="181"/>
      <c r="P43" s="181"/>
    </row>
    <row r="44" spans="1:16" x14ac:dyDescent="0.2">
      <c r="A44" s="181" t="s">
        <v>
64</v>
      </c>
      <c r="B44" s="181" t="str">
        <f>
'実質公債費比率（分子）の構造'!K$50</f>
        <v>
-</v>
      </c>
      <c r="C44" s="181"/>
      <c r="D44" s="181"/>
      <c r="E44" s="181" t="str">
        <f>
'実質公債費比率（分子）の構造'!L$50</f>
        <v>
-</v>
      </c>
      <c r="F44" s="181"/>
      <c r="G44" s="181"/>
      <c r="H44" s="181" t="str">
        <f>
'実質公債費比率（分子）の構造'!M$50</f>
        <v>
-</v>
      </c>
      <c r="I44" s="181"/>
      <c r="J44" s="181"/>
      <c r="K44" s="181" t="str">
        <f>
'実質公債費比率（分子）の構造'!N$50</f>
        <v>
-</v>
      </c>
      <c r="L44" s="181"/>
      <c r="M44" s="181"/>
      <c r="N44" s="181" t="str">
        <f>
'実質公債費比率（分子）の構造'!O$50</f>
        <v>
-</v>
      </c>
      <c r="O44" s="181"/>
      <c r="P44" s="181"/>
    </row>
    <row r="45" spans="1:16" x14ac:dyDescent="0.2">
      <c r="A45" s="181" t="s">
        <v>
65</v>
      </c>
      <c r="B45" s="181" t="str">
        <f>
'実質公債費比率（分子）の構造'!K$49</f>
        <v>
-</v>
      </c>
      <c r="C45" s="181"/>
      <c r="D45" s="181"/>
      <c r="E45" s="181" t="str">
        <f>
'実質公債費比率（分子）の構造'!L$49</f>
        <v>
-</v>
      </c>
      <c r="F45" s="181"/>
      <c r="G45" s="181"/>
      <c r="H45" s="181" t="str">
        <f>
'実質公債費比率（分子）の構造'!M$49</f>
        <v>
-</v>
      </c>
      <c r="I45" s="181"/>
      <c r="J45" s="181"/>
      <c r="K45" s="181" t="str">
        <f>
'実質公債費比率（分子）の構造'!N$49</f>
        <v>
-</v>
      </c>
      <c r="L45" s="181"/>
      <c r="M45" s="181"/>
      <c r="N45" s="181" t="str">
        <f>
'実質公債費比率（分子）の構造'!O$49</f>
        <v>
-</v>
      </c>
      <c r="O45" s="181"/>
      <c r="P45" s="181"/>
    </row>
    <row r="46" spans="1:16" x14ac:dyDescent="0.2">
      <c r="A46" s="181" t="s">
        <v>
66</v>
      </c>
      <c r="B46" s="181">
        <f>
'実質公債費比率（分子）の構造'!K$48</f>
        <v>
24</v>
      </c>
      <c r="C46" s="181"/>
      <c r="D46" s="181"/>
      <c r="E46" s="181">
        <f>
'実質公債費比率（分子）の構造'!L$48</f>
        <v>
25</v>
      </c>
      <c r="F46" s="181"/>
      <c r="G46" s="181"/>
      <c r="H46" s="181">
        <f>
'実質公債費比率（分子）の構造'!M$48</f>
        <v>
25</v>
      </c>
      <c r="I46" s="181"/>
      <c r="J46" s="181"/>
      <c r="K46" s="181">
        <f>
'実質公債費比率（分子）の構造'!N$48</f>
        <v>
50</v>
      </c>
      <c r="L46" s="181"/>
      <c r="M46" s="181"/>
      <c r="N46" s="181">
        <f>
'実質公債費比率（分子）の構造'!O$48</f>
        <v>
56</v>
      </c>
      <c r="O46" s="181"/>
      <c r="P46" s="181"/>
    </row>
    <row r="47" spans="1:16" x14ac:dyDescent="0.2">
      <c r="A47" s="181" t="s">
        <v>
67</v>
      </c>
      <c r="B47" s="181" t="str">
        <f>
'実質公債費比率（分子）の構造'!K$47</f>
        <v>
-</v>
      </c>
      <c r="C47" s="181"/>
      <c r="D47" s="181"/>
      <c r="E47" s="181" t="str">
        <f>
'実質公債費比率（分子）の構造'!L$47</f>
        <v>
-</v>
      </c>
      <c r="F47" s="181"/>
      <c r="G47" s="181"/>
      <c r="H47" s="181" t="str">
        <f>
'実質公債費比率（分子）の構造'!M$47</f>
        <v>
-</v>
      </c>
      <c r="I47" s="181"/>
      <c r="J47" s="181"/>
      <c r="K47" s="181" t="str">
        <f>
'実質公債費比率（分子）の構造'!N$47</f>
        <v>
-</v>
      </c>
      <c r="L47" s="181"/>
      <c r="M47" s="181"/>
      <c r="N47" s="181" t="str">
        <f>
'実質公債費比率（分子）の構造'!O$47</f>
        <v>
-</v>
      </c>
      <c r="O47" s="181"/>
      <c r="P47" s="181"/>
    </row>
    <row r="48" spans="1:16" x14ac:dyDescent="0.2">
      <c r="A48" s="181" t="s">
        <v>
68</v>
      </c>
      <c r="B48" s="181" t="str">
        <f>
'実質公債費比率（分子）の構造'!K$46</f>
        <v>
-</v>
      </c>
      <c r="C48" s="181"/>
      <c r="D48" s="181"/>
      <c r="E48" s="181" t="str">
        <f>
'実質公債費比率（分子）の構造'!L$46</f>
        <v>
-</v>
      </c>
      <c r="F48" s="181"/>
      <c r="G48" s="181"/>
      <c r="H48" s="181" t="str">
        <f>
'実質公債費比率（分子）の構造'!M$46</f>
        <v>
-</v>
      </c>
      <c r="I48" s="181"/>
      <c r="J48" s="181"/>
      <c r="K48" s="181" t="str">
        <f>
'実質公債費比率（分子）の構造'!N$46</f>
        <v>
-</v>
      </c>
      <c r="L48" s="181"/>
      <c r="M48" s="181"/>
      <c r="N48" s="181" t="str">
        <f>
'実質公債費比率（分子）の構造'!O$46</f>
        <v>
-</v>
      </c>
      <c r="O48" s="181"/>
      <c r="P48" s="181"/>
    </row>
    <row r="49" spans="1:16" x14ac:dyDescent="0.2">
      <c r="A49" s="181" t="s">
        <v>
69</v>
      </c>
      <c r="B49" s="181">
        <f>
'実質公債費比率（分子）の構造'!K$45</f>
        <v>
552</v>
      </c>
      <c r="C49" s="181"/>
      <c r="D49" s="181"/>
      <c r="E49" s="181">
        <f>
'実質公債費比率（分子）の構造'!L$45</f>
        <v>
553</v>
      </c>
      <c r="F49" s="181"/>
      <c r="G49" s="181"/>
      <c r="H49" s="181">
        <f>
'実質公債費比率（分子）の構造'!M$45</f>
        <v>
525</v>
      </c>
      <c r="I49" s="181"/>
      <c r="J49" s="181"/>
      <c r="K49" s="181">
        <f>
'実質公債費比率（分子）の構造'!N$45</f>
        <v>
473</v>
      </c>
      <c r="L49" s="181"/>
      <c r="M49" s="181"/>
      <c r="N49" s="181">
        <f>
'実質公債費比率（分子）の構造'!O$45</f>
        <v>
349</v>
      </c>
      <c r="O49" s="181"/>
      <c r="P49" s="181"/>
    </row>
    <row r="50" spans="1:16" x14ac:dyDescent="0.2">
      <c r="A50" s="181" t="s">
        <v>
70</v>
      </c>
      <c r="B50" s="181" t="e">
        <f>
NA()</f>
        <v>
#N/A</v>
      </c>
      <c r="C50" s="181">
        <f>
IF(ISNUMBER('実質公債費比率（分子）の構造'!K$53),'実質公債費比率（分子）の構造'!K$53,NA())</f>
        <v>
156</v>
      </c>
      <c r="D50" s="181" t="e">
        <f>
NA()</f>
        <v>
#N/A</v>
      </c>
      <c r="E50" s="181" t="e">
        <f>
NA()</f>
        <v>
#N/A</v>
      </c>
      <c r="F50" s="181">
        <f>
IF(ISNUMBER('実質公債費比率（分子）の構造'!L$53),'実質公債費比率（分子）の構造'!L$53,NA())</f>
        <v>
161</v>
      </c>
      <c r="G50" s="181" t="e">
        <f>
NA()</f>
        <v>
#N/A</v>
      </c>
      <c r="H50" s="181" t="e">
        <f>
NA()</f>
        <v>
#N/A</v>
      </c>
      <c r="I50" s="181">
        <f>
IF(ISNUMBER('実質公債費比率（分子）の構造'!M$53),'実質公債費比率（分子）の構造'!M$53,NA())</f>
        <v>
153</v>
      </c>
      <c r="J50" s="181" t="e">
        <f>
NA()</f>
        <v>
#N/A</v>
      </c>
      <c r="K50" s="181" t="e">
        <f>
NA()</f>
        <v>
#N/A</v>
      </c>
      <c r="L50" s="181">
        <f>
IF(ISNUMBER('実質公債費比率（分子）の構造'!N$53),'実質公債費比率（分子）の構造'!N$53,NA())</f>
        <v>
144</v>
      </c>
      <c r="M50" s="181" t="e">
        <f>
NA()</f>
        <v>
#N/A</v>
      </c>
      <c r="N50" s="181" t="e">
        <f>
NA()</f>
        <v>
#N/A</v>
      </c>
      <c r="O50" s="181">
        <f>
IF(ISNUMBER('実質公債費比率（分子）の構造'!O$53),'実質公債費比率（分子）の構造'!O$53,NA())</f>
        <v>
108</v>
      </c>
      <c r="P50" s="181" t="e">
        <f>
NA()</f>
        <v>
#N/A</v>
      </c>
    </row>
    <row r="53" spans="1:16" x14ac:dyDescent="0.2">
      <c r="A53" s="149" t="s">
        <v>
71</v>
      </c>
    </row>
    <row r="54" spans="1:16" x14ac:dyDescent="0.2">
      <c r="A54" s="180"/>
      <c r="B54" s="180" t="str">
        <f>
'将来負担比率（分子）の構造'!I$40</f>
        <v>
H26</v>
      </c>
      <c r="C54" s="180"/>
      <c r="D54" s="180"/>
      <c r="E54" s="180" t="str">
        <f>
'将来負担比率（分子）の構造'!J$40</f>
        <v>
H27</v>
      </c>
      <c r="F54" s="180"/>
      <c r="G54" s="180"/>
      <c r="H54" s="180" t="str">
        <f>
'将来負担比率（分子）の構造'!K$40</f>
        <v>
H28</v>
      </c>
      <c r="I54" s="180"/>
      <c r="J54" s="180"/>
      <c r="K54" s="180" t="str">
        <f>
'将来負担比率（分子）の構造'!L$40</f>
        <v>
H29</v>
      </c>
      <c r="L54" s="180"/>
      <c r="M54" s="180"/>
      <c r="N54" s="180" t="str">
        <f>
'将来負担比率（分子）の構造'!M$40</f>
        <v>
H30</v>
      </c>
      <c r="O54" s="180"/>
      <c r="P54" s="180"/>
    </row>
    <row r="55" spans="1:16" x14ac:dyDescent="0.2">
      <c r="A55" s="180"/>
      <c r="B55" s="180" t="s">
        <v>
72</v>
      </c>
      <c r="C55" s="180"/>
      <c r="D55" s="180" t="s">
        <v>
73</v>
      </c>
      <c r="E55" s="180" t="s">
        <v>
72</v>
      </c>
      <c r="F55" s="180"/>
      <c r="G55" s="180" t="s">
        <v>
73</v>
      </c>
      <c r="H55" s="180" t="s">
        <v>
72</v>
      </c>
      <c r="I55" s="180"/>
      <c r="J55" s="180" t="s">
        <v>
73</v>
      </c>
      <c r="K55" s="180" t="s">
        <v>
72</v>
      </c>
      <c r="L55" s="180"/>
      <c r="M55" s="180" t="s">
        <v>
73</v>
      </c>
      <c r="N55" s="180" t="s">
        <v>
72</v>
      </c>
      <c r="O55" s="180"/>
      <c r="P55" s="180" t="s">
        <v>
73</v>
      </c>
    </row>
    <row r="56" spans="1:16" x14ac:dyDescent="0.2">
      <c r="A56" s="180" t="s">
        <v>
42</v>
      </c>
      <c r="B56" s="180"/>
      <c r="C56" s="180"/>
      <c r="D56" s="180">
        <f>
'将来負担比率（分子）の構造'!I$52</f>
        <v>
2949</v>
      </c>
      <c r="E56" s="180"/>
      <c r="F56" s="180"/>
      <c r="G56" s="180">
        <f>
'将来負担比率（分子）の構造'!J$52</f>
        <v>
2681</v>
      </c>
      <c r="H56" s="180"/>
      <c r="I56" s="180"/>
      <c r="J56" s="180">
        <f>
'将来負担比率（分子）の構造'!K$52</f>
        <v>
2572</v>
      </c>
      <c r="K56" s="180"/>
      <c r="L56" s="180"/>
      <c r="M56" s="180">
        <f>
'将来負担比率（分子）の構造'!L$52</f>
        <v>
2373</v>
      </c>
      <c r="N56" s="180"/>
      <c r="O56" s="180"/>
      <c r="P56" s="180">
        <f>
'将来負担比率（分子）の構造'!M$52</f>
        <v>
2468</v>
      </c>
    </row>
    <row r="57" spans="1:16" x14ac:dyDescent="0.2">
      <c r="A57" s="180" t="s">
        <v>
41</v>
      </c>
      <c r="B57" s="180"/>
      <c r="C57" s="180"/>
      <c r="D57" s="180" t="str">
        <f>
'将来負担比率（分子）の構造'!I$51</f>
        <v>
-</v>
      </c>
      <c r="E57" s="180"/>
      <c r="F57" s="180"/>
      <c r="G57" s="180" t="str">
        <f>
'将来負担比率（分子）の構造'!J$51</f>
        <v>
-</v>
      </c>
      <c r="H57" s="180"/>
      <c r="I57" s="180"/>
      <c r="J57" s="180" t="str">
        <f>
'将来負担比率（分子）の構造'!K$51</f>
        <v>
-</v>
      </c>
      <c r="K57" s="180"/>
      <c r="L57" s="180"/>
      <c r="M57" s="180" t="str">
        <f>
'将来負担比率（分子）の構造'!L$51</f>
        <v>
-</v>
      </c>
      <c r="N57" s="180"/>
      <c r="O57" s="180"/>
      <c r="P57" s="180" t="str">
        <f>
'将来負担比率（分子）の構造'!M$51</f>
        <v>
-</v>
      </c>
    </row>
    <row r="58" spans="1:16" x14ac:dyDescent="0.2">
      <c r="A58" s="180" t="s">
        <v>
40</v>
      </c>
      <c r="B58" s="180"/>
      <c r="C58" s="180"/>
      <c r="D58" s="180">
        <f>
'将来負担比率（分子）の構造'!I$50</f>
        <v>
2293</v>
      </c>
      <c r="E58" s="180"/>
      <c r="F58" s="180"/>
      <c r="G58" s="180">
        <f>
'将来負担比率（分子）の構造'!J$50</f>
        <v>
2241</v>
      </c>
      <c r="H58" s="180"/>
      <c r="I58" s="180"/>
      <c r="J58" s="180">
        <f>
'将来負担比率（分子）の構造'!K$50</f>
        <v>
2389</v>
      </c>
      <c r="K58" s="180"/>
      <c r="L58" s="180"/>
      <c r="M58" s="180">
        <f>
'将来負担比率（分子）の構造'!L$50</f>
        <v>
2285</v>
      </c>
      <c r="N58" s="180"/>
      <c r="O58" s="180"/>
      <c r="P58" s="180">
        <f>
'将来負担比率（分子）の構造'!M$50</f>
        <v>
2439</v>
      </c>
    </row>
    <row r="59" spans="1:16" x14ac:dyDescent="0.2">
      <c r="A59" s="180" t="s">
        <v>
38</v>
      </c>
      <c r="B59" s="180" t="str">
        <f>
'将来負担比率（分子）の構造'!I$49</f>
        <v>
-</v>
      </c>
      <c r="C59" s="180"/>
      <c r="D59" s="180"/>
      <c r="E59" s="180" t="str">
        <f>
'将来負担比率（分子）の構造'!J$49</f>
        <v>
-</v>
      </c>
      <c r="F59" s="180"/>
      <c r="G59" s="180"/>
      <c r="H59" s="180" t="str">
        <f>
'将来負担比率（分子）の構造'!K$49</f>
        <v>
-</v>
      </c>
      <c r="I59" s="180"/>
      <c r="J59" s="180"/>
      <c r="K59" s="180" t="str">
        <f>
'将来負担比率（分子）の構造'!L$49</f>
        <v>
-</v>
      </c>
      <c r="L59" s="180"/>
      <c r="M59" s="180"/>
      <c r="N59" s="180" t="str">
        <f>
'将来負担比率（分子）の構造'!M$49</f>
        <v>
-</v>
      </c>
      <c r="O59" s="180"/>
      <c r="P59" s="180"/>
    </row>
    <row r="60" spans="1:16" x14ac:dyDescent="0.2">
      <c r="A60" s="180" t="s">
        <v>
37</v>
      </c>
      <c r="B60" s="180" t="str">
        <f>
'将来負担比率（分子）の構造'!I$48</f>
        <v>
-</v>
      </c>
      <c r="C60" s="180"/>
      <c r="D60" s="180"/>
      <c r="E60" s="180" t="str">
        <f>
'将来負担比率（分子）の構造'!J$48</f>
        <v>
-</v>
      </c>
      <c r="F60" s="180"/>
      <c r="G60" s="180"/>
      <c r="H60" s="180" t="str">
        <f>
'将来負担比率（分子）の構造'!K$48</f>
        <v>
-</v>
      </c>
      <c r="I60" s="180"/>
      <c r="J60" s="180"/>
      <c r="K60" s="180" t="str">
        <f>
'将来負担比率（分子）の構造'!L$48</f>
        <v>
-</v>
      </c>
      <c r="L60" s="180"/>
      <c r="M60" s="180"/>
      <c r="N60" s="180" t="str">
        <f>
'将来負担比率（分子）の構造'!M$48</f>
        <v>
-</v>
      </c>
      <c r="O60" s="180"/>
      <c r="P60" s="180"/>
    </row>
    <row r="61" spans="1:16" x14ac:dyDescent="0.2">
      <c r="A61" s="180" t="s">
        <v>
35</v>
      </c>
      <c r="B61" s="180" t="str">
        <f>
'将来負担比率（分子）の構造'!I$46</f>
        <v>
-</v>
      </c>
      <c r="C61" s="180"/>
      <c r="D61" s="180"/>
      <c r="E61" s="180" t="str">
        <f>
'将来負担比率（分子）の構造'!J$46</f>
        <v>
-</v>
      </c>
      <c r="F61" s="180"/>
      <c r="G61" s="180"/>
      <c r="H61" s="180" t="str">
        <f>
'将来負担比率（分子）の構造'!K$46</f>
        <v>
-</v>
      </c>
      <c r="I61" s="180"/>
      <c r="J61" s="180"/>
      <c r="K61" s="180" t="str">
        <f>
'将来負担比率（分子）の構造'!L$46</f>
        <v>
-</v>
      </c>
      <c r="L61" s="180"/>
      <c r="M61" s="180"/>
      <c r="N61" s="180" t="str">
        <f>
'将来負担比率（分子）の構造'!M$46</f>
        <v>
-</v>
      </c>
      <c r="O61" s="180"/>
      <c r="P61" s="180"/>
    </row>
    <row r="62" spans="1:16" x14ac:dyDescent="0.2">
      <c r="A62" s="180" t="s">
        <v>
34</v>
      </c>
      <c r="B62" s="180" t="str">
        <f>
'将来負担比率（分子）の構造'!I$45</f>
        <v>
-</v>
      </c>
      <c r="C62" s="180"/>
      <c r="D62" s="180"/>
      <c r="E62" s="180" t="str">
        <f>
'将来負担比率（分子）の構造'!J$45</f>
        <v>
-</v>
      </c>
      <c r="F62" s="180"/>
      <c r="G62" s="180"/>
      <c r="H62" s="180" t="str">
        <f>
'将来負担比率（分子）の構造'!K$45</f>
        <v>
-</v>
      </c>
      <c r="I62" s="180"/>
      <c r="J62" s="180"/>
      <c r="K62" s="180" t="str">
        <f>
'将来負担比率（分子）の構造'!L$45</f>
        <v>
-</v>
      </c>
      <c r="L62" s="180"/>
      <c r="M62" s="180"/>
      <c r="N62" s="180" t="str">
        <f>
'将来負担比率（分子）の構造'!M$45</f>
        <v>
-</v>
      </c>
      <c r="O62" s="180"/>
      <c r="P62" s="180"/>
    </row>
    <row r="63" spans="1:16" x14ac:dyDescent="0.2">
      <c r="A63" s="180" t="s">
        <v>
33</v>
      </c>
      <c r="B63" s="180" t="str">
        <f>
'将来負担比率（分子）の構造'!I$44</f>
        <v>
-</v>
      </c>
      <c r="C63" s="180"/>
      <c r="D63" s="180"/>
      <c r="E63" s="180" t="str">
        <f>
'将来負担比率（分子）の構造'!J$44</f>
        <v>
-</v>
      </c>
      <c r="F63" s="180"/>
      <c r="G63" s="180"/>
      <c r="H63" s="180" t="str">
        <f>
'将来負担比率（分子）の構造'!K$44</f>
        <v>
-</v>
      </c>
      <c r="I63" s="180"/>
      <c r="J63" s="180"/>
      <c r="K63" s="180" t="str">
        <f>
'将来負担比率（分子）の構造'!L$44</f>
        <v>
-</v>
      </c>
      <c r="L63" s="180"/>
      <c r="M63" s="180"/>
      <c r="N63" s="180" t="str">
        <f>
'将来負担比率（分子）の構造'!M$44</f>
        <v>
-</v>
      </c>
      <c r="O63" s="180"/>
      <c r="P63" s="180"/>
    </row>
    <row r="64" spans="1:16" x14ac:dyDescent="0.2">
      <c r="A64" s="180" t="s">
        <v>
32</v>
      </c>
      <c r="B64" s="180">
        <f>
'将来負担比率（分子）の構造'!I$43</f>
        <v>
775</v>
      </c>
      <c r="C64" s="180"/>
      <c r="D64" s="180"/>
      <c r="E64" s="180">
        <f>
'将来負担比率（分子）の構造'!J$43</f>
        <v>
718</v>
      </c>
      <c r="F64" s="180"/>
      <c r="G64" s="180"/>
      <c r="H64" s="180">
        <f>
'将来負担比率（分子）の構造'!K$43</f>
        <v>
782</v>
      </c>
      <c r="I64" s="180"/>
      <c r="J64" s="180"/>
      <c r="K64" s="180">
        <f>
'将来負担比率（分子）の構造'!L$43</f>
        <v>
900</v>
      </c>
      <c r="L64" s="180"/>
      <c r="M64" s="180"/>
      <c r="N64" s="180">
        <f>
'将来負担比率（分子）の構造'!M$43</f>
        <v>
995</v>
      </c>
      <c r="O64" s="180"/>
      <c r="P64" s="180"/>
    </row>
    <row r="65" spans="1:16" x14ac:dyDescent="0.2">
      <c r="A65" s="180" t="s">
        <v>
31</v>
      </c>
      <c r="B65" s="180" t="str">
        <f>
'将来負担比率（分子）の構造'!I$42</f>
        <v>
-</v>
      </c>
      <c r="C65" s="180"/>
      <c r="D65" s="180"/>
      <c r="E65" s="180" t="str">
        <f>
'将来負担比率（分子）の構造'!J$42</f>
        <v>
-</v>
      </c>
      <c r="F65" s="180"/>
      <c r="G65" s="180"/>
      <c r="H65" s="180" t="str">
        <f>
'将来負担比率（分子）の構造'!K$42</f>
        <v>
-</v>
      </c>
      <c r="I65" s="180"/>
      <c r="J65" s="180"/>
      <c r="K65" s="180" t="str">
        <f>
'将来負担比率（分子）の構造'!L$42</f>
        <v>
-</v>
      </c>
      <c r="L65" s="180"/>
      <c r="M65" s="180"/>
      <c r="N65" s="180" t="str">
        <f>
'将来負担比率（分子）の構造'!M$42</f>
        <v>
-</v>
      </c>
      <c r="O65" s="180"/>
      <c r="P65" s="180"/>
    </row>
    <row r="66" spans="1:16" x14ac:dyDescent="0.2">
      <c r="A66" s="180" t="s">
        <v>
30</v>
      </c>
      <c r="B66" s="180">
        <f>
'将来負担比率（分子）の構造'!I$41</f>
        <v>
3252</v>
      </c>
      <c r="C66" s="180"/>
      <c r="D66" s="180"/>
      <c r="E66" s="180">
        <f>
'将来負担比率（分子）の構造'!J$41</f>
        <v>
2874</v>
      </c>
      <c r="F66" s="180"/>
      <c r="G66" s="180"/>
      <c r="H66" s="180">
        <f>
'将来負担比率（分子）の構造'!K$41</f>
        <v>
2592</v>
      </c>
      <c r="I66" s="180"/>
      <c r="J66" s="180"/>
      <c r="K66" s="180">
        <f>
'将来負担比率（分子）の構造'!L$41</f>
        <v>
2128</v>
      </c>
      <c r="L66" s="180"/>
      <c r="M66" s="180"/>
      <c r="N66" s="180">
        <f>
'将来負担比率（分子）の構造'!M$41</f>
        <v>
2237</v>
      </c>
      <c r="O66" s="180"/>
      <c r="P66" s="180"/>
    </row>
    <row r="67" spans="1:16" x14ac:dyDescent="0.2">
      <c r="A67" s="180" t="s">
        <v>
74</v>
      </c>
      <c r="B67" s="180" t="e">
        <f>
NA()</f>
        <v>
#N/A</v>
      </c>
      <c r="C67" s="180">
        <f>
IF(ISNUMBER('将来負担比率（分子）の構造'!I$53), IF('将来負担比率（分子）の構造'!I$53 &lt; 0, 0, '将来負担比率（分子）の構造'!I$53), NA())</f>
        <v>
0</v>
      </c>
      <c r="D67" s="180" t="e">
        <f>
NA()</f>
        <v>
#N/A</v>
      </c>
      <c r="E67" s="180" t="e">
        <f>
NA()</f>
        <v>
#N/A</v>
      </c>
      <c r="F67" s="180">
        <f>
IF(ISNUMBER('将来負担比率（分子）の構造'!J$53), IF('将来負担比率（分子）の構造'!J$53 &lt; 0, 0, '将来負担比率（分子）の構造'!J$53), NA())</f>
        <v>
0</v>
      </c>
      <c r="G67" s="180" t="e">
        <f>
NA()</f>
        <v>
#N/A</v>
      </c>
      <c r="H67" s="180" t="e">
        <f>
NA()</f>
        <v>
#N/A</v>
      </c>
      <c r="I67" s="180">
        <f>
IF(ISNUMBER('将来負担比率（分子）の構造'!K$53), IF('将来負担比率（分子）の構造'!K$53 &lt; 0, 0, '将来負担比率（分子）の構造'!K$53), NA())</f>
        <v>
0</v>
      </c>
      <c r="J67" s="180" t="e">
        <f>
NA()</f>
        <v>
#N/A</v>
      </c>
      <c r="K67" s="180" t="e">
        <f>
NA()</f>
        <v>
#N/A</v>
      </c>
      <c r="L67" s="180">
        <f>
IF(ISNUMBER('将来負担比率（分子）の構造'!L$53), IF('将来負担比率（分子）の構造'!L$53 &lt; 0, 0, '将来負担比率（分子）の構造'!L$53), NA())</f>
        <v>
0</v>
      </c>
      <c r="M67" s="180" t="e">
        <f>
NA()</f>
        <v>
#N/A</v>
      </c>
      <c r="N67" s="180" t="e">
        <f>
NA()</f>
        <v>
#N/A</v>
      </c>
      <c r="O67" s="180">
        <f>
IF(ISNUMBER('将来負担比率（分子）の構造'!M$53), IF('将来負担比率（分子）の構造'!M$53 &lt; 0, 0, '将来負担比率（分子）の構造'!M$53), NA())</f>
        <v>
0</v>
      </c>
      <c r="P67" s="180" t="e">
        <f>
NA()</f>
        <v>
#N/A</v>
      </c>
    </row>
    <row r="70" spans="1:16" x14ac:dyDescent="0.2">
      <c r="A70" s="182" t="s">
        <v>
75</v>
      </c>
      <c r="B70" s="182"/>
      <c r="C70" s="182"/>
      <c r="D70" s="182"/>
      <c r="E70" s="182"/>
      <c r="F70" s="182"/>
    </row>
    <row r="71" spans="1:16" x14ac:dyDescent="0.2">
      <c r="A71" s="183"/>
      <c r="B71" s="183" t="str">
        <f>
基金残高に係る経年分析!F54</f>
        <v>
H28</v>
      </c>
      <c r="C71" s="183" t="str">
        <f>
基金残高に係る経年分析!G54</f>
        <v>
H29</v>
      </c>
      <c r="D71" s="183" t="str">
        <f>
基金残高に係る経年分析!H54</f>
        <v>
H30</v>
      </c>
    </row>
    <row r="72" spans="1:16" x14ac:dyDescent="0.2">
      <c r="A72" s="183" t="s">
        <v>
76</v>
      </c>
      <c r="B72" s="184">
        <f>
基金残高に係る経年分析!F55</f>
        <v>
878</v>
      </c>
      <c r="C72" s="184">
        <f>
基金残高に係る経年分析!G55</f>
        <v>
918</v>
      </c>
      <c r="D72" s="184">
        <f>
基金残高に係る経年分析!H55</f>
        <v>
918</v>
      </c>
    </row>
    <row r="73" spans="1:16" x14ac:dyDescent="0.2">
      <c r="A73" s="183" t="s">
        <v>
77</v>
      </c>
      <c r="B73" s="184">
        <f>
基金残高に係る経年分析!F56</f>
        <v>
395</v>
      </c>
      <c r="C73" s="184">
        <f>
基金残高に係る経年分析!G56</f>
        <v>
218</v>
      </c>
      <c r="D73" s="184">
        <f>
基金残高に係る経年分析!H56</f>
        <v>
303</v>
      </c>
    </row>
    <row r="74" spans="1:16" x14ac:dyDescent="0.2">
      <c r="A74" s="183" t="s">
        <v>
78</v>
      </c>
      <c r="B74" s="184">
        <f>
基金残高に係る経年分析!F57</f>
        <v>
1118</v>
      </c>
      <c r="C74" s="184">
        <f>
基金残高に係る経年分析!G57</f>
        <v>
1138</v>
      </c>
      <c r="D74" s="184">
        <f>
基金残高に係る経年分析!H57</f>
        <v>
1172</v>
      </c>
    </row>
  </sheetData>
  <sheetProtection algorithmName="SHA-512" hashValue="Qa5eA5kBP5GT+In/phonJ1SfvmI5yn3FbDwAwsykWZuaolgV/jr4b/yLAnhg2gba2Ap3rLcOGEg4d7VDli7uXQ==" saltValue="92HtPZJJv3Hz5qQ7Vniuig=="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2"/>
  <cols>
    <col min="1" max="95" width="1.6640625" style="225" customWidth="1"/>
    <col min="96" max="133" width="1.6640625" style="241" customWidth="1"/>
    <col min="134" max="143" width="1.6640625" style="225" customWidth="1"/>
    <col min="144" max="16384" width="0" style="225" hidden="1"/>
  </cols>
  <sheetData>
    <row r="1" spans="2:143" ht="22.5" customHeight="1" thickBot="1" x14ac:dyDescent="0.25">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
211</v>
      </c>
      <c r="DI1" s="794"/>
      <c r="DJ1" s="794"/>
      <c r="DK1" s="794"/>
      <c r="DL1" s="794"/>
      <c r="DM1" s="794"/>
      <c r="DN1" s="795"/>
      <c r="DO1" s="225"/>
      <c r="DP1" s="793" t="s">
        <v>
212</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x14ac:dyDescent="0.2">
      <c r="B2" s="226" t="s">
        <v>
213</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2">
      <c r="B3" s="735" t="s">
        <v>
214</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
215</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
216</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x14ac:dyDescent="0.2">
      <c r="B4" s="735" t="s">
        <v>
1</v>
      </c>
      <c r="C4" s="736"/>
      <c r="D4" s="736"/>
      <c r="E4" s="736"/>
      <c r="F4" s="736"/>
      <c r="G4" s="736"/>
      <c r="H4" s="736"/>
      <c r="I4" s="736"/>
      <c r="J4" s="736"/>
      <c r="K4" s="736"/>
      <c r="L4" s="736"/>
      <c r="M4" s="736"/>
      <c r="N4" s="736"/>
      <c r="O4" s="736"/>
      <c r="P4" s="736"/>
      <c r="Q4" s="737"/>
      <c r="R4" s="735" t="s">
        <v>
217</v>
      </c>
      <c r="S4" s="736"/>
      <c r="T4" s="736"/>
      <c r="U4" s="736"/>
      <c r="V4" s="736"/>
      <c r="W4" s="736"/>
      <c r="X4" s="736"/>
      <c r="Y4" s="737"/>
      <c r="Z4" s="735" t="s">
        <v>
218</v>
      </c>
      <c r="AA4" s="736"/>
      <c r="AB4" s="736"/>
      <c r="AC4" s="737"/>
      <c r="AD4" s="735" t="s">
        <v>
219</v>
      </c>
      <c r="AE4" s="736"/>
      <c r="AF4" s="736"/>
      <c r="AG4" s="736"/>
      <c r="AH4" s="736"/>
      <c r="AI4" s="736"/>
      <c r="AJ4" s="736"/>
      <c r="AK4" s="737"/>
      <c r="AL4" s="735" t="s">
        <v>
218</v>
      </c>
      <c r="AM4" s="736"/>
      <c r="AN4" s="736"/>
      <c r="AO4" s="737"/>
      <c r="AP4" s="796" t="s">
        <v>
220</v>
      </c>
      <c r="AQ4" s="796"/>
      <c r="AR4" s="796"/>
      <c r="AS4" s="796"/>
      <c r="AT4" s="796"/>
      <c r="AU4" s="796"/>
      <c r="AV4" s="796"/>
      <c r="AW4" s="796"/>
      <c r="AX4" s="796"/>
      <c r="AY4" s="796"/>
      <c r="AZ4" s="796"/>
      <c r="BA4" s="796"/>
      <c r="BB4" s="796"/>
      <c r="BC4" s="796"/>
      <c r="BD4" s="796"/>
      <c r="BE4" s="796"/>
      <c r="BF4" s="796"/>
      <c r="BG4" s="796" t="s">
        <v>
221</v>
      </c>
      <c r="BH4" s="796"/>
      <c r="BI4" s="796"/>
      <c r="BJ4" s="796"/>
      <c r="BK4" s="796"/>
      <c r="BL4" s="796"/>
      <c r="BM4" s="796"/>
      <c r="BN4" s="796"/>
      <c r="BO4" s="796" t="s">
        <v>
218</v>
      </c>
      <c r="BP4" s="796"/>
      <c r="BQ4" s="796"/>
      <c r="BR4" s="796"/>
      <c r="BS4" s="796" t="s">
        <v>
222</v>
      </c>
      <c r="BT4" s="796"/>
      <c r="BU4" s="796"/>
      <c r="BV4" s="796"/>
      <c r="BW4" s="796"/>
      <c r="BX4" s="796"/>
      <c r="BY4" s="796"/>
      <c r="BZ4" s="796"/>
      <c r="CA4" s="796"/>
      <c r="CB4" s="796"/>
      <c r="CD4" s="778" t="s">
        <v>
223</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x14ac:dyDescent="0.2">
      <c r="B5" s="760" t="s">
        <v>
224</v>
      </c>
      <c r="C5" s="761"/>
      <c r="D5" s="761"/>
      <c r="E5" s="761"/>
      <c r="F5" s="761"/>
      <c r="G5" s="761"/>
      <c r="H5" s="761"/>
      <c r="I5" s="761"/>
      <c r="J5" s="761"/>
      <c r="K5" s="761"/>
      <c r="L5" s="761"/>
      <c r="M5" s="761"/>
      <c r="N5" s="761"/>
      <c r="O5" s="761"/>
      <c r="P5" s="761"/>
      <c r="Q5" s="762"/>
      <c r="R5" s="726">
        <v>
494615</v>
      </c>
      <c r="S5" s="727"/>
      <c r="T5" s="727"/>
      <c r="U5" s="727"/>
      <c r="V5" s="727"/>
      <c r="W5" s="727"/>
      <c r="X5" s="727"/>
      <c r="Y5" s="773"/>
      <c r="Z5" s="791">
        <v>
10.5</v>
      </c>
      <c r="AA5" s="791"/>
      <c r="AB5" s="791"/>
      <c r="AC5" s="791"/>
      <c r="AD5" s="792">
        <v>
494615</v>
      </c>
      <c r="AE5" s="792"/>
      <c r="AF5" s="792"/>
      <c r="AG5" s="792"/>
      <c r="AH5" s="792"/>
      <c r="AI5" s="792"/>
      <c r="AJ5" s="792"/>
      <c r="AK5" s="792"/>
      <c r="AL5" s="774">
        <v>
25.3</v>
      </c>
      <c r="AM5" s="743"/>
      <c r="AN5" s="743"/>
      <c r="AO5" s="775"/>
      <c r="AP5" s="760" t="s">
        <v>
225</v>
      </c>
      <c r="AQ5" s="761"/>
      <c r="AR5" s="761"/>
      <c r="AS5" s="761"/>
      <c r="AT5" s="761"/>
      <c r="AU5" s="761"/>
      <c r="AV5" s="761"/>
      <c r="AW5" s="761"/>
      <c r="AX5" s="761"/>
      <c r="AY5" s="761"/>
      <c r="AZ5" s="761"/>
      <c r="BA5" s="761"/>
      <c r="BB5" s="761"/>
      <c r="BC5" s="761"/>
      <c r="BD5" s="761"/>
      <c r="BE5" s="761"/>
      <c r="BF5" s="762"/>
      <c r="BG5" s="661">
        <v>
494615</v>
      </c>
      <c r="BH5" s="664"/>
      <c r="BI5" s="664"/>
      <c r="BJ5" s="664"/>
      <c r="BK5" s="664"/>
      <c r="BL5" s="664"/>
      <c r="BM5" s="664"/>
      <c r="BN5" s="665"/>
      <c r="BO5" s="723">
        <v>
100</v>
      </c>
      <c r="BP5" s="723"/>
      <c r="BQ5" s="723"/>
      <c r="BR5" s="723"/>
      <c r="BS5" s="724" t="s">
        <v>
226</v>
      </c>
      <c r="BT5" s="724"/>
      <c r="BU5" s="724"/>
      <c r="BV5" s="724"/>
      <c r="BW5" s="724"/>
      <c r="BX5" s="724"/>
      <c r="BY5" s="724"/>
      <c r="BZ5" s="724"/>
      <c r="CA5" s="724"/>
      <c r="CB5" s="765"/>
      <c r="CD5" s="778" t="s">
        <v>
220</v>
      </c>
      <c r="CE5" s="779"/>
      <c r="CF5" s="779"/>
      <c r="CG5" s="779"/>
      <c r="CH5" s="779"/>
      <c r="CI5" s="779"/>
      <c r="CJ5" s="779"/>
      <c r="CK5" s="779"/>
      <c r="CL5" s="779"/>
      <c r="CM5" s="779"/>
      <c r="CN5" s="779"/>
      <c r="CO5" s="779"/>
      <c r="CP5" s="779"/>
      <c r="CQ5" s="780"/>
      <c r="CR5" s="778" t="s">
        <v>
227</v>
      </c>
      <c r="CS5" s="779"/>
      <c r="CT5" s="779"/>
      <c r="CU5" s="779"/>
      <c r="CV5" s="779"/>
      <c r="CW5" s="779"/>
      <c r="CX5" s="779"/>
      <c r="CY5" s="780"/>
      <c r="CZ5" s="778" t="s">
        <v>
218</v>
      </c>
      <c r="DA5" s="779"/>
      <c r="DB5" s="779"/>
      <c r="DC5" s="780"/>
      <c r="DD5" s="778" t="s">
        <v>
228</v>
      </c>
      <c r="DE5" s="779"/>
      <c r="DF5" s="779"/>
      <c r="DG5" s="779"/>
      <c r="DH5" s="779"/>
      <c r="DI5" s="779"/>
      <c r="DJ5" s="779"/>
      <c r="DK5" s="779"/>
      <c r="DL5" s="779"/>
      <c r="DM5" s="779"/>
      <c r="DN5" s="779"/>
      <c r="DO5" s="779"/>
      <c r="DP5" s="780"/>
      <c r="DQ5" s="778" t="s">
        <v>
229</v>
      </c>
      <c r="DR5" s="779"/>
      <c r="DS5" s="779"/>
      <c r="DT5" s="779"/>
      <c r="DU5" s="779"/>
      <c r="DV5" s="779"/>
      <c r="DW5" s="779"/>
      <c r="DX5" s="779"/>
      <c r="DY5" s="779"/>
      <c r="DZ5" s="779"/>
      <c r="EA5" s="779"/>
      <c r="EB5" s="779"/>
      <c r="EC5" s="780"/>
    </row>
    <row r="6" spans="2:143" ht="11.25" customHeight="1" x14ac:dyDescent="0.2">
      <c r="B6" s="658" t="s">
        <v>
230</v>
      </c>
      <c r="C6" s="659"/>
      <c r="D6" s="659"/>
      <c r="E6" s="659"/>
      <c r="F6" s="659"/>
      <c r="G6" s="659"/>
      <c r="H6" s="659"/>
      <c r="I6" s="659"/>
      <c r="J6" s="659"/>
      <c r="K6" s="659"/>
      <c r="L6" s="659"/>
      <c r="M6" s="659"/>
      <c r="N6" s="659"/>
      <c r="O6" s="659"/>
      <c r="P6" s="659"/>
      <c r="Q6" s="660"/>
      <c r="R6" s="661">
        <v>
7452</v>
      </c>
      <c r="S6" s="664"/>
      <c r="T6" s="664"/>
      <c r="U6" s="664"/>
      <c r="V6" s="664"/>
      <c r="W6" s="664"/>
      <c r="X6" s="664"/>
      <c r="Y6" s="665"/>
      <c r="Z6" s="723">
        <v>
0.2</v>
      </c>
      <c r="AA6" s="723"/>
      <c r="AB6" s="723"/>
      <c r="AC6" s="723"/>
      <c r="AD6" s="724">
        <v>
7452</v>
      </c>
      <c r="AE6" s="724"/>
      <c r="AF6" s="724"/>
      <c r="AG6" s="724"/>
      <c r="AH6" s="724"/>
      <c r="AI6" s="724"/>
      <c r="AJ6" s="724"/>
      <c r="AK6" s="724"/>
      <c r="AL6" s="666">
        <v>
0.4</v>
      </c>
      <c r="AM6" s="667"/>
      <c r="AN6" s="667"/>
      <c r="AO6" s="725"/>
      <c r="AP6" s="658" t="s">
        <v>
231</v>
      </c>
      <c r="AQ6" s="659"/>
      <c r="AR6" s="659"/>
      <c r="AS6" s="659"/>
      <c r="AT6" s="659"/>
      <c r="AU6" s="659"/>
      <c r="AV6" s="659"/>
      <c r="AW6" s="659"/>
      <c r="AX6" s="659"/>
      <c r="AY6" s="659"/>
      <c r="AZ6" s="659"/>
      <c r="BA6" s="659"/>
      <c r="BB6" s="659"/>
      <c r="BC6" s="659"/>
      <c r="BD6" s="659"/>
      <c r="BE6" s="659"/>
      <c r="BF6" s="660"/>
      <c r="BG6" s="661">
        <v>
494615</v>
      </c>
      <c r="BH6" s="664"/>
      <c r="BI6" s="664"/>
      <c r="BJ6" s="664"/>
      <c r="BK6" s="664"/>
      <c r="BL6" s="664"/>
      <c r="BM6" s="664"/>
      <c r="BN6" s="665"/>
      <c r="BO6" s="723">
        <v>
100</v>
      </c>
      <c r="BP6" s="723"/>
      <c r="BQ6" s="723"/>
      <c r="BR6" s="723"/>
      <c r="BS6" s="724" t="s">
        <v>
127</v>
      </c>
      <c r="BT6" s="724"/>
      <c r="BU6" s="724"/>
      <c r="BV6" s="724"/>
      <c r="BW6" s="724"/>
      <c r="BX6" s="724"/>
      <c r="BY6" s="724"/>
      <c r="BZ6" s="724"/>
      <c r="CA6" s="724"/>
      <c r="CB6" s="765"/>
      <c r="CD6" s="732" t="s">
        <v>
232</v>
      </c>
      <c r="CE6" s="733"/>
      <c r="CF6" s="733"/>
      <c r="CG6" s="733"/>
      <c r="CH6" s="733"/>
      <c r="CI6" s="733"/>
      <c r="CJ6" s="733"/>
      <c r="CK6" s="733"/>
      <c r="CL6" s="733"/>
      <c r="CM6" s="733"/>
      <c r="CN6" s="733"/>
      <c r="CO6" s="733"/>
      <c r="CP6" s="733"/>
      <c r="CQ6" s="734"/>
      <c r="CR6" s="661">
        <v>
57661</v>
      </c>
      <c r="CS6" s="664"/>
      <c r="CT6" s="664"/>
      <c r="CU6" s="664"/>
      <c r="CV6" s="664"/>
      <c r="CW6" s="664"/>
      <c r="CX6" s="664"/>
      <c r="CY6" s="665"/>
      <c r="CZ6" s="774">
        <v>
1.3</v>
      </c>
      <c r="DA6" s="743"/>
      <c r="DB6" s="743"/>
      <c r="DC6" s="777"/>
      <c r="DD6" s="669" t="s">
        <v>
226</v>
      </c>
      <c r="DE6" s="664"/>
      <c r="DF6" s="664"/>
      <c r="DG6" s="664"/>
      <c r="DH6" s="664"/>
      <c r="DI6" s="664"/>
      <c r="DJ6" s="664"/>
      <c r="DK6" s="664"/>
      <c r="DL6" s="664"/>
      <c r="DM6" s="664"/>
      <c r="DN6" s="664"/>
      <c r="DO6" s="664"/>
      <c r="DP6" s="665"/>
      <c r="DQ6" s="669">
        <v>
57661</v>
      </c>
      <c r="DR6" s="664"/>
      <c r="DS6" s="664"/>
      <c r="DT6" s="664"/>
      <c r="DU6" s="664"/>
      <c r="DV6" s="664"/>
      <c r="DW6" s="664"/>
      <c r="DX6" s="664"/>
      <c r="DY6" s="664"/>
      <c r="DZ6" s="664"/>
      <c r="EA6" s="664"/>
      <c r="EB6" s="664"/>
      <c r="EC6" s="704"/>
    </row>
    <row r="7" spans="2:143" ht="11.25" customHeight="1" x14ac:dyDescent="0.2">
      <c r="B7" s="658" t="s">
        <v>
233</v>
      </c>
      <c r="C7" s="659"/>
      <c r="D7" s="659"/>
      <c r="E7" s="659"/>
      <c r="F7" s="659"/>
      <c r="G7" s="659"/>
      <c r="H7" s="659"/>
      <c r="I7" s="659"/>
      <c r="J7" s="659"/>
      <c r="K7" s="659"/>
      <c r="L7" s="659"/>
      <c r="M7" s="659"/>
      <c r="N7" s="659"/>
      <c r="O7" s="659"/>
      <c r="P7" s="659"/>
      <c r="Q7" s="660"/>
      <c r="R7" s="661">
        <v>
1223</v>
      </c>
      <c r="S7" s="664"/>
      <c r="T7" s="664"/>
      <c r="U7" s="664"/>
      <c r="V7" s="664"/>
      <c r="W7" s="664"/>
      <c r="X7" s="664"/>
      <c r="Y7" s="665"/>
      <c r="Z7" s="723">
        <v>
0</v>
      </c>
      <c r="AA7" s="723"/>
      <c r="AB7" s="723"/>
      <c r="AC7" s="723"/>
      <c r="AD7" s="724">
        <v>
1223</v>
      </c>
      <c r="AE7" s="724"/>
      <c r="AF7" s="724"/>
      <c r="AG7" s="724"/>
      <c r="AH7" s="724"/>
      <c r="AI7" s="724"/>
      <c r="AJ7" s="724"/>
      <c r="AK7" s="724"/>
      <c r="AL7" s="666">
        <v>
0.1</v>
      </c>
      <c r="AM7" s="667"/>
      <c r="AN7" s="667"/>
      <c r="AO7" s="725"/>
      <c r="AP7" s="658" t="s">
        <v>
234</v>
      </c>
      <c r="AQ7" s="659"/>
      <c r="AR7" s="659"/>
      <c r="AS7" s="659"/>
      <c r="AT7" s="659"/>
      <c r="AU7" s="659"/>
      <c r="AV7" s="659"/>
      <c r="AW7" s="659"/>
      <c r="AX7" s="659"/>
      <c r="AY7" s="659"/>
      <c r="AZ7" s="659"/>
      <c r="BA7" s="659"/>
      <c r="BB7" s="659"/>
      <c r="BC7" s="659"/>
      <c r="BD7" s="659"/>
      <c r="BE7" s="659"/>
      <c r="BF7" s="660"/>
      <c r="BG7" s="661">
        <v>
304026</v>
      </c>
      <c r="BH7" s="664"/>
      <c r="BI7" s="664"/>
      <c r="BJ7" s="664"/>
      <c r="BK7" s="664"/>
      <c r="BL7" s="664"/>
      <c r="BM7" s="664"/>
      <c r="BN7" s="665"/>
      <c r="BO7" s="723">
        <v>
61.5</v>
      </c>
      <c r="BP7" s="723"/>
      <c r="BQ7" s="723"/>
      <c r="BR7" s="723"/>
      <c r="BS7" s="724" t="s">
        <v>
226</v>
      </c>
      <c r="BT7" s="724"/>
      <c r="BU7" s="724"/>
      <c r="BV7" s="724"/>
      <c r="BW7" s="724"/>
      <c r="BX7" s="724"/>
      <c r="BY7" s="724"/>
      <c r="BZ7" s="724"/>
      <c r="CA7" s="724"/>
      <c r="CB7" s="765"/>
      <c r="CD7" s="705" t="s">
        <v>
235</v>
      </c>
      <c r="CE7" s="702"/>
      <c r="CF7" s="702"/>
      <c r="CG7" s="702"/>
      <c r="CH7" s="702"/>
      <c r="CI7" s="702"/>
      <c r="CJ7" s="702"/>
      <c r="CK7" s="702"/>
      <c r="CL7" s="702"/>
      <c r="CM7" s="702"/>
      <c r="CN7" s="702"/>
      <c r="CO7" s="702"/>
      <c r="CP7" s="702"/>
      <c r="CQ7" s="703"/>
      <c r="CR7" s="661">
        <v>
1132935</v>
      </c>
      <c r="CS7" s="664"/>
      <c r="CT7" s="664"/>
      <c r="CU7" s="664"/>
      <c r="CV7" s="664"/>
      <c r="CW7" s="664"/>
      <c r="CX7" s="664"/>
      <c r="CY7" s="665"/>
      <c r="CZ7" s="723">
        <v>
25.3</v>
      </c>
      <c r="DA7" s="723"/>
      <c r="DB7" s="723"/>
      <c r="DC7" s="723"/>
      <c r="DD7" s="669">
        <v>
79258</v>
      </c>
      <c r="DE7" s="664"/>
      <c r="DF7" s="664"/>
      <c r="DG7" s="664"/>
      <c r="DH7" s="664"/>
      <c r="DI7" s="664"/>
      <c r="DJ7" s="664"/>
      <c r="DK7" s="664"/>
      <c r="DL7" s="664"/>
      <c r="DM7" s="664"/>
      <c r="DN7" s="664"/>
      <c r="DO7" s="664"/>
      <c r="DP7" s="665"/>
      <c r="DQ7" s="669">
        <v>
743905</v>
      </c>
      <c r="DR7" s="664"/>
      <c r="DS7" s="664"/>
      <c r="DT7" s="664"/>
      <c r="DU7" s="664"/>
      <c r="DV7" s="664"/>
      <c r="DW7" s="664"/>
      <c r="DX7" s="664"/>
      <c r="DY7" s="664"/>
      <c r="DZ7" s="664"/>
      <c r="EA7" s="664"/>
      <c r="EB7" s="664"/>
      <c r="EC7" s="704"/>
    </row>
    <row r="8" spans="2:143" ht="11.25" customHeight="1" x14ac:dyDescent="0.2">
      <c r="B8" s="658" t="s">
        <v>
236</v>
      </c>
      <c r="C8" s="659"/>
      <c r="D8" s="659"/>
      <c r="E8" s="659"/>
      <c r="F8" s="659"/>
      <c r="G8" s="659"/>
      <c r="H8" s="659"/>
      <c r="I8" s="659"/>
      <c r="J8" s="659"/>
      <c r="K8" s="659"/>
      <c r="L8" s="659"/>
      <c r="M8" s="659"/>
      <c r="N8" s="659"/>
      <c r="O8" s="659"/>
      <c r="P8" s="659"/>
      <c r="Q8" s="660"/>
      <c r="R8" s="661">
        <v>
4080</v>
      </c>
      <c r="S8" s="664"/>
      <c r="T8" s="664"/>
      <c r="U8" s="664"/>
      <c r="V8" s="664"/>
      <c r="W8" s="664"/>
      <c r="X8" s="664"/>
      <c r="Y8" s="665"/>
      <c r="Z8" s="723">
        <v>
0.1</v>
      </c>
      <c r="AA8" s="723"/>
      <c r="AB8" s="723"/>
      <c r="AC8" s="723"/>
      <c r="AD8" s="724">
        <v>
4080</v>
      </c>
      <c r="AE8" s="724"/>
      <c r="AF8" s="724"/>
      <c r="AG8" s="724"/>
      <c r="AH8" s="724"/>
      <c r="AI8" s="724"/>
      <c r="AJ8" s="724"/>
      <c r="AK8" s="724"/>
      <c r="AL8" s="666">
        <v>
0.2</v>
      </c>
      <c r="AM8" s="667"/>
      <c r="AN8" s="667"/>
      <c r="AO8" s="725"/>
      <c r="AP8" s="658" t="s">
        <v>
237</v>
      </c>
      <c r="AQ8" s="659"/>
      <c r="AR8" s="659"/>
      <c r="AS8" s="659"/>
      <c r="AT8" s="659"/>
      <c r="AU8" s="659"/>
      <c r="AV8" s="659"/>
      <c r="AW8" s="659"/>
      <c r="AX8" s="659"/>
      <c r="AY8" s="659"/>
      <c r="AZ8" s="659"/>
      <c r="BA8" s="659"/>
      <c r="BB8" s="659"/>
      <c r="BC8" s="659"/>
      <c r="BD8" s="659"/>
      <c r="BE8" s="659"/>
      <c r="BF8" s="660"/>
      <c r="BG8" s="661">
        <v>
6390</v>
      </c>
      <c r="BH8" s="664"/>
      <c r="BI8" s="664"/>
      <c r="BJ8" s="664"/>
      <c r="BK8" s="664"/>
      <c r="BL8" s="664"/>
      <c r="BM8" s="664"/>
      <c r="BN8" s="665"/>
      <c r="BO8" s="723">
        <v>
1.3</v>
      </c>
      <c r="BP8" s="723"/>
      <c r="BQ8" s="723"/>
      <c r="BR8" s="723"/>
      <c r="BS8" s="669" t="s">
        <v>
226</v>
      </c>
      <c r="BT8" s="664"/>
      <c r="BU8" s="664"/>
      <c r="BV8" s="664"/>
      <c r="BW8" s="664"/>
      <c r="BX8" s="664"/>
      <c r="BY8" s="664"/>
      <c r="BZ8" s="664"/>
      <c r="CA8" s="664"/>
      <c r="CB8" s="704"/>
      <c r="CD8" s="705" t="s">
        <v>
238</v>
      </c>
      <c r="CE8" s="702"/>
      <c r="CF8" s="702"/>
      <c r="CG8" s="702"/>
      <c r="CH8" s="702"/>
      <c r="CI8" s="702"/>
      <c r="CJ8" s="702"/>
      <c r="CK8" s="702"/>
      <c r="CL8" s="702"/>
      <c r="CM8" s="702"/>
      <c r="CN8" s="702"/>
      <c r="CO8" s="702"/>
      <c r="CP8" s="702"/>
      <c r="CQ8" s="703"/>
      <c r="CR8" s="661">
        <v>
680770</v>
      </c>
      <c r="CS8" s="664"/>
      <c r="CT8" s="664"/>
      <c r="CU8" s="664"/>
      <c r="CV8" s="664"/>
      <c r="CW8" s="664"/>
      <c r="CX8" s="664"/>
      <c r="CY8" s="665"/>
      <c r="CZ8" s="723">
        <v>
15.2</v>
      </c>
      <c r="DA8" s="723"/>
      <c r="DB8" s="723"/>
      <c r="DC8" s="723"/>
      <c r="DD8" s="669">
        <v>
37881</v>
      </c>
      <c r="DE8" s="664"/>
      <c r="DF8" s="664"/>
      <c r="DG8" s="664"/>
      <c r="DH8" s="664"/>
      <c r="DI8" s="664"/>
      <c r="DJ8" s="664"/>
      <c r="DK8" s="664"/>
      <c r="DL8" s="664"/>
      <c r="DM8" s="664"/>
      <c r="DN8" s="664"/>
      <c r="DO8" s="664"/>
      <c r="DP8" s="665"/>
      <c r="DQ8" s="669">
        <v>
351565</v>
      </c>
      <c r="DR8" s="664"/>
      <c r="DS8" s="664"/>
      <c r="DT8" s="664"/>
      <c r="DU8" s="664"/>
      <c r="DV8" s="664"/>
      <c r="DW8" s="664"/>
      <c r="DX8" s="664"/>
      <c r="DY8" s="664"/>
      <c r="DZ8" s="664"/>
      <c r="EA8" s="664"/>
      <c r="EB8" s="664"/>
      <c r="EC8" s="704"/>
    </row>
    <row r="9" spans="2:143" ht="11.25" customHeight="1" x14ac:dyDescent="0.2">
      <c r="B9" s="658" t="s">
        <v>
239</v>
      </c>
      <c r="C9" s="659"/>
      <c r="D9" s="659"/>
      <c r="E9" s="659"/>
      <c r="F9" s="659"/>
      <c r="G9" s="659"/>
      <c r="H9" s="659"/>
      <c r="I9" s="659"/>
      <c r="J9" s="659"/>
      <c r="K9" s="659"/>
      <c r="L9" s="659"/>
      <c r="M9" s="659"/>
      <c r="N9" s="659"/>
      <c r="O9" s="659"/>
      <c r="P9" s="659"/>
      <c r="Q9" s="660"/>
      <c r="R9" s="661">
        <v>
3336</v>
      </c>
      <c r="S9" s="664"/>
      <c r="T9" s="664"/>
      <c r="U9" s="664"/>
      <c r="V9" s="664"/>
      <c r="W9" s="664"/>
      <c r="X9" s="664"/>
      <c r="Y9" s="665"/>
      <c r="Z9" s="723">
        <v>
0.1</v>
      </c>
      <c r="AA9" s="723"/>
      <c r="AB9" s="723"/>
      <c r="AC9" s="723"/>
      <c r="AD9" s="724">
        <v>
3336</v>
      </c>
      <c r="AE9" s="724"/>
      <c r="AF9" s="724"/>
      <c r="AG9" s="724"/>
      <c r="AH9" s="724"/>
      <c r="AI9" s="724"/>
      <c r="AJ9" s="724"/>
      <c r="AK9" s="724"/>
      <c r="AL9" s="666">
        <v>
0.2</v>
      </c>
      <c r="AM9" s="667"/>
      <c r="AN9" s="667"/>
      <c r="AO9" s="725"/>
      <c r="AP9" s="658" t="s">
        <v>
240</v>
      </c>
      <c r="AQ9" s="659"/>
      <c r="AR9" s="659"/>
      <c r="AS9" s="659"/>
      <c r="AT9" s="659"/>
      <c r="AU9" s="659"/>
      <c r="AV9" s="659"/>
      <c r="AW9" s="659"/>
      <c r="AX9" s="659"/>
      <c r="AY9" s="659"/>
      <c r="AZ9" s="659"/>
      <c r="BA9" s="659"/>
      <c r="BB9" s="659"/>
      <c r="BC9" s="659"/>
      <c r="BD9" s="659"/>
      <c r="BE9" s="659"/>
      <c r="BF9" s="660"/>
      <c r="BG9" s="661">
        <v>
272648</v>
      </c>
      <c r="BH9" s="664"/>
      <c r="BI9" s="664"/>
      <c r="BJ9" s="664"/>
      <c r="BK9" s="664"/>
      <c r="BL9" s="664"/>
      <c r="BM9" s="664"/>
      <c r="BN9" s="665"/>
      <c r="BO9" s="723">
        <v>
55.1</v>
      </c>
      <c r="BP9" s="723"/>
      <c r="BQ9" s="723"/>
      <c r="BR9" s="723"/>
      <c r="BS9" s="669" t="s">
        <v>
127</v>
      </c>
      <c r="BT9" s="664"/>
      <c r="BU9" s="664"/>
      <c r="BV9" s="664"/>
      <c r="BW9" s="664"/>
      <c r="BX9" s="664"/>
      <c r="BY9" s="664"/>
      <c r="BZ9" s="664"/>
      <c r="CA9" s="664"/>
      <c r="CB9" s="704"/>
      <c r="CD9" s="705" t="s">
        <v>
241</v>
      </c>
      <c r="CE9" s="702"/>
      <c r="CF9" s="702"/>
      <c r="CG9" s="702"/>
      <c r="CH9" s="702"/>
      <c r="CI9" s="702"/>
      <c r="CJ9" s="702"/>
      <c r="CK9" s="702"/>
      <c r="CL9" s="702"/>
      <c r="CM9" s="702"/>
      <c r="CN9" s="702"/>
      <c r="CO9" s="702"/>
      <c r="CP9" s="702"/>
      <c r="CQ9" s="703"/>
      <c r="CR9" s="661">
        <v>
1304746</v>
      </c>
      <c r="CS9" s="664"/>
      <c r="CT9" s="664"/>
      <c r="CU9" s="664"/>
      <c r="CV9" s="664"/>
      <c r="CW9" s="664"/>
      <c r="CX9" s="664"/>
      <c r="CY9" s="665"/>
      <c r="CZ9" s="723">
        <v>
29.1</v>
      </c>
      <c r="DA9" s="723"/>
      <c r="DB9" s="723"/>
      <c r="DC9" s="723"/>
      <c r="DD9" s="669">
        <v>
270169</v>
      </c>
      <c r="DE9" s="664"/>
      <c r="DF9" s="664"/>
      <c r="DG9" s="664"/>
      <c r="DH9" s="664"/>
      <c r="DI9" s="664"/>
      <c r="DJ9" s="664"/>
      <c r="DK9" s="664"/>
      <c r="DL9" s="664"/>
      <c r="DM9" s="664"/>
      <c r="DN9" s="664"/>
      <c r="DO9" s="664"/>
      <c r="DP9" s="665"/>
      <c r="DQ9" s="669">
        <v>
490714</v>
      </c>
      <c r="DR9" s="664"/>
      <c r="DS9" s="664"/>
      <c r="DT9" s="664"/>
      <c r="DU9" s="664"/>
      <c r="DV9" s="664"/>
      <c r="DW9" s="664"/>
      <c r="DX9" s="664"/>
      <c r="DY9" s="664"/>
      <c r="DZ9" s="664"/>
      <c r="EA9" s="664"/>
      <c r="EB9" s="664"/>
      <c r="EC9" s="704"/>
    </row>
    <row r="10" spans="2:143" ht="11.25" customHeight="1" x14ac:dyDescent="0.2">
      <c r="B10" s="658" t="s">
        <v>
242</v>
      </c>
      <c r="C10" s="659"/>
      <c r="D10" s="659"/>
      <c r="E10" s="659"/>
      <c r="F10" s="659"/>
      <c r="G10" s="659"/>
      <c r="H10" s="659"/>
      <c r="I10" s="659"/>
      <c r="J10" s="659"/>
      <c r="K10" s="659"/>
      <c r="L10" s="659"/>
      <c r="M10" s="659"/>
      <c r="N10" s="659"/>
      <c r="O10" s="659"/>
      <c r="P10" s="659"/>
      <c r="Q10" s="660"/>
      <c r="R10" s="661" t="s">
        <v>
143</v>
      </c>
      <c r="S10" s="664"/>
      <c r="T10" s="664"/>
      <c r="U10" s="664"/>
      <c r="V10" s="664"/>
      <c r="W10" s="664"/>
      <c r="X10" s="664"/>
      <c r="Y10" s="665"/>
      <c r="Z10" s="723" t="s">
        <v>
143</v>
      </c>
      <c r="AA10" s="723"/>
      <c r="AB10" s="723"/>
      <c r="AC10" s="723"/>
      <c r="AD10" s="724" t="s">
        <v>
143</v>
      </c>
      <c r="AE10" s="724"/>
      <c r="AF10" s="724"/>
      <c r="AG10" s="724"/>
      <c r="AH10" s="724"/>
      <c r="AI10" s="724"/>
      <c r="AJ10" s="724"/>
      <c r="AK10" s="724"/>
      <c r="AL10" s="666" t="s">
        <v>
127</v>
      </c>
      <c r="AM10" s="667"/>
      <c r="AN10" s="667"/>
      <c r="AO10" s="725"/>
      <c r="AP10" s="658" t="s">
        <v>
243</v>
      </c>
      <c r="AQ10" s="659"/>
      <c r="AR10" s="659"/>
      <c r="AS10" s="659"/>
      <c r="AT10" s="659"/>
      <c r="AU10" s="659"/>
      <c r="AV10" s="659"/>
      <c r="AW10" s="659"/>
      <c r="AX10" s="659"/>
      <c r="AY10" s="659"/>
      <c r="AZ10" s="659"/>
      <c r="BA10" s="659"/>
      <c r="BB10" s="659"/>
      <c r="BC10" s="659"/>
      <c r="BD10" s="659"/>
      <c r="BE10" s="659"/>
      <c r="BF10" s="660"/>
      <c r="BG10" s="661">
        <v>
9605</v>
      </c>
      <c r="BH10" s="664"/>
      <c r="BI10" s="664"/>
      <c r="BJ10" s="664"/>
      <c r="BK10" s="664"/>
      <c r="BL10" s="664"/>
      <c r="BM10" s="664"/>
      <c r="BN10" s="665"/>
      <c r="BO10" s="723">
        <v>
1.9</v>
      </c>
      <c r="BP10" s="723"/>
      <c r="BQ10" s="723"/>
      <c r="BR10" s="723"/>
      <c r="BS10" s="669" t="s">
        <v>
226</v>
      </c>
      <c r="BT10" s="664"/>
      <c r="BU10" s="664"/>
      <c r="BV10" s="664"/>
      <c r="BW10" s="664"/>
      <c r="BX10" s="664"/>
      <c r="BY10" s="664"/>
      <c r="BZ10" s="664"/>
      <c r="CA10" s="664"/>
      <c r="CB10" s="704"/>
      <c r="CD10" s="705" t="s">
        <v>
244</v>
      </c>
      <c r="CE10" s="702"/>
      <c r="CF10" s="702"/>
      <c r="CG10" s="702"/>
      <c r="CH10" s="702"/>
      <c r="CI10" s="702"/>
      <c r="CJ10" s="702"/>
      <c r="CK10" s="702"/>
      <c r="CL10" s="702"/>
      <c r="CM10" s="702"/>
      <c r="CN10" s="702"/>
      <c r="CO10" s="702"/>
      <c r="CP10" s="702"/>
      <c r="CQ10" s="703"/>
      <c r="CR10" s="661" t="s">
        <v>
143</v>
      </c>
      <c r="CS10" s="664"/>
      <c r="CT10" s="664"/>
      <c r="CU10" s="664"/>
      <c r="CV10" s="664"/>
      <c r="CW10" s="664"/>
      <c r="CX10" s="664"/>
      <c r="CY10" s="665"/>
      <c r="CZ10" s="723" t="s">
        <v>
143</v>
      </c>
      <c r="DA10" s="723"/>
      <c r="DB10" s="723"/>
      <c r="DC10" s="723"/>
      <c r="DD10" s="669" t="s">
        <v>
143</v>
      </c>
      <c r="DE10" s="664"/>
      <c r="DF10" s="664"/>
      <c r="DG10" s="664"/>
      <c r="DH10" s="664"/>
      <c r="DI10" s="664"/>
      <c r="DJ10" s="664"/>
      <c r="DK10" s="664"/>
      <c r="DL10" s="664"/>
      <c r="DM10" s="664"/>
      <c r="DN10" s="664"/>
      <c r="DO10" s="664"/>
      <c r="DP10" s="665"/>
      <c r="DQ10" s="669" t="s">
        <v>
127</v>
      </c>
      <c r="DR10" s="664"/>
      <c r="DS10" s="664"/>
      <c r="DT10" s="664"/>
      <c r="DU10" s="664"/>
      <c r="DV10" s="664"/>
      <c r="DW10" s="664"/>
      <c r="DX10" s="664"/>
      <c r="DY10" s="664"/>
      <c r="DZ10" s="664"/>
      <c r="EA10" s="664"/>
      <c r="EB10" s="664"/>
      <c r="EC10" s="704"/>
    </row>
    <row r="11" spans="2:143" ht="11.25" customHeight="1" x14ac:dyDescent="0.2">
      <c r="B11" s="658" t="s">
        <v>
245</v>
      </c>
      <c r="C11" s="659"/>
      <c r="D11" s="659"/>
      <c r="E11" s="659"/>
      <c r="F11" s="659"/>
      <c r="G11" s="659"/>
      <c r="H11" s="659"/>
      <c r="I11" s="659"/>
      <c r="J11" s="659"/>
      <c r="K11" s="659"/>
      <c r="L11" s="659"/>
      <c r="M11" s="659"/>
      <c r="N11" s="659"/>
      <c r="O11" s="659"/>
      <c r="P11" s="659"/>
      <c r="Q11" s="660"/>
      <c r="R11" s="661" t="s">
        <v>
143</v>
      </c>
      <c r="S11" s="664"/>
      <c r="T11" s="664"/>
      <c r="U11" s="664"/>
      <c r="V11" s="664"/>
      <c r="W11" s="664"/>
      <c r="X11" s="664"/>
      <c r="Y11" s="665"/>
      <c r="Z11" s="723" t="s">
        <v>
127</v>
      </c>
      <c r="AA11" s="723"/>
      <c r="AB11" s="723"/>
      <c r="AC11" s="723"/>
      <c r="AD11" s="724" t="s">
        <v>
127</v>
      </c>
      <c r="AE11" s="724"/>
      <c r="AF11" s="724"/>
      <c r="AG11" s="724"/>
      <c r="AH11" s="724"/>
      <c r="AI11" s="724"/>
      <c r="AJ11" s="724"/>
      <c r="AK11" s="724"/>
      <c r="AL11" s="666" t="s">
        <v>
127</v>
      </c>
      <c r="AM11" s="667"/>
      <c r="AN11" s="667"/>
      <c r="AO11" s="725"/>
      <c r="AP11" s="658" t="s">
        <v>
246</v>
      </c>
      <c r="AQ11" s="659"/>
      <c r="AR11" s="659"/>
      <c r="AS11" s="659"/>
      <c r="AT11" s="659"/>
      <c r="AU11" s="659"/>
      <c r="AV11" s="659"/>
      <c r="AW11" s="659"/>
      <c r="AX11" s="659"/>
      <c r="AY11" s="659"/>
      <c r="AZ11" s="659"/>
      <c r="BA11" s="659"/>
      <c r="BB11" s="659"/>
      <c r="BC11" s="659"/>
      <c r="BD11" s="659"/>
      <c r="BE11" s="659"/>
      <c r="BF11" s="660"/>
      <c r="BG11" s="661">
        <v>
15383</v>
      </c>
      <c r="BH11" s="664"/>
      <c r="BI11" s="664"/>
      <c r="BJ11" s="664"/>
      <c r="BK11" s="664"/>
      <c r="BL11" s="664"/>
      <c r="BM11" s="664"/>
      <c r="BN11" s="665"/>
      <c r="BO11" s="723">
        <v>
3.1</v>
      </c>
      <c r="BP11" s="723"/>
      <c r="BQ11" s="723"/>
      <c r="BR11" s="723"/>
      <c r="BS11" s="669" t="s">
        <v>
143</v>
      </c>
      <c r="BT11" s="664"/>
      <c r="BU11" s="664"/>
      <c r="BV11" s="664"/>
      <c r="BW11" s="664"/>
      <c r="BX11" s="664"/>
      <c r="BY11" s="664"/>
      <c r="BZ11" s="664"/>
      <c r="CA11" s="664"/>
      <c r="CB11" s="704"/>
      <c r="CD11" s="705" t="s">
        <v>
247</v>
      </c>
      <c r="CE11" s="702"/>
      <c r="CF11" s="702"/>
      <c r="CG11" s="702"/>
      <c r="CH11" s="702"/>
      <c r="CI11" s="702"/>
      <c r="CJ11" s="702"/>
      <c r="CK11" s="702"/>
      <c r="CL11" s="702"/>
      <c r="CM11" s="702"/>
      <c r="CN11" s="702"/>
      <c r="CO11" s="702"/>
      <c r="CP11" s="702"/>
      <c r="CQ11" s="703"/>
      <c r="CR11" s="661">
        <v>
88375</v>
      </c>
      <c r="CS11" s="664"/>
      <c r="CT11" s="664"/>
      <c r="CU11" s="664"/>
      <c r="CV11" s="664"/>
      <c r="CW11" s="664"/>
      <c r="CX11" s="664"/>
      <c r="CY11" s="665"/>
      <c r="CZ11" s="723">
        <v>
2</v>
      </c>
      <c r="DA11" s="723"/>
      <c r="DB11" s="723"/>
      <c r="DC11" s="723"/>
      <c r="DD11" s="669">
        <v>
1933</v>
      </c>
      <c r="DE11" s="664"/>
      <c r="DF11" s="664"/>
      <c r="DG11" s="664"/>
      <c r="DH11" s="664"/>
      <c r="DI11" s="664"/>
      <c r="DJ11" s="664"/>
      <c r="DK11" s="664"/>
      <c r="DL11" s="664"/>
      <c r="DM11" s="664"/>
      <c r="DN11" s="664"/>
      <c r="DO11" s="664"/>
      <c r="DP11" s="665"/>
      <c r="DQ11" s="669">
        <v>
33278</v>
      </c>
      <c r="DR11" s="664"/>
      <c r="DS11" s="664"/>
      <c r="DT11" s="664"/>
      <c r="DU11" s="664"/>
      <c r="DV11" s="664"/>
      <c r="DW11" s="664"/>
      <c r="DX11" s="664"/>
      <c r="DY11" s="664"/>
      <c r="DZ11" s="664"/>
      <c r="EA11" s="664"/>
      <c r="EB11" s="664"/>
      <c r="EC11" s="704"/>
    </row>
    <row r="12" spans="2:143" ht="11.25" customHeight="1" x14ac:dyDescent="0.2">
      <c r="B12" s="658" t="s">
        <v>
248</v>
      </c>
      <c r="C12" s="659"/>
      <c r="D12" s="659"/>
      <c r="E12" s="659"/>
      <c r="F12" s="659"/>
      <c r="G12" s="659"/>
      <c r="H12" s="659"/>
      <c r="I12" s="659"/>
      <c r="J12" s="659"/>
      <c r="K12" s="659"/>
      <c r="L12" s="659"/>
      <c r="M12" s="659"/>
      <c r="N12" s="659"/>
      <c r="O12" s="659"/>
      <c r="P12" s="659"/>
      <c r="Q12" s="660"/>
      <c r="R12" s="661">
        <v>
59271</v>
      </c>
      <c r="S12" s="664"/>
      <c r="T12" s="664"/>
      <c r="U12" s="664"/>
      <c r="V12" s="664"/>
      <c r="W12" s="664"/>
      <c r="X12" s="664"/>
      <c r="Y12" s="665"/>
      <c r="Z12" s="723">
        <v>
1.3</v>
      </c>
      <c r="AA12" s="723"/>
      <c r="AB12" s="723"/>
      <c r="AC12" s="723"/>
      <c r="AD12" s="724">
        <v>
59271</v>
      </c>
      <c r="AE12" s="724"/>
      <c r="AF12" s="724"/>
      <c r="AG12" s="724"/>
      <c r="AH12" s="724"/>
      <c r="AI12" s="724"/>
      <c r="AJ12" s="724"/>
      <c r="AK12" s="724"/>
      <c r="AL12" s="666">
        <v>
3</v>
      </c>
      <c r="AM12" s="667"/>
      <c r="AN12" s="667"/>
      <c r="AO12" s="725"/>
      <c r="AP12" s="658" t="s">
        <v>
249</v>
      </c>
      <c r="AQ12" s="659"/>
      <c r="AR12" s="659"/>
      <c r="AS12" s="659"/>
      <c r="AT12" s="659"/>
      <c r="AU12" s="659"/>
      <c r="AV12" s="659"/>
      <c r="AW12" s="659"/>
      <c r="AX12" s="659"/>
      <c r="AY12" s="659"/>
      <c r="AZ12" s="659"/>
      <c r="BA12" s="659"/>
      <c r="BB12" s="659"/>
      <c r="BC12" s="659"/>
      <c r="BD12" s="659"/>
      <c r="BE12" s="659"/>
      <c r="BF12" s="660"/>
      <c r="BG12" s="661">
        <v>
159111</v>
      </c>
      <c r="BH12" s="664"/>
      <c r="BI12" s="664"/>
      <c r="BJ12" s="664"/>
      <c r="BK12" s="664"/>
      <c r="BL12" s="664"/>
      <c r="BM12" s="664"/>
      <c r="BN12" s="665"/>
      <c r="BO12" s="723">
        <v>
32.200000000000003</v>
      </c>
      <c r="BP12" s="723"/>
      <c r="BQ12" s="723"/>
      <c r="BR12" s="723"/>
      <c r="BS12" s="669" t="s">
        <v>
143</v>
      </c>
      <c r="BT12" s="664"/>
      <c r="BU12" s="664"/>
      <c r="BV12" s="664"/>
      <c r="BW12" s="664"/>
      <c r="BX12" s="664"/>
      <c r="BY12" s="664"/>
      <c r="BZ12" s="664"/>
      <c r="CA12" s="664"/>
      <c r="CB12" s="704"/>
      <c r="CD12" s="705" t="s">
        <v>
250</v>
      </c>
      <c r="CE12" s="702"/>
      <c r="CF12" s="702"/>
      <c r="CG12" s="702"/>
      <c r="CH12" s="702"/>
      <c r="CI12" s="702"/>
      <c r="CJ12" s="702"/>
      <c r="CK12" s="702"/>
      <c r="CL12" s="702"/>
      <c r="CM12" s="702"/>
      <c r="CN12" s="702"/>
      <c r="CO12" s="702"/>
      <c r="CP12" s="702"/>
      <c r="CQ12" s="703"/>
      <c r="CR12" s="661">
        <v>
152958</v>
      </c>
      <c r="CS12" s="664"/>
      <c r="CT12" s="664"/>
      <c r="CU12" s="664"/>
      <c r="CV12" s="664"/>
      <c r="CW12" s="664"/>
      <c r="CX12" s="664"/>
      <c r="CY12" s="665"/>
      <c r="CZ12" s="723">
        <v>
3.4</v>
      </c>
      <c r="DA12" s="723"/>
      <c r="DB12" s="723"/>
      <c r="DC12" s="723"/>
      <c r="DD12" s="669" t="s">
        <v>
143</v>
      </c>
      <c r="DE12" s="664"/>
      <c r="DF12" s="664"/>
      <c r="DG12" s="664"/>
      <c r="DH12" s="664"/>
      <c r="DI12" s="664"/>
      <c r="DJ12" s="664"/>
      <c r="DK12" s="664"/>
      <c r="DL12" s="664"/>
      <c r="DM12" s="664"/>
      <c r="DN12" s="664"/>
      <c r="DO12" s="664"/>
      <c r="DP12" s="665"/>
      <c r="DQ12" s="669">
        <v>
70553</v>
      </c>
      <c r="DR12" s="664"/>
      <c r="DS12" s="664"/>
      <c r="DT12" s="664"/>
      <c r="DU12" s="664"/>
      <c r="DV12" s="664"/>
      <c r="DW12" s="664"/>
      <c r="DX12" s="664"/>
      <c r="DY12" s="664"/>
      <c r="DZ12" s="664"/>
      <c r="EA12" s="664"/>
      <c r="EB12" s="664"/>
      <c r="EC12" s="704"/>
    </row>
    <row r="13" spans="2:143" ht="11.25" customHeight="1" x14ac:dyDescent="0.2">
      <c r="B13" s="658" t="s">
        <v>
251</v>
      </c>
      <c r="C13" s="659"/>
      <c r="D13" s="659"/>
      <c r="E13" s="659"/>
      <c r="F13" s="659"/>
      <c r="G13" s="659"/>
      <c r="H13" s="659"/>
      <c r="I13" s="659"/>
      <c r="J13" s="659"/>
      <c r="K13" s="659"/>
      <c r="L13" s="659"/>
      <c r="M13" s="659"/>
      <c r="N13" s="659"/>
      <c r="O13" s="659"/>
      <c r="P13" s="659"/>
      <c r="Q13" s="660"/>
      <c r="R13" s="661" t="s">
        <v>
127</v>
      </c>
      <c r="S13" s="664"/>
      <c r="T13" s="664"/>
      <c r="U13" s="664"/>
      <c r="V13" s="664"/>
      <c r="W13" s="664"/>
      <c r="X13" s="664"/>
      <c r="Y13" s="665"/>
      <c r="Z13" s="723" t="s">
        <v>
143</v>
      </c>
      <c r="AA13" s="723"/>
      <c r="AB13" s="723"/>
      <c r="AC13" s="723"/>
      <c r="AD13" s="724" t="s">
        <v>
127</v>
      </c>
      <c r="AE13" s="724"/>
      <c r="AF13" s="724"/>
      <c r="AG13" s="724"/>
      <c r="AH13" s="724"/>
      <c r="AI13" s="724"/>
      <c r="AJ13" s="724"/>
      <c r="AK13" s="724"/>
      <c r="AL13" s="666" t="s">
        <v>
226</v>
      </c>
      <c r="AM13" s="667"/>
      <c r="AN13" s="667"/>
      <c r="AO13" s="725"/>
      <c r="AP13" s="658" t="s">
        <v>
252</v>
      </c>
      <c r="AQ13" s="659"/>
      <c r="AR13" s="659"/>
      <c r="AS13" s="659"/>
      <c r="AT13" s="659"/>
      <c r="AU13" s="659"/>
      <c r="AV13" s="659"/>
      <c r="AW13" s="659"/>
      <c r="AX13" s="659"/>
      <c r="AY13" s="659"/>
      <c r="AZ13" s="659"/>
      <c r="BA13" s="659"/>
      <c r="BB13" s="659"/>
      <c r="BC13" s="659"/>
      <c r="BD13" s="659"/>
      <c r="BE13" s="659"/>
      <c r="BF13" s="660"/>
      <c r="BG13" s="661">
        <v>
126740</v>
      </c>
      <c r="BH13" s="664"/>
      <c r="BI13" s="664"/>
      <c r="BJ13" s="664"/>
      <c r="BK13" s="664"/>
      <c r="BL13" s="664"/>
      <c r="BM13" s="664"/>
      <c r="BN13" s="665"/>
      <c r="BO13" s="723">
        <v>
25.6</v>
      </c>
      <c r="BP13" s="723"/>
      <c r="BQ13" s="723"/>
      <c r="BR13" s="723"/>
      <c r="BS13" s="669" t="s">
        <v>
143</v>
      </c>
      <c r="BT13" s="664"/>
      <c r="BU13" s="664"/>
      <c r="BV13" s="664"/>
      <c r="BW13" s="664"/>
      <c r="BX13" s="664"/>
      <c r="BY13" s="664"/>
      <c r="BZ13" s="664"/>
      <c r="CA13" s="664"/>
      <c r="CB13" s="704"/>
      <c r="CD13" s="705" t="s">
        <v>
253</v>
      </c>
      <c r="CE13" s="702"/>
      <c r="CF13" s="702"/>
      <c r="CG13" s="702"/>
      <c r="CH13" s="702"/>
      <c r="CI13" s="702"/>
      <c r="CJ13" s="702"/>
      <c r="CK13" s="702"/>
      <c r="CL13" s="702"/>
      <c r="CM13" s="702"/>
      <c r="CN13" s="702"/>
      <c r="CO13" s="702"/>
      <c r="CP13" s="702"/>
      <c r="CQ13" s="703"/>
      <c r="CR13" s="661">
        <v>
180873</v>
      </c>
      <c r="CS13" s="664"/>
      <c r="CT13" s="664"/>
      <c r="CU13" s="664"/>
      <c r="CV13" s="664"/>
      <c r="CW13" s="664"/>
      <c r="CX13" s="664"/>
      <c r="CY13" s="665"/>
      <c r="CZ13" s="723">
        <v>
4</v>
      </c>
      <c r="DA13" s="723"/>
      <c r="DB13" s="723"/>
      <c r="DC13" s="723"/>
      <c r="DD13" s="669">
        <v>
45332</v>
      </c>
      <c r="DE13" s="664"/>
      <c r="DF13" s="664"/>
      <c r="DG13" s="664"/>
      <c r="DH13" s="664"/>
      <c r="DI13" s="664"/>
      <c r="DJ13" s="664"/>
      <c r="DK13" s="664"/>
      <c r="DL13" s="664"/>
      <c r="DM13" s="664"/>
      <c r="DN13" s="664"/>
      <c r="DO13" s="664"/>
      <c r="DP13" s="665"/>
      <c r="DQ13" s="669">
        <v>
84624</v>
      </c>
      <c r="DR13" s="664"/>
      <c r="DS13" s="664"/>
      <c r="DT13" s="664"/>
      <c r="DU13" s="664"/>
      <c r="DV13" s="664"/>
      <c r="DW13" s="664"/>
      <c r="DX13" s="664"/>
      <c r="DY13" s="664"/>
      <c r="DZ13" s="664"/>
      <c r="EA13" s="664"/>
      <c r="EB13" s="664"/>
      <c r="EC13" s="704"/>
    </row>
    <row r="14" spans="2:143" ht="11.25" customHeight="1" x14ac:dyDescent="0.2">
      <c r="B14" s="658" t="s">
        <v>
254</v>
      </c>
      <c r="C14" s="659"/>
      <c r="D14" s="659"/>
      <c r="E14" s="659"/>
      <c r="F14" s="659"/>
      <c r="G14" s="659"/>
      <c r="H14" s="659"/>
      <c r="I14" s="659"/>
      <c r="J14" s="659"/>
      <c r="K14" s="659"/>
      <c r="L14" s="659"/>
      <c r="M14" s="659"/>
      <c r="N14" s="659"/>
      <c r="O14" s="659"/>
      <c r="P14" s="659"/>
      <c r="Q14" s="660"/>
      <c r="R14" s="661" t="s">
        <v>
226</v>
      </c>
      <c r="S14" s="664"/>
      <c r="T14" s="664"/>
      <c r="U14" s="664"/>
      <c r="V14" s="664"/>
      <c r="W14" s="664"/>
      <c r="X14" s="664"/>
      <c r="Y14" s="665"/>
      <c r="Z14" s="723" t="s">
        <v>
143</v>
      </c>
      <c r="AA14" s="723"/>
      <c r="AB14" s="723"/>
      <c r="AC14" s="723"/>
      <c r="AD14" s="724" t="s">
        <v>
127</v>
      </c>
      <c r="AE14" s="724"/>
      <c r="AF14" s="724"/>
      <c r="AG14" s="724"/>
      <c r="AH14" s="724"/>
      <c r="AI14" s="724"/>
      <c r="AJ14" s="724"/>
      <c r="AK14" s="724"/>
      <c r="AL14" s="666" t="s">
        <v>
226</v>
      </c>
      <c r="AM14" s="667"/>
      <c r="AN14" s="667"/>
      <c r="AO14" s="725"/>
      <c r="AP14" s="658" t="s">
        <v>
255</v>
      </c>
      <c r="AQ14" s="659"/>
      <c r="AR14" s="659"/>
      <c r="AS14" s="659"/>
      <c r="AT14" s="659"/>
      <c r="AU14" s="659"/>
      <c r="AV14" s="659"/>
      <c r="AW14" s="659"/>
      <c r="AX14" s="659"/>
      <c r="AY14" s="659"/>
      <c r="AZ14" s="659"/>
      <c r="BA14" s="659"/>
      <c r="BB14" s="659"/>
      <c r="BC14" s="659"/>
      <c r="BD14" s="659"/>
      <c r="BE14" s="659"/>
      <c r="BF14" s="660"/>
      <c r="BG14" s="661">
        <v>
9492</v>
      </c>
      <c r="BH14" s="664"/>
      <c r="BI14" s="664"/>
      <c r="BJ14" s="664"/>
      <c r="BK14" s="664"/>
      <c r="BL14" s="664"/>
      <c r="BM14" s="664"/>
      <c r="BN14" s="665"/>
      <c r="BO14" s="723">
        <v>
1.9</v>
      </c>
      <c r="BP14" s="723"/>
      <c r="BQ14" s="723"/>
      <c r="BR14" s="723"/>
      <c r="BS14" s="669" t="s">
        <v>
127</v>
      </c>
      <c r="BT14" s="664"/>
      <c r="BU14" s="664"/>
      <c r="BV14" s="664"/>
      <c r="BW14" s="664"/>
      <c r="BX14" s="664"/>
      <c r="BY14" s="664"/>
      <c r="BZ14" s="664"/>
      <c r="CA14" s="664"/>
      <c r="CB14" s="704"/>
      <c r="CD14" s="705" t="s">
        <v>
256</v>
      </c>
      <c r="CE14" s="702"/>
      <c r="CF14" s="702"/>
      <c r="CG14" s="702"/>
      <c r="CH14" s="702"/>
      <c r="CI14" s="702"/>
      <c r="CJ14" s="702"/>
      <c r="CK14" s="702"/>
      <c r="CL14" s="702"/>
      <c r="CM14" s="702"/>
      <c r="CN14" s="702"/>
      <c r="CO14" s="702"/>
      <c r="CP14" s="702"/>
      <c r="CQ14" s="703"/>
      <c r="CR14" s="661">
        <v>
286785</v>
      </c>
      <c r="CS14" s="664"/>
      <c r="CT14" s="664"/>
      <c r="CU14" s="664"/>
      <c r="CV14" s="664"/>
      <c r="CW14" s="664"/>
      <c r="CX14" s="664"/>
      <c r="CY14" s="665"/>
      <c r="CZ14" s="723">
        <v>
6.4</v>
      </c>
      <c r="DA14" s="723"/>
      <c r="DB14" s="723"/>
      <c r="DC14" s="723"/>
      <c r="DD14" s="669">
        <v>
259671</v>
      </c>
      <c r="DE14" s="664"/>
      <c r="DF14" s="664"/>
      <c r="DG14" s="664"/>
      <c r="DH14" s="664"/>
      <c r="DI14" s="664"/>
      <c r="DJ14" s="664"/>
      <c r="DK14" s="664"/>
      <c r="DL14" s="664"/>
      <c r="DM14" s="664"/>
      <c r="DN14" s="664"/>
      <c r="DO14" s="664"/>
      <c r="DP14" s="665"/>
      <c r="DQ14" s="669">
        <v>
21040</v>
      </c>
      <c r="DR14" s="664"/>
      <c r="DS14" s="664"/>
      <c r="DT14" s="664"/>
      <c r="DU14" s="664"/>
      <c r="DV14" s="664"/>
      <c r="DW14" s="664"/>
      <c r="DX14" s="664"/>
      <c r="DY14" s="664"/>
      <c r="DZ14" s="664"/>
      <c r="EA14" s="664"/>
      <c r="EB14" s="664"/>
      <c r="EC14" s="704"/>
    </row>
    <row r="15" spans="2:143" ht="11.25" customHeight="1" x14ac:dyDescent="0.2">
      <c r="B15" s="658" t="s">
        <v>
257</v>
      </c>
      <c r="C15" s="659"/>
      <c r="D15" s="659"/>
      <c r="E15" s="659"/>
      <c r="F15" s="659"/>
      <c r="G15" s="659"/>
      <c r="H15" s="659"/>
      <c r="I15" s="659"/>
      <c r="J15" s="659"/>
      <c r="K15" s="659"/>
      <c r="L15" s="659"/>
      <c r="M15" s="659"/>
      <c r="N15" s="659"/>
      <c r="O15" s="659"/>
      <c r="P15" s="659"/>
      <c r="Q15" s="660"/>
      <c r="R15" s="661">
        <v>
4215</v>
      </c>
      <c r="S15" s="664"/>
      <c r="T15" s="664"/>
      <c r="U15" s="664"/>
      <c r="V15" s="664"/>
      <c r="W15" s="664"/>
      <c r="X15" s="664"/>
      <c r="Y15" s="665"/>
      <c r="Z15" s="723">
        <v>
0.1</v>
      </c>
      <c r="AA15" s="723"/>
      <c r="AB15" s="723"/>
      <c r="AC15" s="723"/>
      <c r="AD15" s="724">
        <v>
4215</v>
      </c>
      <c r="AE15" s="724"/>
      <c r="AF15" s="724"/>
      <c r="AG15" s="724"/>
      <c r="AH15" s="724"/>
      <c r="AI15" s="724"/>
      <c r="AJ15" s="724"/>
      <c r="AK15" s="724"/>
      <c r="AL15" s="666">
        <v>
0.2</v>
      </c>
      <c r="AM15" s="667"/>
      <c r="AN15" s="667"/>
      <c r="AO15" s="725"/>
      <c r="AP15" s="658" t="s">
        <v>
258</v>
      </c>
      <c r="AQ15" s="659"/>
      <c r="AR15" s="659"/>
      <c r="AS15" s="659"/>
      <c r="AT15" s="659"/>
      <c r="AU15" s="659"/>
      <c r="AV15" s="659"/>
      <c r="AW15" s="659"/>
      <c r="AX15" s="659"/>
      <c r="AY15" s="659"/>
      <c r="AZ15" s="659"/>
      <c r="BA15" s="659"/>
      <c r="BB15" s="659"/>
      <c r="BC15" s="659"/>
      <c r="BD15" s="659"/>
      <c r="BE15" s="659"/>
      <c r="BF15" s="660"/>
      <c r="BG15" s="661">
        <v>
21986</v>
      </c>
      <c r="BH15" s="664"/>
      <c r="BI15" s="664"/>
      <c r="BJ15" s="664"/>
      <c r="BK15" s="664"/>
      <c r="BL15" s="664"/>
      <c r="BM15" s="664"/>
      <c r="BN15" s="665"/>
      <c r="BO15" s="723">
        <v>
4.4000000000000004</v>
      </c>
      <c r="BP15" s="723"/>
      <c r="BQ15" s="723"/>
      <c r="BR15" s="723"/>
      <c r="BS15" s="669" t="s">
        <v>
226</v>
      </c>
      <c r="BT15" s="664"/>
      <c r="BU15" s="664"/>
      <c r="BV15" s="664"/>
      <c r="BW15" s="664"/>
      <c r="BX15" s="664"/>
      <c r="BY15" s="664"/>
      <c r="BZ15" s="664"/>
      <c r="CA15" s="664"/>
      <c r="CB15" s="704"/>
      <c r="CD15" s="705" t="s">
        <v>
259</v>
      </c>
      <c r="CE15" s="702"/>
      <c r="CF15" s="702"/>
      <c r="CG15" s="702"/>
      <c r="CH15" s="702"/>
      <c r="CI15" s="702"/>
      <c r="CJ15" s="702"/>
      <c r="CK15" s="702"/>
      <c r="CL15" s="702"/>
      <c r="CM15" s="702"/>
      <c r="CN15" s="702"/>
      <c r="CO15" s="702"/>
      <c r="CP15" s="702"/>
      <c r="CQ15" s="703"/>
      <c r="CR15" s="661">
        <v>
251784</v>
      </c>
      <c r="CS15" s="664"/>
      <c r="CT15" s="664"/>
      <c r="CU15" s="664"/>
      <c r="CV15" s="664"/>
      <c r="CW15" s="664"/>
      <c r="CX15" s="664"/>
      <c r="CY15" s="665"/>
      <c r="CZ15" s="723">
        <v>
5.6</v>
      </c>
      <c r="DA15" s="723"/>
      <c r="DB15" s="723"/>
      <c r="DC15" s="723"/>
      <c r="DD15" s="669">
        <v>
53109</v>
      </c>
      <c r="DE15" s="664"/>
      <c r="DF15" s="664"/>
      <c r="DG15" s="664"/>
      <c r="DH15" s="664"/>
      <c r="DI15" s="664"/>
      <c r="DJ15" s="664"/>
      <c r="DK15" s="664"/>
      <c r="DL15" s="664"/>
      <c r="DM15" s="664"/>
      <c r="DN15" s="664"/>
      <c r="DO15" s="664"/>
      <c r="DP15" s="665"/>
      <c r="DQ15" s="669">
        <v>
114900</v>
      </c>
      <c r="DR15" s="664"/>
      <c r="DS15" s="664"/>
      <c r="DT15" s="664"/>
      <c r="DU15" s="664"/>
      <c r="DV15" s="664"/>
      <c r="DW15" s="664"/>
      <c r="DX15" s="664"/>
      <c r="DY15" s="664"/>
      <c r="DZ15" s="664"/>
      <c r="EA15" s="664"/>
      <c r="EB15" s="664"/>
      <c r="EC15" s="704"/>
    </row>
    <row r="16" spans="2:143" ht="11.25" customHeight="1" x14ac:dyDescent="0.2">
      <c r="B16" s="658" t="s">
        <v>
260</v>
      </c>
      <c r="C16" s="659"/>
      <c r="D16" s="659"/>
      <c r="E16" s="659"/>
      <c r="F16" s="659"/>
      <c r="G16" s="659"/>
      <c r="H16" s="659"/>
      <c r="I16" s="659"/>
      <c r="J16" s="659"/>
      <c r="K16" s="659"/>
      <c r="L16" s="659"/>
      <c r="M16" s="659"/>
      <c r="N16" s="659"/>
      <c r="O16" s="659"/>
      <c r="P16" s="659"/>
      <c r="Q16" s="660"/>
      <c r="R16" s="661" t="s">
        <v>
143</v>
      </c>
      <c r="S16" s="664"/>
      <c r="T16" s="664"/>
      <c r="U16" s="664"/>
      <c r="V16" s="664"/>
      <c r="W16" s="664"/>
      <c r="X16" s="664"/>
      <c r="Y16" s="665"/>
      <c r="Z16" s="723" t="s">
        <v>
143</v>
      </c>
      <c r="AA16" s="723"/>
      <c r="AB16" s="723"/>
      <c r="AC16" s="723"/>
      <c r="AD16" s="724" t="s">
        <v>
143</v>
      </c>
      <c r="AE16" s="724"/>
      <c r="AF16" s="724"/>
      <c r="AG16" s="724"/>
      <c r="AH16" s="724"/>
      <c r="AI16" s="724"/>
      <c r="AJ16" s="724"/>
      <c r="AK16" s="724"/>
      <c r="AL16" s="666" t="s">
        <v>
127</v>
      </c>
      <c r="AM16" s="667"/>
      <c r="AN16" s="667"/>
      <c r="AO16" s="725"/>
      <c r="AP16" s="658" t="s">
        <v>
261</v>
      </c>
      <c r="AQ16" s="659"/>
      <c r="AR16" s="659"/>
      <c r="AS16" s="659"/>
      <c r="AT16" s="659"/>
      <c r="AU16" s="659"/>
      <c r="AV16" s="659"/>
      <c r="AW16" s="659"/>
      <c r="AX16" s="659"/>
      <c r="AY16" s="659"/>
      <c r="AZ16" s="659"/>
      <c r="BA16" s="659"/>
      <c r="BB16" s="659"/>
      <c r="BC16" s="659"/>
      <c r="BD16" s="659"/>
      <c r="BE16" s="659"/>
      <c r="BF16" s="660"/>
      <c r="BG16" s="661" t="s">
        <v>
143</v>
      </c>
      <c r="BH16" s="664"/>
      <c r="BI16" s="664"/>
      <c r="BJ16" s="664"/>
      <c r="BK16" s="664"/>
      <c r="BL16" s="664"/>
      <c r="BM16" s="664"/>
      <c r="BN16" s="665"/>
      <c r="BO16" s="723" t="s">
        <v>
127</v>
      </c>
      <c r="BP16" s="723"/>
      <c r="BQ16" s="723"/>
      <c r="BR16" s="723"/>
      <c r="BS16" s="669" t="s">
        <v>
226</v>
      </c>
      <c r="BT16" s="664"/>
      <c r="BU16" s="664"/>
      <c r="BV16" s="664"/>
      <c r="BW16" s="664"/>
      <c r="BX16" s="664"/>
      <c r="BY16" s="664"/>
      <c r="BZ16" s="664"/>
      <c r="CA16" s="664"/>
      <c r="CB16" s="704"/>
      <c r="CD16" s="705" t="s">
        <v>
262</v>
      </c>
      <c r="CE16" s="702"/>
      <c r="CF16" s="702"/>
      <c r="CG16" s="702"/>
      <c r="CH16" s="702"/>
      <c r="CI16" s="702"/>
      <c r="CJ16" s="702"/>
      <c r="CK16" s="702"/>
      <c r="CL16" s="702"/>
      <c r="CM16" s="702"/>
      <c r="CN16" s="702"/>
      <c r="CO16" s="702"/>
      <c r="CP16" s="702"/>
      <c r="CQ16" s="703"/>
      <c r="CR16" s="661" t="s">
        <v>
127</v>
      </c>
      <c r="CS16" s="664"/>
      <c r="CT16" s="664"/>
      <c r="CU16" s="664"/>
      <c r="CV16" s="664"/>
      <c r="CW16" s="664"/>
      <c r="CX16" s="664"/>
      <c r="CY16" s="665"/>
      <c r="CZ16" s="723" t="s">
        <v>
226</v>
      </c>
      <c r="DA16" s="723"/>
      <c r="DB16" s="723"/>
      <c r="DC16" s="723"/>
      <c r="DD16" s="669" t="s">
        <v>
143</v>
      </c>
      <c r="DE16" s="664"/>
      <c r="DF16" s="664"/>
      <c r="DG16" s="664"/>
      <c r="DH16" s="664"/>
      <c r="DI16" s="664"/>
      <c r="DJ16" s="664"/>
      <c r="DK16" s="664"/>
      <c r="DL16" s="664"/>
      <c r="DM16" s="664"/>
      <c r="DN16" s="664"/>
      <c r="DO16" s="664"/>
      <c r="DP16" s="665"/>
      <c r="DQ16" s="669" t="s">
        <v>
127</v>
      </c>
      <c r="DR16" s="664"/>
      <c r="DS16" s="664"/>
      <c r="DT16" s="664"/>
      <c r="DU16" s="664"/>
      <c r="DV16" s="664"/>
      <c r="DW16" s="664"/>
      <c r="DX16" s="664"/>
      <c r="DY16" s="664"/>
      <c r="DZ16" s="664"/>
      <c r="EA16" s="664"/>
      <c r="EB16" s="664"/>
      <c r="EC16" s="704"/>
    </row>
    <row r="17" spans="2:133" ht="11.25" customHeight="1" x14ac:dyDescent="0.2">
      <c r="B17" s="658" t="s">
        <v>
263</v>
      </c>
      <c r="C17" s="659"/>
      <c r="D17" s="659"/>
      <c r="E17" s="659"/>
      <c r="F17" s="659"/>
      <c r="G17" s="659"/>
      <c r="H17" s="659"/>
      <c r="I17" s="659"/>
      <c r="J17" s="659"/>
      <c r="K17" s="659"/>
      <c r="L17" s="659"/>
      <c r="M17" s="659"/>
      <c r="N17" s="659"/>
      <c r="O17" s="659"/>
      <c r="P17" s="659"/>
      <c r="Q17" s="660"/>
      <c r="R17" s="661">
        <v>
1009</v>
      </c>
      <c r="S17" s="664"/>
      <c r="T17" s="664"/>
      <c r="U17" s="664"/>
      <c r="V17" s="664"/>
      <c r="W17" s="664"/>
      <c r="X17" s="664"/>
      <c r="Y17" s="665"/>
      <c r="Z17" s="723">
        <v>
0</v>
      </c>
      <c r="AA17" s="723"/>
      <c r="AB17" s="723"/>
      <c r="AC17" s="723"/>
      <c r="AD17" s="724">
        <v>
1009</v>
      </c>
      <c r="AE17" s="724"/>
      <c r="AF17" s="724"/>
      <c r="AG17" s="724"/>
      <c r="AH17" s="724"/>
      <c r="AI17" s="724"/>
      <c r="AJ17" s="724"/>
      <c r="AK17" s="724"/>
      <c r="AL17" s="666">
        <v>
0.1</v>
      </c>
      <c r="AM17" s="667"/>
      <c r="AN17" s="667"/>
      <c r="AO17" s="725"/>
      <c r="AP17" s="658" t="s">
        <v>
264</v>
      </c>
      <c r="AQ17" s="659"/>
      <c r="AR17" s="659"/>
      <c r="AS17" s="659"/>
      <c r="AT17" s="659"/>
      <c r="AU17" s="659"/>
      <c r="AV17" s="659"/>
      <c r="AW17" s="659"/>
      <c r="AX17" s="659"/>
      <c r="AY17" s="659"/>
      <c r="AZ17" s="659"/>
      <c r="BA17" s="659"/>
      <c r="BB17" s="659"/>
      <c r="BC17" s="659"/>
      <c r="BD17" s="659"/>
      <c r="BE17" s="659"/>
      <c r="BF17" s="660"/>
      <c r="BG17" s="661" t="s">
        <v>
143</v>
      </c>
      <c r="BH17" s="664"/>
      <c r="BI17" s="664"/>
      <c r="BJ17" s="664"/>
      <c r="BK17" s="664"/>
      <c r="BL17" s="664"/>
      <c r="BM17" s="664"/>
      <c r="BN17" s="665"/>
      <c r="BO17" s="723" t="s">
        <v>
127</v>
      </c>
      <c r="BP17" s="723"/>
      <c r="BQ17" s="723"/>
      <c r="BR17" s="723"/>
      <c r="BS17" s="669" t="s">
        <v>
226</v>
      </c>
      <c r="BT17" s="664"/>
      <c r="BU17" s="664"/>
      <c r="BV17" s="664"/>
      <c r="BW17" s="664"/>
      <c r="BX17" s="664"/>
      <c r="BY17" s="664"/>
      <c r="BZ17" s="664"/>
      <c r="CA17" s="664"/>
      <c r="CB17" s="704"/>
      <c r="CD17" s="705" t="s">
        <v>
265</v>
      </c>
      <c r="CE17" s="702"/>
      <c r="CF17" s="702"/>
      <c r="CG17" s="702"/>
      <c r="CH17" s="702"/>
      <c r="CI17" s="702"/>
      <c r="CJ17" s="702"/>
      <c r="CK17" s="702"/>
      <c r="CL17" s="702"/>
      <c r="CM17" s="702"/>
      <c r="CN17" s="702"/>
      <c r="CO17" s="702"/>
      <c r="CP17" s="702"/>
      <c r="CQ17" s="703"/>
      <c r="CR17" s="661">
        <v>
341535</v>
      </c>
      <c r="CS17" s="664"/>
      <c r="CT17" s="664"/>
      <c r="CU17" s="664"/>
      <c r="CV17" s="664"/>
      <c r="CW17" s="664"/>
      <c r="CX17" s="664"/>
      <c r="CY17" s="665"/>
      <c r="CZ17" s="723">
        <v>
7.6</v>
      </c>
      <c r="DA17" s="723"/>
      <c r="DB17" s="723"/>
      <c r="DC17" s="723"/>
      <c r="DD17" s="669" t="s">
        <v>
143</v>
      </c>
      <c r="DE17" s="664"/>
      <c r="DF17" s="664"/>
      <c r="DG17" s="664"/>
      <c r="DH17" s="664"/>
      <c r="DI17" s="664"/>
      <c r="DJ17" s="664"/>
      <c r="DK17" s="664"/>
      <c r="DL17" s="664"/>
      <c r="DM17" s="664"/>
      <c r="DN17" s="664"/>
      <c r="DO17" s="664"/>
      <c r="DP17" s="665"/>
      <c r="DQ17" s="669">
        <v>
341535</v>
      </c>
      <c r="DR17" s="664"/>
      <c r="DS17" s="664"/>
      <c r="DT17" s="664"/>
      <c r="DU17" s="664"/>
      <c r="DV17" s="664"/>
      <c r="DW17" s="664"/>
      <c r="DX17" s="664"/>
      <c r="DY17" s="664"/>
      <c r="DZ17" s="664"/>
      <c r="EA17" s="664"/>
      <c r="EB17" s="664"/>
      <c r="EC17" s="704"/>
    </row>
    <row r="18" spans="2:133" ht="11.25" customHeight="1" x14ac:dyDescent="0.2">
      <c r="B18" s="658" t="s">
        <v>
266</v>
      </c>
      <c r="C18" s="659"/>
      <c r="D18" s="659"/>
      <c r="E18" s="659"/>
      <c r="F18" s="659"/>
      <c r="G18" s="659"/>
      <c r="H18" s="659"/>
      <c r="I18" s="659"/>
      <c r="J18" s="659"/>
      <c r="K18" s="659"/>
      <c r="L18" s="659"/>
      <c r="M18" s="659"/>
      <c r="N18" s="659"/>
      <c r="O18" s="659"/>
      <c r="P18" s="659"/>
      <c r="Q18" s="660"/>
      <c r="R18" s="661">
        <v>
1456439</v>
      </c>
      <c r="S18" s="664"/>
      <c r="T18" s="664"/>
      <c r="U18" s="664"/>
      <c r="V18" s="664"/>
      <c r="W18" s="664"/>
      <c r="X18" s="664"/>
      <c r="Y18" s="665"/>
      <c r="Z18" s="723">
        <v>
31</v>
      </c>
      <c r="AA18" s="723"/>
      <c r="AB18" s="723"/>
      <c r="AC18" s="723"/>
      <c r="AD18" s="724">
        <v>
1255249</v>
      </c>
      <c r="AE18" s="724"/>
      <c r="AF18" s="724"/>
      <c r="AG18" s="724"/>
      <c r="AH18" s="724"/>
      <c r="AI18" s="724"/>
      <c r="AJ18" s="724"/>
      <c r="AK18" s="724"/>
      <c r="AL18" s="666">
        <v>
64.3</v>
      </c>
      <c r="AM18" s="667"/>
      <c r="AN18" s="667"/>
      <c r="AO18" s="725"/>
      <c r="AP18" s="658" t="s">
        <v>
267</v>
      </c>
      <c r="AQ18" s="659"/>
      <c r="AR18" s="659"/>
      <c r="AS18" s="659"/>
      <c r="AT18" s="659"/>
      <c r="AU18" s="659"/>
      <c r="AV18" s="659"/>
      <c r="AW18" s="659"/>
      <c r="AX18" s="659"/>
      <c r="AY18" s="659"/>
      <c r="AZ18" s="659"/>
      <c r="BA18" s="659"/>
      <c r="BB18" s="659"/>
      <c r="BC18" s="659"/>
      <c r="BD18" s="659"/>
      <c r="BE18" s="659"/>
      <c r="BF18" s="660"/>
      <c r="BG18" s="661" t="s">
        <v>
226</v>
      </c>
      <c r="BH18" s="664"/>
      <c r="BI18" s="664"/>
      <c r="BJ18" s="664"/>
      <c r="BK18" s="664"/>
      <c r="BL18" s="664"/>
      <c r="BM18" s="664"/>
      <c r="BN18" s="665"/>
      <c r="BO18" s="723" t="s">
        <v>
127</v>
      </c>
      <c r="BP18" s="723"/>
      <c r="BQ18" s="723"/>
      <c r="BR18" s="723"/>
      <c r="BS18" s="669" t="s">
        <v>
127</v>
      </c>
      <c r="BT18" s="664"/>
      <c r="BU18" s="664"/>
      <c r="BV18" s="664"/>
      <c r="BW18" s="664"/>
      <c r="BX18" s="664"/>
      <c r="BY18" s="664"/>
      <c r="BZ18" s="664"/>
      <c r="CA18" s="664"/>
      <c r="CB18" s="704"/>
      <c r="CD18" s="705" t="s">
        <v>
268</v>
      </c>
      <c r="CE18" s="702"/>
      <c r="CF18" s="702"/>
      <c r="CG18" s="702"/>
      <c r="CH18" s="702"/>
      <c r="CI18" s="702"/>
      <c r="CJ18" s="702"/>
      <c r="CK18" s="702"/>
      <c r="CL18" s="702"/>
      <c r="CM18" s="702"/>
      <c r="CN18" s="702"/>
      <c r="CO18" s="702"/>
      <c r="CP18" s="702"/>
      <c r="CQ18" s="703"/>
      <c r="CR18" s="661" t="s">
        <v>
143</v>
      </c>
      <c r="CS18" s="664"/>
      <c r="CT18" s="664"/>
      <c r="CU18" s="664"/>
      <c r="CV18" s="664"/>
      <c r="CW18" s="664"/>
      <c r="CX18" s="664"/>
      <c r="CY18" s="665"/>
      <c r="CZ18" s="723" t="s">
        <v>
127</v>
      </c>
      <c r="DA18" s="723"/>
      <c r="DB18" s="723"/>
      <c r="DC18" s="723"/>
      <c r="DD18" s="669" t="s">
        <v>
143</v>
      </c>
      <c r="DE18" s="664"/>
      <c r="DF18" s="664"/>
      <c r="DG18" s="664"/>
      <c r="DH18" s="664"/>
      <c r="DI18" s="664"/>
      <c r="DJ18" s="664"/>
      <c r="DK18" s="664"/>
      <c r="DL18" s="664"/>
      <c r="DM18" s="664"/>
      <c r="DN18" s="664"/>
      <c r="DO18" s="664"/>
      <c r="DP18" s="665"/>
      <c r="DQ18" s="669" t="s">
        <v>
127</v>
      </c>
      <c r="DR18" s="664"/>
      <c r="DS18" s="664"/>
      <c r="DT18" s="664"/>
      <c r="DU18" s="664"/>
      <c r="DV18" s="664"/>
      <c r="DW18" s="664"/>
      <c r="DX18" s="664"/>
      <c r="DY18" s="664"/>
      <c r="DZ18" s="664"/>
      <c r="EA18" s="664"/>
      <c r="EB18" s="664"/>
      <c r="EC18" s="704"/>
    </row>
    <row r="19" spans="2:133" ht="11.25" customHeight="1" x14ac:dyDescent="0.2">
      <c r="B19" s="658" t="s">
        <v>
269</v>
      </c>
      <c r="C19" s="659"/>
      <c r="D19" s="659"/>
      <c r="E19" s="659"/>
      <c r="F19" s="659"/>
      <c r="G19" s="659"/>
      <c r="H19" s="659"/>
      <c r="I19" s="659"/>
      <c r="J19" s="659"/>
      <c r="K19" s="659"/>
      <c r="L19" s="659"/>
      <c r="M19" s="659"/>
      <c r="N19" s="659"/>
      <c r="O19" s="659"/>
      <c r="P19" s="659"/>
      <c r="Q19" s="660"/>
      <c r="R19" s="661">
        <v>
1255249</v>
      </c>
      <c r="S19" s="664"/>
      <c r="T19" s="664"/>
      <c r="U19" s="664"/>
      <c r="V19" s="664"/>
      <c r="W19" s="664"/>
      <c r="X19" s="664"/>
      <c r="Y19" s="665"/>
      <c r="Z19" s="723">
        <v>
26.7</v>
      </c>
      <c r="AA19" s="723"/>
      <c r="AB19" s="723"/>
      <c r="AC19" s="723"/>
      <c r="AD19" s="724">
        <v>
1255249</v>
      </c>
      <c r="AE19" s="724"/>
      <c r="AF19" s="724"/>
      <c r="AG19" s="724"/>
      <c r="AH19" s="724"/>
      <c r="AI19" s="724"/>
      <c r="AJ19" s="724"/>
      <c r="AK19" s="724"/>
      <c r="AL19" s="666">
        <v>
64.3</v>
      </c>
      <c r="AM19" s="667"/>
      <c r="AN19" s="667"/>
      <c r="AO19" s="725"/>
      <c r="AP19" s="658" t="s">
        <v>
270</v>
      </c>
      <c r="AQ19" s="659"/>
      <c r="AR19" s="659"/>
      <c r="AS19" s="659"/>
      <c r="AT19" s="659"/>
      <c r="AU19" s="659"/>
      <c r="AV19" s="659"/>
      <c r="AW19" s="659"/>
      <c r="AX19" s="659"/>
      <c r="AY19" s="659"/>
      <c r="AZ19" s="659"/>
      <c r="BA19" s="659"/>
      <c r="BB19" s="659"/>
      <c r="BC19" s="659"/>
      <c r="BD19" s="659"/>
      <c r="BE19" s="659"/>
      <c r="BF19" s="660"/>
      <c r="BG19" s="661" t="s">
        <v>
127</v>
      </c>
      <c r="BH19" s="664"/>
      <c r="BI19" s="664"/>
      <c r="BJ19" s="664"/>
      <c r="BK19" s="664"/>
      <c r="BL19" s="664"/>
      <c r="BM19" s="664"/>
      <c r="BN19" s="665"/>
      <c r="BO19" s="723" t="s">
        <v>
226</v>
      </c>
      <c r="BP19" s="723"/>
      <c r="BQ19" s="723"/>
      <c r="BR19" s="723"/>
      <c r="BS19" s="669" t="s">
        <v>
127</v>
      </c>
      <c r="BT19" s="664"/>
      <c r="BU19" s="664"/>
      <c r="BV19" s="664"/>
      <c r="BW19" s="664"/>
      <c r="BX19" s="664"/>
      <c r="BY19" s="664"/>
      <c r="BZ19" s="664"/>
      <c r="CA19" s="664"/>
      <c r="CB19" s="704"/>
      <c r="CD19" s="705" t="s">
        <v>
271</v>
      </c>
      <c r="CE19" s="702"/>
      <c r="CF19" s="702"/>
      <c r="CG19" s="702"/>
      <c r="CH19" s="702"/>
      <c r="CI19" s="702"/>
      <c r="CJ19" s="702"/>
      <c r="CK19" s="702"/>
      <c r="CL19" s="702"/>
      <c r="CM19" s="702"/>
      <c r="CN19" s="702"/>
      <c r="CO19" s="702"/>
      <c r="CP19" s="702"/>
      <c r="CQ19" s="703"/>
      <c r="CR19" s="661" t="s">
        <v>
143</v>
      </c>
      <c r="CS19" s="664"/>
      <c r="CT19" s="664"/>
      <c r="CU19" s="664"/>
      <c r="CV19" s="664"/>
      <c r="CW19" s="664"/>
      <c r="CX19" s="664"/>
      <c r="CY19" s="665"/>
      <c r="CZ19" s="723" t="s">
        <v>
127</v>
      </c>
      <c r="DA19" s="723"/>
      <c r="DB19" s="723"/>
      <c r="DC19" s="723"/>
      <c r="DD19" s="669" t="s">
        <v>
127</v>
      </c>
      <c r="DE19" s="664"/>
      <c r="DF19" s="664"/>
      <c r="DG19" s="664"/>
      <c r="DH19" s="664"/>
      <c r="DI19" s="664"/>
      <c r="DJ19" s="664"/>
      <c r="DK19" s="664"/>
      <c r="DL19" s="664"/>
      <c r="DM19" s="664"/>
      <c r="DN19" s="664"/>
      <c r="DO19" s="664"/>
      <c r="DP19" s="665"/>
      <c r="DQ19" s="669" t="s">
        <v>
226</v>
      </c>
      <c r="DR19" s="664"/>
      <c r="DS19" s="664"/>
      <c r="DT19" s="664"/>
      <c r="DU19" s="664"/>
      <c r="DV19" s="664"/>
      <c r="DW19" s="664"/>
      <c r="DX19" s="664"/>
      <c r="DY19" s="664"/>
      <c r="DZ19" s="664"/>
      <c r="EA19" s="664"/>
      <c r="EB19" s="664"/>
      <c r="EC19" s="704"/>
    </row>
    <row r="20" spans="2:133" ht="11.25" customHeight="1" x14ac:dyDescent="0.2">
      <c r="B20" s="658" t="s">
        <v>
272</v>
      </c>
      <c r="C20" s="659"/>
      <c r="D20" s="659"/>
      <c r="E20" s="659"/>
      <c r="F20" s="659"/>
      <c r="G20" s="659"/>
      <c r="H20" s="659"/>
      <c r="I20" s="659"/>
      <c r="J20" s="659"/>
      <c r="K20" s="659"/>
      <c r="L20" s="659"/>
      <c r="M20" s="659"/>
      <c r="N20" s="659"/>
      <c r="O20" s="659"/>
      <c r="P20" s="659"/>
      <c r="Q20" s="660"/>
      <c r="R20" s="661">
        <v>
201190</v>
      </c>
      <c r="S20" s="664"/>
      <c r="T20" s="664"/>
      <c r="U20" s="664"/>
      <c r="V20" s="664"/>
      <c r="W20" s="664"/>
      <c r="X20" s="664"/>
      <c r="Y20" s="665"/>
      <c r="Z20" s="723">
        <v>
4.3</v>
      </c>
      <c r="AA20" s="723"/>
      <c r="AB20" s="723"/>
      <c r="AC20" s="723"/>
      <c r="AD20" s="724" t="s">
        <v>
127</v>
      </c>
      <c r="AE20" s="724"/>
      <c r="AF20" s="724"/>
      <c r="AG20" s="724"/>
      <c r="AH20" s="724"/>
      <c r="AI20" s="724"/>
      <c r="AJ20" s="724"/>
      <c r="AK20" s="724"/>
      <c r="AL20" s="666" t="s">
        <v>
143</v>
      </c>
      <c r="AM20" s="667"/>
      <c r="AN20" s="667"/>
      <c r="AO20" s="725"/>
      <c r="AP20" s="658" t="s">
        <v>
273</v>
      </c>
      <c r="AQ20" s="659"/>
      <c r="AR20" s="659"/>
      <c r="AS20" s="659"/>
      <c r="AT20" s="659"/>
      <c r="AU20" s="659"/>
      <c r="AV20" s="659"/>
      <c r="AW20" s="659"/>
      <c r="AX20" s="659"/>
      <c r="AY20" s="659"/>
      <c r="AZ20" s="659"/>
      <c r="BA20" s="659"/>
      <c r="BB20" s="659"/>
      <c r="BC20" s="659"/>
      <c r="BD20" s="659"/>
      <c r="BE20" s="659"/>
      <c r="BF20" s="660"/>
      <c r="BG20" s="661" t="s">
        <v>
226</v>
      </c>
      <c r="BH20" s="664"/>
      <c r="BI20" s="664"/>
      <c r="BJ20" s="664"/>
      <c r="BK20" s="664"/>
      <c r="BL20" s="664"/>
      <c r="BM20" s="664"/>
      <c r="BN20" s="665"/>
      <c r="BO20" s="723" t="s">
        <v>
226</v>
      </c>
      <c r="BP20" s="723"/>
      <c r="BQ20" s="723"/>
      <c r="BR20" s="723"/>
      <c r="BS20" s="669" t="s">
        <v>
226</v>
      </c>
      <c r="BT20" s="664"/>
      <c r="BU20" s="664"/>
      <c r="BV20" s="664"/>
      <c r="BW20" s="664"/>
      <c r="BX20" s="664"/>
      <c r="BY20" s="664"/>
      <c r="BZ20" s="664"/>
      <c r="CA20" s="664"/>
      <c r="CB20" s="704"/>
      <c r="CD20" s="705" t="s">
        <v>
274</v>
      </c>
      <c r="CE20" s="702"/>
      <c r="CF20" s="702"/>
      <c r="CG20" s="702"/>
      <c r="CH20" s="702"/>
      <c r="CI20" s="702"/>
      <c r="CJ20" s="702"/>
      <c r="CK20" s="702"/>
      <c r="CL20" s="702"/>
      <c r="CM20" s="702"/>
      <c r="CN20" s="702"/>
      <c r="CO20" s="702"/>
      <c r="CP20" s="702"/>
      <c r="CQ20" s="703"/>
      <c r="CR20" s="661">
        <v>
4478422</v>
      </c>
      <c r="CS20" s="664"/>
      <c r="CT20" s="664"/>
      <c r="CU20" s="664"/>
      <c r="CV20" s="664"/>
      <c r="CW20" s="664"/>
      <c r="CX20" s="664"/>
      <c r="CY20" s="665"/>
      <c r="CZ20" s="723">
        <v>
100</v>
      </c>
      <c r="DA20" s="723"/>
      <c r="DB20" s="723"/>
      <c r="DC20" s="723"/>
      <c r="DD20" s="669">
        <v>
747353</v>
      </c>
      <c r="DE20" s="664"/>
      <c r="DF20" s="664"/>
      <c r="DG20" s="664"/>
      <c r="DH20" s="664"/>
      <c r="DI20" s="664"/>
      <c r="DJ20" s="664"/>
      <c r="DK20" s="664"/>
      <c r="DL20" s="664"/>
      <c r="DM20" s="664"/>
      <c r="DN20" s="664"/>
      <c r="DO20" s="664"/>
      <c r="DP20" s="665"/>
      <c r="DQ20" s="669">
        <v>
2309775</v>
      </c>
      <c r="DR20" s="664"/>
      <c r="DS20" s="664"/>
      <c r="DT20" s="664"/>
      <c r="DU20" s="664"/>
      <c r="DV20" s="664"/>
      <c r="DW20" s="664"/>
      <c r="DX20" s="664"/>
      <c r="DY20" s="664"/>
      <c r="DZ20" s="664"/>
      <c r="EA20" s="664"/>
      <c r="EB20" s="664"/>
      <c r="EC20" s="704"/>
    </row>
    <row r="21" spans="2:133" ht="11.25" customHeight="1" x14ac:dyDescent="0.2">
      <c r="B21" s="658" t="s">
        <v>
275</v>
      </c>
      <c r="C21" s="659"/>
      <c r="D21" s="659"/>
      <c r="E21" s="659"/>
      <c r="F21" s="659"/>
      <c r="G21" s="659"/>
      <c r="H21" s="659"/>
      <c r="I21" s="659"/>
      <c r="J21" s="659"/>
      <c r="K21" s="659"/>
      <c r="L21" s="659"/>
      <c r="M21" s="659"/>
      <c r="N21" s="659"/>
      <c r="O21" s="659"/>
      <c r="P21" s="659"/>
      <c r="Q21" s="660"/>
      <c r="R21" s="661" t="s">
        <v>
127</v>
      </c>
      <c r="S21" s="664"/>
      <c r="T21" s="664"/>
      <c r="U21" s="664"/>
      <c r="V21" s="664"/>
      <c r="W21" s="664"/>
      <c r="X21" s="664"/>
      <c r="Y21" s="665"/>
      <c r="Z21" s="723" t="s">
        <v>
127</v>
      </c>
      <c r="AA21" s="723"/>
      <c r="AB21" s="723"/>
      <c r="AC21" s="723"/>
      <c r="AD21" s="724" t="s">
        <v>
143</v>
      </c>
      <c r="AE21" s="724"/>
      <c r="AF21" s="724"/>
      <c r="AG21" s="724"/>
      <c r="AH21" s="724"/>
      <c r="AI21" s="724"/>
      <c r="AJ21" s="724"/>
      <c r="AK21" s="724"/>
      <c r="AL21" s="666" t="s">
        <v>
143</v>
      </c>
      <c r="AM21" s="667"/>
      <c r="AN21" s="667"/>
      <c r="AO21" s="725"/>
      <c r="AP21" s="769" t="s">
        <v>
276</v>
      </c>
      <c r="AQ21" s="776"/>
      <c r="AR21" s="776"/>
      <c r="AS21" s="776"/>
      <c r="AT21" s="776"/>
      <c r="AU21" s="776"/>
      <c r="AV21" s="776"/>
      <c r="AW21" s="776"/>
      <c r="AX21" s="776"/>
      <c r="AY21" s="776"/>
      <c r="AZ21" s="776"/>
      <c r="BA21" s="776"/>
      <c r="BB21" s="776"/>
      <c r="BC21" s="776"/>
      <c r="BD21" s="776"/>
      <c r="BE21" s="776"/>
      <c r="BF21" s="771"/>
      <c r="BG21" s="661" t="s">
        <v>
127</v>
      </c>
      <c r="BH21" s="664"/>
      <c r="BI21" s="664"/>
      <c r="BJ21" s="664"/>
      <c r="BK21" s="664"/>
      <c r="BL21" s="664"/>
      <c r="BM21" s="664"/>
      <c r="BN21" s="665"/>
      <c r="BO21" s="723" t="s">
        <v>
143</v>
      </c>
      <c r="BP21" s="723"/>
      <c r="BQ21" s="723"/>
      <c r="BR21" s="723"/>
      <c r="BS21" s="669" t="s">
        <v>
127</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x14ac:dyDescent="0.2">
      <c r="B22" s="658" t="s">
        <v>
277</v>
      </c>
      <c r="C22" s="659"/>
      <c r="D22" s="659"/>
      <c r="E22" s="659"/>
      <c r="F22" s="659"/>
      <c r="G22" s="659"/>
      <c r="H22" s="659"/>
      <c r="I22" s="659"/>
      <c r="J22" s="659"/>
      <c r="K22" s="659"/>
      <c r="L22" s="659"/>
      <c r="M22" s="659"/>
      <c r="N22" s="659"/>
      <c r="O22" s="659"/>
      <c r="P22" s="659"/>
      <c r="Q22" s="660"/>
      <c r="R22" s="661">
        <v>
2031640</v>
      </c>
      <c r="S22" s="664"/>
      <c r="T22" s="664"/>
      <c r="U22" s="664"/>
      <c r="V22" s="664"/>
      <c r="W22" s="664"/>
      <c r="X22" s="664"/>
      <c r="Y22" s="665"/>
      <c r="Z22" s="723">
        <v>
43.2</v>
      </c>
      <c r="AA22" s="723"/>
      <c r="AB22" s="723"/>
      <c r="AC22" s="723"/>
      <c r="AD22" s="724">
        <v>
1830450</v>
      </c>
      <c r="AE22" s="724"/>
      <c r="AF22" s="724"/>
      <c r="AG22" s="724"/>
      <c r="AH22" s="724"/>
      <c r="AI22" s="724"/>
      <c r="AJ22" s="724"/>
      <c r="AK22" s="724"/>
      <c r="AL22" s="666">
        <v>
93.7</v>
      </c>
      <c r="AM22" s="667"/>
      <c r="AN22" s="667"/>
      <c r="AO22" s="725"/>
      <c r="AP22" s="769" t="s">
        <v>
278</v>
      </c>
      <c r="AQ22" s="776"/>
      <c r="AR22" s="776"/>
      <c r="AS22" s="776"/>
      <c r="AT22" s="776"/>
      <c r="AU22" s="776"/>
      <c r="AV22" s="776"/>
      <c r="AW22" s="776"/>
      <c r="AX22" s="776"/>
      <c r="AY22" s="776"/>
      <c r="AZ22" s="776"/>
      <c r="BA22" s="776"/>
      <c r="BB22" s="776"/>
      <c r="BC22" s="776"/>
      <c r="BD22" s="776"/>
      <c r="BE22" s="776"/>
      <c r="BF22" s="771"/>
      <c r="BG22" s="661" t="s">
        <v>
143</v>
      </c>
      <c r="BH22" s="664"/>
      <c r="BI22" s="664"/>
      <c r="BJ22" s="664"/>
      <c r="BK22" s="664"/>
      <c r="BL22" s="664"/>
      <c r="BM22" s="664"/>
      <c r="BN22" s="665"/>
      <c r="BO22" s="723" t="s">
        <v>
127</v>
      </c>
      <c r="BP22" s="723"/>
      <c r="BQ22" s="723"/>
      <c r="BR22" s="723"/>
      <c r="BS22" s="669" t="s">
        <v>
127</v>
      </c>
      <c r="BT22" s="664"/>
      <c r="BU22" s="664"/>
      <c r="BV22" s="664"/>
      <c r="BW22" s="664"/>
      <c r="BX22" s="664"/>
      <c r="BY22" s="664"/>
      <c r="BZ22" s="664"/>
      <c r="CA22" s="664"/>
      <c r="CB22" s="704"/>
      <c r="CD22" s="778" t="s">
        <v>
279</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x14ac:dyDescent="0.2">
      <c r="B23" s="658" t="s">
        <v>
280</v>
      </c>
      <c r="C23" s="659"/>
      <c r="D23" s="659"/>
      <c r="E23" s="659"/>
      <c r="F23" s="659"/>
      <c r="G23" s="659"/>
      <c r="H23" s="659"/>
      <c r="I23" s="659"/>
      <c r="J23" s="659"/>
      <c r="K23" s="659"/>
      <c r="L23" s="659"/>
      <c r="M23" s="659"/>
      <c r="N23" s="659"/>
      <c r="O23" s="659"/>
      <c r="P23" s="659"/>
      <c r="Q23" s="660"/>
      <c r="R23" s="661" t="s">
        <v>
127</v>
      </c>
      <c r="S23" s="664"/>
      <c r="T23" s="664"/>
      <c r="U23" s="664"/>
      <c r="V23" s="664"/>
      <c r="W23" s="664"/>
      <c r="X23" s="664"/>
      <c r="Y23" s="665"/>
      <c r="Z23" s="723" t="s">
        <v>
143</v>
      </c>
      <c r="AA23" s="723"/>
      <c r="AB23" s="723"/>
      <c r="AC23" s="723"/>
      <c r="AD23" s="724" t="s">
        <v>
226</v>
      </c>
      <c r="AE23" s="724"/>
      <c r="AF23" s="724"/>
      <c r="AG23" s="724"/>
      <c r="AH23" s="724"/>
      <c r="AI23" s="724"/>
      <c r="AJ23" s="724"/>
      <c r="AK23" s="724"/>
      <c r="AL23" s="666" t="s">
        <v>
143</v>
      </c>
      <c r="AM23" s="667"/>
      <c r="AN23" s="667"/>
      <c r="AO23" s="725"/>
      <c r="AP23" s="769" t="s">
        <v>
281</v>
      </c>
      <c r="AQ23" s="776"/>
      <c r="AR23" s="776"/>
      <c r="AS23" s="776"/>
      <c r="AT23" s="776"/>
      <c r="AU23" s="776"/>
      <c r="AV23" s="776"/>
      <c r="AW23" s="776"/>
      <c r="AX23" s="776"/>
      <c r="AY23" s="776"/>
      <c r="AZ23" s="776"/>
      <c r="BA23" s="776"/>
      <c r="BB23" s="776"/>
      <c r="BC23" s="776"/>
      <c r="BD23" s="776"/>
      <c r="BE23" s="776"/>
      <c r="BF23" s="771"/>
      <c r="BG23" s="661" t="s">
        <v>
127</v>
      </c>
      <c r="BH23" s="664"/>
      <c r="BI23" s="664"/>
      <c r="BJ23" s="664"/>
      <c r="BK23" s="664"/>
      <c r="BL23" s="664"/>
      <c r="BM23" s="664"/>
      <c r="BN23" s="665"/>
      <c r="BO23" s="723" t="s">
        <v>
143</v>
      </c>
      <c r="BP23" s="723"/>
      <c r="BQ23" s="723"/>
      <c r="BR23" s="723"/>
      <c r="BS23" s="669" t="s">
        <v>
143</v>
      </c>
      <c r="BT23" s="664"/>
      <c r="BU23" s="664"/>
      <c r="BV23" s="664"/>
      <c r="BW23" s="664"/>
      <c r="BX23" s="664"/>
      <c r="BY23" s="664"/>
      <c r="BZ23" s="664"/>
      <c r="CA23" s="664"/>
      <c r="CB23" s="704"/>
      <c r="CD23" s="778" t="s">
        <v>
220</v>
      </c>
      <c r="CE23" s="779"/>
      <c r="CF23" s="779"/>
      <c r="CG23" s="779"/>
      <c r="CH23" s="779"/>
      <c r="CI23" s="779"/>
      <c r="CJ23" s="779"/>
      <c r="CK23" s="779"/>
      <c r="CL23" s="779"/>
      <c r="CM23" s="779"/>
      <c r="CN23" s="779"/>
      <c r="CO23" s="779"/>
      <c r="CP23" s="779"/>
      <c r="CQ23" s="780"/>
      <c r="CR23" s="778" t="s">
        <v>
282</v>
      </c>
      <c r="CS23" s="779"/>
      <c r="CT23" s="779"/>
      <c r="CU23" s="779"/>
      <c r="CV23" s="779"/>
      <c r="CW23" s="779"/>
      <c r="CX23" s="779"/>
      <c r="CY23" s="780"/>
      <c r="CZ23" s="778" t="s">
        <v>
283</v>
      </c>
      <c r="DA23" s="779"/>
      <c r="DB23" s="779"/>
      <c r="DC23" s="780"/>
      <c r="DD23" s="778" t="s">
        <v>
284</v>
      </c>
      <c r="DE23" s="779"/>
      <c r="DF23" s="779"/>
      <c r="DG23" s="779"/>
      <c r="DH23" s="779"/>
      <c r="DI23" s="779"/>
      <c r="DJ23" s="779"/>
      <c r="DK23" s="780"/>
      <c r="DL23" s="787" t="s">
        <v>
285</v>
      </c>
      <c r="DM23" s="788"/>
      <c r="DN23" s="788"/>
      <c r="DO23" s="788"/>
      <c r="DP23" s="788"/>
      <c r="DQ23" s="788"/>
      <c r="DR23" s="788"/>
      <c r="DS23" s="788"/>
      <c r="DT23" s="788"/>
      <c r="DU23" s="788"/>
      <c r="DV23" s="789"/>
      <c r="DW23" s="778" t="s">
        <v>
286</v>
      </c>
      <c r="DX23" s="779"/>
      <c r="DY23" s="779"/>
      <c r="DZ23" s="779"/>
      <c r="EA23" s="779"/>
      <c r="EB23" s="779"/>
      <c r="EC23" s="780"/>
    </row>
    <row r="24" spans="2:133" ht="11.25" customHeight="1" x14ac:dyDescent="0.2">
      <c r="B24" s="658" t="s">
        <v>
287</v>
      </c>
      <c r="C24" s="659"/>
      <c r="D24" s="659"/>
      <c r="E24" s="659"/>
      <c r="F24" s="659"/>
      <c r="G24" s="659"/>
      <c r="H24" s="659"/>
      <c r="I24" s="659"/>
      <c r="J24" s="659"/>
      <c r="K24" s="659"/>
      <c r="L24" s="659"/>
      <c r="M24" s="659"/>
      <c r="N24" s="659"/>
      <c r="O24" s="659"/>
      <c r="P24" s="659"/>
      <c r="Q24" s="660"/>
      <c r="R24" s="661">
        <v>
8359</v>
      </c>
      <c r="S24" s="664"/>
      <c r="T24" s="664"/>
      <c r="U24" s="664"/>
      <c r="V24" s="664"/>
      <c r="W24" s="664"/>
      <c r="X24" s="664"/>
      <c r="Y24" s="665"/>
      <c r="Z24" s="723">
        <v>
0.2</v>
      </c>
      <c r="AA24" s="723"/>
      <c r="AB24" s="723"/>
      <c r="AC24" s="723"/>
      <c r="AD24" s="724" t="s">
        <v>
143</v>
      </c>
      <c r="AE24" s="724"/>
      <c r="AF24" s="724"/>
      <c r="AG24" s="724"/>
      <c r="AH24" s="724"/>
      <c r="AI24" s="724"/>
      <c r="AJ24" s="724"/>
      <c r="AK24" s="724"/>
      <c r="AL24" s="666" t="s">
        <v>
127</v>
      </c>
      <c r="AM24" s="667"/>
      <c r="AN24" s="667"/>
      <c r="AO24" s="725"/>
      <c r="AP24" s="769" t="s">
        <v>
288</v>
      </c>
      <c r="AQ24" s="776"/>
      <c r="AR24" s="776"/>
      <c r="AS24" s="776"/>
      <c r="AT24" s="776"/>
      <c r="AU24" s="776"/>
      <c r="AV24" s="776"/>
      <c r="AW24" s="776"/>
      <c r="AX24" s="776"/>
      <c r="AY24" s="776"/>
      <c r="AZ24" s="776"/>
      <c r="BA24" s="776"/>
      <c r="BB24" s="776"/>
      <c r="BC24" s="776"/>
      <c r="BD24" s="776"/>
      <c r="BE24" s="776"/>
      <c r="BF24" s="771"/>
      <c r="BG24" s="661" t="s">
        <v>
143</v>
      </c>
      <c r="BH24" s="664"/>
      <c r="BI24" s="664"/>
      <c r="BJ24" s="664"/>
      <c r="BK24" s="664"/>
      <c r="BL24" s="664"/>
      <c r="BM24" s="664"/>
      <c r="BN24" s="665"/>
      <c r="BO24" s="723" t="s">
        <v>
226</v>
      </c>
      <c r="BP24" s="723"/>
      <c r="BQ24" s="723"/>
      <c r="BR24" s="723"/>
      <c r="BS24" s="669" t="s">
        <v>
143</v>
      </c>
      <c r="BT24" s="664"/>
      <c r="BU24" s="664"/>
      <c r="BV24" s="664"/>
      <c r="BW24" s="664"/>
      <c r="BX24" s="664"/>
      <c r="BY24" s="664"/>
      <c r="BZ24" s="664"/>
      <c r="CA24" s="664"/>
      <c r="CB24" s="704"/>
      <c r="CD24" s="732" t="s">
        <v>
289</v>
      </c>
      <c r="CE24" s="733"/>
      <c r="CF24" s="733"/>
      <c r="CG24" s="733"/>
      <c r="CH24" s="733"/>
      <c r="CI24" s="733"/>
      <c r="CJ24" s="733"/>
      <c r="CK24" s="733"/>
      <c r="CL24" s="733"/>
      <c r="CM24" s="733"/>
      <c r="CN24" s="733"/>
      <c r="CO24" s="733"/>
      <c r="CP24" s="733"/>
      <c r="CQ24" s="734"/>
      <c r="CR24" s="726">
        <v>
1387068</v>
      </c>
      <c r="CS24" s="727"/>
      <c r="CT24" s="727"/>
      <c r="CU24" s="727"/>
      <c r="CV24" s="727"/>
      <c r="CW24" s="727"/>
      <c r="CX24" s="727"/>
      <c r="CY24" s="773"/>
      <c r="CZ24" s="774">
        <v>
31</v>
      </c>
      <c r="DA24" s="743"/>
      <c r="DB24" s="743"/>
      <c r="DC24" s="777"/>
      <c r="DD24" s="772">
        <v>
1027912</v>
      </c>
      <c r="DE24" s="727"/>
      <c r="DF24" s="727"/>
      <c r="DG24" s="727"/>
      <c r="DH24" s="727"/>
      <c r="DI24" s="727"/>
      <c r="DJ24" s="727"/>
      <c r="DK24" s="773"/>
      <c r="DL24" s="772">
        <v>
1026584</v>
      </c>
      <c r="DM24" s="727"/>
      <c r="DN24" s="727"/>
      <c r="DO24" s="727"/>
      <c r="DP24" s="727"/>
      <c r="DQ24" s="727"/>
      <c r="DR24" s="727"/>
      <c r="DS24" s="727"/>
      <c r="DT24" s="727"/>
      <c r="DU24" s="727"/>
      <c r="DV24" s="773"/>
      <c r="DW24" s="774">
        <v>
50.5</v>
      </c>
      <c r="DX24" s="743"/>
      <c r="DY24" s="743"/>
      <c r="DZ24" s="743"/>
      <c r="EA24" s="743"/>
      <c r="EB24" s="743"/>
      <c r="EC24" s="775"/>
    </row>
    <row r="25" spans="2:133" ht="11.25" customHeight="1" x14ac:dyDescent="0.2">
      <c r="B25" s="658" t="s">
        <v>
290</v>
      </c>
      <c r="C25" s="659"/>
      <c r="D25" s="659"/>
      <c r="E25" s="659"/>
      <c r="F25" s="659"/>
      <c r="G25" s="659"/>
      <c r="H25" s="659"/>
      <c r="I25" s="659"/>
      <c r="J25" s="659"/>
      <c r="K25" s="659"/>
      <c r="L25" s="659"/>
      <c r="M25" s="659"/>
      <c r="N25" s="659"/>
      <c r="O25" s="659"/>
      <c r="P25" s="659"/>
      <c r="Q25" s="660"/>
      <c r="R25" s="661">
        <v>
308363</v>
      </c>
      <c r="S25" s="664"/>
      <c r="T25" s="664"/>
      <c r="U25" s="664"/>
      <c r="V25" s="664"/>
      <c r="W25" s="664"/>
      <c r="X25" s="664"/>
      <c r="Y25" s="665"/>
      <c r="Z25" s="723">
        <v>
6.6</v>
      </c>
      <c r="AA25" s="723"/>
      <c r="AB25" s="723"/>
      <c r="AC25" s="723"/>
      <c r="AD25" s="724">
        <v>
1366</v>
      </c>
      <c r="AE25" s="724"/>
      <c r="AF25" s="724"/>
      <c r="AG25" s="724"/>
      <c r="AH25" s="724"/>
      <c r="AI25" s="724"/>
      <c r="AJ25" s="724"/>
      <c r="AK25" s="724"/>
      <c r="AL25" s="666">
        <v>
0.1</v>
      </c>
      <c r="AM25" s="667"/>
      <c r="AN25" s="667"/>
      <c r="AO25" s="725"/>
      <c r="AP25" s="769" t="s">
        <v>
291</v>
      </c>
      <c r="AQ25" s="776"/>
      <c r="AR25" s="776"/>
      <c r="AS25" s="776"/>
      <c r="AT25" s="776"/>
      <c r="AU25" s="776"/>
      <c r="AV25" s="776"/>
      <c r="AW25" s="776"/>
      <c r="AX25" s="776"/>
      <c r="AY25" s="776"/>
      <c r="AZ25" s="776"/>
      <c r="BA25" s="776"/>
      <c r="BB25" s="776"/>
      <c r="BC25" s="776"/>
      <c r="BD25" s="776"/>
      <c r="BE25" s="776"/>
      <c r="BF25" s="771"/>
      <c r="BG25" s="661" t="s">
        <v>
127</v>
      </c>
      <c r="BH25" s="664"/>
      <c r="BI25" s="664"/>
      <c r="BJ25" s="664"/>
      <c r="BK25" s="664"/>
      <c r="BL25" s="664"/>
      <c r="BM25" s="664"/>
      <c r="BN25" s="665"/>
      <c r="BO25" s="723" t="s">
        <v>
143</v>
      </c>
      <c r="BP25" s="723"/>
      <c r="BQ25" s="723"/>
      <c r="BR25" s="723"/>
      <c r="BS25" s="669" t="s">
        <v>
226</v>
      </c>
      <c r="BT25" s="664"/>
      <c r="BU25" s="664"/>
      <c r="BV25" s="664"/>
      <c r="BW25" s="664"/>
      <c r="BX25" s="664"/>
      <c r="BY25" s="664"/>
      <c r="BZ25" s="664"/>
      <c r="CA25" s="664"/>
      <c r="CB25" s="704"/>
      <c r="CD25" s="705" t="s">
        <v>
292</v>
      </c>
      <c r="CE25" s="702"/>
      <c r="CF25" s="702"/>
      <c r="CG25" s="702"/>
      <c r="CH25" s="702"/>
      <c r="CI25" s="702"/>
      <c r="CJ25" s="702"/>
      <c r="CK25" s="702"/>
      <c r="CL25" s="702"/>
      <c r="CM25" s="702"/>
      <c r="CN25" s="702"/>
      <c r="CO25" s="702"/>
      <c r="CP25" s="702"/>
      <c r="CQ25" s="703"/>
      <c r="CR25" s="661">
        <v>
974265</v>
      </c>
      <c r="CS25" s="662"/>
      <c r="CT25" s="662"/>
      <c r="CU25" s="662"/>
      <c r="CV25" s="662"/>
      <c r="CW25" s="662"/>
      <c r="CX25" s="662"/>
      <c r="CY25" s="663"/>
      <c r="CZ25" s="666">
        <v>
21.8</v>
      </c>
      <c r="DA25" s="695"/>
      <c r="DB25" s="695"/>
      <c r="DC25" s="696"/>
      <c r="DD25" s="669">
        <v>
665280</v>
      </c>
      <c r="DE25" s="662"/>
      <c r="DF25" s="662"/>
      <c r="DG25" s="662"/>
      <c r="DH25" s="662"/>
      <c r="DI25" s="662"/>
      <c r="DJ25" s="662"/>
      <c r="DK25" s="663"/>
      <c r="DL25" s="669">
        <v>
663952</v>
      </c>
      <c r="DM25" s="662"/>
      <c r="DN25" s="662"/>
      <c r="DO25" s="662"/>
      <c r="DP25" s="662"/>
      <c r="DQ25" s="662"/>
      <c r="DR25" s="662"/>
      <c r="DS25" s="662"/>
      <c r="DT25" s="662"/>
      <c r="DU25" s="662"/>
      <c r="DV25" s="663"/>
      <c r="DW25" s="666">
        <v>
32.6</v>
      </c>
      <c r="DX25" s="695"/>
      <c r="DY25" s="695"/>
      <c r="DZ25" s="695"/>
      <c r="EA25" s="695"/>
      <c r="EB25" s="695"/>
      <c r="EC25" s="697"/>
    </row>
    <row r="26" spans="2:133" ht="11.25" customHeight="1" x14ac:dyDescent="0.2">
      <c r="B26" s="658" t="s">
        <v>
293</v>
      </c>
      <c r="C26" s="659"/>
      <c r="D26" s="659"/>
      <c r="E26" s="659"/>
      <c r="F26" s="659"/>
      <c r="G26" s="659"/>
      <c r="H26" s="659"/>
      <c r="I26" s="659"/>
      <c r="J26" s="659"/>
      <c r="K26" s="659"/>
      <c r="L26" s="659"/>
      <c r="M26" s="659"/>
      <c r="N26" s="659"/>
      <c r="O26" s="659"/>
      <c r="P26" s="659"/>
      <c r="Q26" s="660"/>
      <c r="R26" s="661">
        <v>
33862</v>
      </c>
      <c r="S26" s="664"/>
      <c r="T26" s="664"/>
      <c r="U26" s="664"/>
      <c r="V26" s="664"/>
      <c r="W26" s="664"/>
      <c r="X26" s="664"/>
      <c r="Y26" s="665"/>
      <c r="Z26" s="723">
        <v>
0.7</v>
      </c>
      <c r="AA26" s="723"/>
      <c r="AB26" s="723"/>
      <c r="AC26" s="723"/>
      <c r="AD26" s="724" t="s">
        <v>
143</v>
      </c>
      <c r="AE26" s="724"/>
      <c r="AF26" s="724"/>
      <c r="AG26" s="724"/>
      <c r="AH26" s="724"/>
      <c r="AI26" s="724"/>
      <c r="AJ26" s="724"/>
      <c r="AK26" s="724"/>
      <c r="AL26" s="666" t="s">
        <v>
143</v>
      </c>
      <c r="AM26" s="667"/>
      <c r="AN26" s="667"/>
      <c r="AO26" s="725"/>
      <c r="AP26" s="769" t="s">
        <v>
294</v>
      </c>
      <c r="AQ26" s="770"/>
      <c r="AR26" s="770"/>
      <c r="AS26" s="770"/>
      <c r="AT26" s="770"/>
      <c r="AU26" s="770"/>
      <c r="AV26" s="770"/>
      <c r="AW26" s="770"/>
      <c r="AX26" s="770"/>
      <c r="AY26" s="770"/>
      <c r="AZ26" s="770"/>
      <c r="BA26" s="770"/>
      <c r="BB26" s="770"/>
      <c r="BC26" s="770"/>
      <c r="BD26" s="770"/>
      <c r="BE26" s="770"/>
      <c r="BF26" s="771"/>
      <c r="BG26" s="661" t="s">
        <v>
127</v>
      </c>
      <c r="BH26" s="664"/>
      <c r="BI26" s="664"/>
      <c r="BJ26" s="664"/>
      <c r="BK26" s="664"/>
      <c r="BL26" s="664"/>
      <c r="BM26" s="664"/>
      <c r="BN26" s="665"/>
      <c r="BO26" s="723" t="s">
        <v>
143</v>
      </c>
      <c r="BP26" s="723"/>
      <c r="BQ26" s="723"/>
      <c r="BR26" s="723"/>
      <c r="BS26" s="669" t="s">
        <v>
127</v>
      </c>
      <c r="BT26" s="664"/>
      <c r="BU26" s="664"/>
      <c r="BV26" s="664"/>
      <c r="BW26" s="664"/>
      <c r="BX26" s="664"/>
      <c r="BY26" s="664"/>
      <c r="BZ26" s="664"/>
      <c r="CA26" s="664"/>
      <c r="CB26" s="704"/>
      <c r="CD26" s="705" t="s">
        <v>
295</v>
      </c>
      <c r="CE26" s="702"/>
      <c r="CF26" s="702"/>
      <c r="CG26" s="702"/>
      <c r="CH26" s="702"/>
      <c r="CI26" s="702"/>
      <c r="CJ26" s="702"/>
      <c r="CK26" s="702"/>
      <c r="CL26" s="702"/>
      <c r="CM26" s="702"/>
      <c r="CN26" s="702"/>
      <c r="CO26" s="702"/>
      <c r="CP26" s="702"/>
      <c r="CQ26" s="703"/>
      <c r="CR26" s="661">
        <v>
707033</v>
      </c>
      <c r="CS26" s="664"/>
      <c r="CT26" s="664"/>
      <c r="CU26" s="664"/>
      <c r="CV26" s="664"/>
      <c r="CW26" s="664"/>
      <c r="CX26" s="664"/>
      <c r="CY26" s="665"/>
      <c r="CZ26" s="666">
        <v>
15.8</v>
      </c>
      <c r="DA26" s="695"/>
      <c r="DB26" s="695"/>
      <c r="DC26" s="696"/>
      <c r="DD26" s="669">
        <v>
430162</v>
      </c>
      <c r="DE26" s="664"/>
      <c r="DF26" s="664"/>
      <c r="DG26" s="664"/>
      <c r="DH26" s="664"/>
      <c r="DI26" s="664"/>
      <c r="DJ26" s="664"/>
      <c r="DK26" s="665"/>
      <c r="DL26" s="669" t="s">
        <v>
226</v>
      </c>
      <c r="DM26" s="664"/>
      <c r="DN26" s="664"/>
      <c r="DO26" s="664"/>
      <c r="DP26" s="664"/>
      <c r="DQ26" s="664"/>
      <c r="DR26" s="664"/>
      <c r="DS26" s="664"/>
      <c r="DT26" s="664"/>
      <c r="DU26" s="664"/>
      <c r="DV26" s="665"/>
      <c r="DW26" s="666" t="s">
        <v>
127</v>
      </c>
      <c r="DX26" s="695"/>
      <c r="DY26" s="695"/>
      <c r="DZ26" s="695"/>
      <c r="EA26" s="695"/>
      <c r="EB26" s="695"/>
      <c r="EC26" s="697"/>
    </row>
    <row r="27" spans="2:133" ht="11.25" customHeight="1" x14ac:dyDescent="0.2">
      <c r="B27" s="658" t="s">
        <v>
296</v>
      </c>
      <c r="C27" s="659"/>
      <c r="D27" s="659"/>
      <c r="E27" s="659"/>
      <c r="F27" s="659"/>
      <c r="G27" s="659"/>
      <c r="H27" s="659"/>
      <c r="I27" s="659"/>
      <c r="J27" s="659"/>
      <c r="K27" s="659"/>
      <c r="L27" s="659"/>
      <c r="M27" s="659"/>
      <c r="N27" s="659"/>
      <c r="O27" s="659"/>
      <c r="P27" s="659"/>
      <c r="Q27" s="660"/>
      <c r="R27" s="661">
        <v>
330874</v>
      </c>
      <c r="S27" s="664"/>
      <c r="T27" s="664"/>
      <c r="U27" s="664"/>
      <c r="V27" s="664"/>
      <c r="W27" s="664"/>
      <c r="X27" s="664"/>
      <c r="Y27" s="665"/>
      <c r="Z27" s="723">
        <v>
7</v>
      </c>
      <c r="AA27" s="723"/>
      <c r="AB27" s="723"/>
      <c r="AC27" s="723"/>
      <c r="AD27" s="724" t="s">
        <v>
127</v>
      </c>
      <c r="AE27" s="724"/>
      <c r="AF27" s="724"/>
      <c r="AG27" s="724"/>
      <c r="AH27" s="724"/>
      <c r="AI27" s="724"/>
      <c r="AJ27" s="724"/>
      <c r="AK27" s="724"/>
      <c r="AL27" s="666" t="s">
        <v>
143</v>
      </c>
      <c r="AM27" s="667"/>
      <c r="AN27" s="667"/>
      <c r="AO27" s="725"/>
      <c r="AP27" s="658" t="s">
        <v>
297</v>
      </c>
      <c r="AQ27" s="659"/>
      <c r="AR27" s="659"/>
      <c r="AS27" s="659"/>
      <c r="AT27" s="659"/>
      <c r="AU27" s="659"/>
      <c r="AV27" s="659"/>
      <c r="AW27" s="659"/>
      <c r="AX27" s="659"/>
      <c r="AY27" s="659"/>
      <c r="AZ27" s="659"/>
      <c r="BA27" s="659"/>
      <c r="BB27" s="659"/>
      <c r="BC27" s="659"/>
      <c r="BD27" s="659"/>
      <c r="BE27" s="659"/>
      <c r="BF27" s="660"/>
      <c r="BG27" s="661">
        <v>
494615</v>
      </c>
      <c r="BH27" s="664"/>
      <c r="BI27" s="664"/>
      <c r="BJ27" s="664"/>
      <c r="BK27" s="664"/>
      <c r="BL27" s="664"/>
      <c r="BM27" s="664"/>
      <c r="BN27" s="665"/>
      <c r="BO27" s="723">
        <v>
100</v>
      </c>
      <c r="BP27" s="723"/>
      <c r="BQ27" s="723"/>
      <c r="BR27" s="723"/>
      <c r="BS27" s="669" t="s">
        <v>
143</v>
      </c>
      <c r="BT27" s="664"/>
      <c r="BU27" s="664"/>
      <c r="BV27" s="664"/>
      <c r="BW27" s="664"/>
      <c r="BX27" s="664"/>
      <c r="BY27" s="664"/>
      <c r="BZ27" s="664"/>
      <c r="CA27" s="664"/>
      <c r="CB27" s="704"/>
      <c r="CD27" s="705" t="s">
        <v>
298</v>
      </c>
      <c r="CE27" s="702"/>
      <c r="CF27" s="702"/>
      <c r="CG27" s="702"/>
      <c r="CH27" s="702"/>
      <c r="CI27" s="702"/>
      <c r="CJ27" s="702"/>
      <c r="CK27" s="702"/>
      <c r="CL27" s="702"/>
      <c r="CM27" s="702"/>
      <c r="CN27" s="702"/>
      <c r="CO27" s="702"/>
      <c r="CP27" s="702"/>
      <c r="CQ27" s="703"/>
      <c r="CR27" s="661">
        <v>
71268</v>
      </c>
      <c r="CS27" s="662"/>
      <c r="CT27" s="662"/>
      <c r="CU27" s="662"/>
      <c r="CV27" s="662"/>
      <c r="CW27" s="662"/>
      <c r="CX27" s="662"/>
      <c r="CY27" s="663"/>
      <c r="CZ27" s="666">
        <v>
1.6</v>
      </c>
      <c r="DA27" s="695"/>
      <c r="DB27" s="695"/>
      <c r="DC27" s="696"/>
      <c r="DD27" s="669">
        <v>
21097</v>
      </c>
      <c r="DE27" s="662"/>
      <c r="DF27" s="662"/>
      <c r="DG27" s="662"/>
      <c r="DH27" s="662"/>
      <c r="DI27" s="662"/>
      <c r="DJ27" s="662"/>
      <c r="DK27" s="663"/>
      <c r="DL27" s="669">
        <v>
21097</v>
      </c>
      <c r="DM27" s="662"/>
      <c r="DN27" s="662"/>
      <c r="DO27" s="662"/>
      <c r="DP27" s="662"/>
      <c r="DQ27" s="662"/>
      <c r="DR27" s="662"/>
      <c r="DS27" s="662"/>
      <c r="DT27" s="662"/>
      <c r="DU27" s="662"/>
      <c r="DV27" s="663"/>
      <c r="DW27" s="666">
        <v>
1</v>
      </c>
      <c r="DX27" s="695"/>
      <c r="DY27" s="695"/>
      <c r="DZ27" s="695"/>
      <c r="EA27" s="695"/>
      <c r="EB27" s="695"/>
      <c r="EC27" s="697"/>
    </row>
    <row r="28" spans="2:133" ht="11.25" customHeight="1" x14ac:dyDescent="0.2">
      <c r="B28" s="766" t="s">
        <v>
299</v>
      </c>
      <c r="C28" s="767"/>
      <c r="D28" s="767"/>
      <c r="E28" s="767"/>
      <c r="F28" s="767"/>
      <c r="G28" s="767"/>
      <c r="H28" s="767"/>
      <c r="I28" s="767"/>
      <c r="J28" s="767"/>
      <c r="K28" s="767"/>
      <c r="L28" s="767"/>
      <c r="M28" s="767"/>
      <c r="N28" s="767"/>
      <c r="O28" s="767"/>
      <c r="P28" s="767"/>
      <c r="Q28" s="768"/>
      <c r="R28" s="661">
        <v>
105017</v>
      </c>
      <c r="S28" s="664"/>
      <c r="T28" s="664"/>
      <c r="U28" s="664"/>
      <c r="V28" s="664"/>
      <c r="W28" s="664"/>
      <c r="X28" s="664"/>
      <c r="Y28" s="665"/>
      <c r="Z28" s="723">
        <v>
2.2000000000000002</v>
      </c>
      <c r="AA28" s="723"/>
      <c r="AB28" s="723"/>
      <c r="AC28" s="723"/>
      <c r="AD28" s="724">
        <v>
105017</v>
      </c>
      <c r="AE28" s="724"/>
      <c r="AF28" s="724"/>
      <c r="AG28" s="724"/>
      <c r="AH28" s="724"/>
      <c r="AI28" s="724"/>
      <c r="AJ28" s="724"/>
      <c r="AK28" s="724"/>
      <c r="AL28" s="666">
        <v>
5.4</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
300</v>
      </c>
      <c r="CE28" s="702"/>
      <c r="CF28" s="702"/>
      <c r="CG28" s="702"/>
      <c r="CH28" s="702"/>
      <c r="CI28" s="702"/>
      <c r="CJ28" s="702"/>
      <c r="CK28" s="702"/>
      <c r="CL28" s="702"/>
      <c r="CM28" s="702"/>
      <c r="CN28" s="702"/>
      <c r="CO28" s="702"/>
      <c r="CP28" s="702"/>
      <c r="CQ28" s="703"/>
      <c r="CR28" s="661">
        <v>
341535</v>
      </c>
      <c r="CS28" s="664"/>
      <c r="CT28" s="664"/>
      <c r="CU28" s="664"/>
      <c r="CV28" s="664"/>
      <c r="CW28" s="664"/>
      <c r="CX28" s="664"/>
      <c r="CY28" s="665"/>
      <c r="CZ28" s="666">
        <v>
7.6</v>
      </c>
      <c r="DA28" s="695"/>
      <c r="DB28" s="695"/>
      <c r="DC28" s="696"/>
      <c r="DD28" s="669">
        <v>
341535</v>
      </c>
      <c r="DE28" s="664"/>
      <c r="DF28" s="664"/>
      <c r="DG28" s="664"/>
      <c r="DH28" s="664"/>
      <c r="DI28" s="664"/>
      <c r="DJ28" s="664"/>
      <c r="DK28" s="665"/>
      <c r="DL28" s="669">
        <v>
341535</v>
      </c>
      <c r="DM28" s="664"/>
      <c r="DN28" s="664"/>
      <c r="DO28" s="664"/>
      <c r="DP28" s="664"/>
      <c r="DQ28" s="664"/>
      <c r="DR28" s="664"/>
      <c r="DS28" s="664"/>
      <c r="DT28" s="664"/>
      <c r="DU28" s="664"/>
      <c r="DV28" s="665"/>
      <c r="DW28" s="666">
        <v>
16.8</v>
      </c>
      <c r="DX28" s="695"/>
      <c r="DY28" s="695"/>
      <c r="DZ28" s="695"/>
      <c r="EA28" s="695"/>
      <c r="EB28" s="695"/>
      <c r="EC28" s="697"/>
    </row>
    <row r="29" spans="2:133" ht="11.25" customHeight="1" x14ac:dyDescent="0.2">
      <c r="B29" s="658" t="s">
        <v>
301</v>
      </c>
      <c r="C29" s="659"/>
      <c r="D29" s="659"/>
      <c r="E29" s="659"/>
      <c r="F29" s="659"/>
      <c r="G29" s="659"/>
      <c r="H29" s="659"/>
      <c r="I29" s="659"/>
      <c r="J29" s="659"/>
      <c r="K29" s="659"/>
      <c r="L29" s="659"/>
      <c r="M29" s="659"/>
      <c r="N29" s="659"/>
      <c r="O29" s="659"/>
      <c r="P29" s="659"/>
      <c r="Q29" s="660"/>
      <c r="R29" s="661">
        <v>
1042320</v>
      </c>
      <c r="S29" s="664"/>
      <c r="T29" s="664"/>
      <c r="U29" s="664"/>
      <c r="V29" s="664"/>
      <c r="W29" s="664"/>
      <c r="X29" s="664"/>
      <c r="Y29" s="665"/>
      <c r="Z29" s="723">
        <v>
22.2</v>
      </c>
      <c r="AA29" s="723"/>
      <c r="AB29" s="723"/>
      <c r="AC29" s="723"/>
      <c r="AD29" s="724" t="s">
        <v>
127</v>
      </c>
      <c r="AE29" s="724"/>
      <c r="AF29" s="724"/>
      <c r="AG29" s="724"/>
      <c r="AH29" s="724"/>
      <c r="AI29" s="724"/>
      <c r="AJ29" s="724"/>
      <c r="AK29" s="724"/>
      <c r="AL29" s="666" t="s">
        <v>
143</v>
      </c>
      <c r="AM29" s="667"/>
      <c r="AN29" s="667"/>
      <c r="AO29" s="725"/>
      <c r="AP29" s="735" t="s">
        <v>
220</v>
      </c>
      <c r="AQ29" s="736"/>
      <c r="AR29" s="736"/>
      <c r="AS29" s="736"/>
      <c r="AT29" s="736"/>
      <c r="AU29" s="736"/>
      <c r="AV29" s="736"/>
      <c r="AW29" s="736"/>
      <c r="AX29" s="736"/>
      <c r="AY29" s="736"/>
      <c r="AZ29" s="736"/>
      <c r="BA29" s="736"/>
      <c r="BB29" s="736"/>
      <c r="BC29" s="736"/>
      <c r="BD29" s="736"/>
      <c r="BE29" s="736"/>
      <c r="BF29" s="737"/>
      <c r="BG29" s="735" t="s">
        <v>
302</v>
      </c>
      <c r="BH29" s="763"/>
      <c r="BI29" s="763"/>
      <c r="BJ29" s="763"/>
      <c r="BK29" s="763"/>
      <c r="BL29" s="763"/>
      <c r="BM29" s="763"/>
      <c r="BN29" s="763"/>
      <c r="BO29" s="763"/>
      <c r="BP29" s="763"/>
      <c r="BQ29" s="764"/>
      <c r="BR29" s="735" t="s">
        <v>
303</v>
      </c>
      <c r="BS29" s="763"/>
      <c r="BT29" s="763"/>
      <c r="BU29" s="763"/>
      <c r="BV29" s="763"/>
      <c r="BW29" s="763"/>
      <c r="BX29" s="763"/>
      <c r="BY29" s="763"/>
      <c r="BZ29" s="763"/>
      <c r="CA29" s="763"/>
      <c r="CB29" s="764"/>
      <c r="CD29" s="745" t="s">
        <v>
304</v>
      </c>
      <c r="CE29" s="746"/>
      <c r="CF29" s="705" t="s">
        <v>
305</v>
      </c>
      <c r="CG29" s="702"/>
      <c r="CH29" s="702"/>
      <c r="CI29" s="702"/>
      <c r="CJ29" s="702"/>
      <c r="CK29" s="702"/>
      <c r="CL29" s="702"/>
      <c r="CM29" s="702"/>
      <c r="CN29" s="702"/>
      <c r="CO29" s="702"/>
      <c r="CP29" s="702"/>
      <c r="CQ29" s="703"/>
      <c r="CR29" s="661">
        <v>
341535</v>
      </c>
      <c r="CS29" s="662"/>
      <c r="CT29" s="662"/>
      <c r="CU29" s="662"/>
      <c r="CV29" s="662"/>
      <c r="CW29" s="662"/>
      <c r="CX29" s="662"/>
      <c r="CY29" s="663"/>
      <c r="CZ29" s="666">
        <v>
7.6</v>
      </c>
      <c r="DA29" s="695"/>
      <c r="DB29" s="695"/>
      <c r="DC29" s="696"/>
      <c r="DD29" s="669">
        <v>
341535</v>
      </c>
      <c r="DE29" s="662"/>
      <c r="DF29" s="662"/>
      <c r="DG29" s="662"/>
      <c r="DH29" s="662"/>
      <c r="DI29" s="662"/>
      <c r="DJ29" s="662"/>
      <c r="DK29" s="663"/>
      <c r="DL29" s="669">
        <v>
341535</v>
      </c>
      <c r="DM29" s="662"/>
      <c r="DN29" s="662"/>
      <c r="DO29" s="662"/>
      <c r="DP29" s="662"/>
      <c r="DQ29" s="662"/>
      <c r="DR29" s="662"/>
      <c r="DS29" s="662"/>
      <c r="DT29" s="662"/>
      <c r="DU29" s="662"/>
      <c r="DV29" s="663"/>
      <c r="DW29" s="666">
        <v>
16.8</v>
      </c>
      <c r="DX29" s="695"/>
      <c r="DY29" s="695"/>
      <c r="DZ29" s="695"/>
      <c r="EA29" s="695"/>
      <c r="EB29" s="695"/>
      <c r="EC29" s="697"/>
    </row>
    <row r="30" spans="2:133" ht="11.25" customHeight="1" x14ac:dyDescent="0.2">
      <c r="B30" s="658" t="s">
        <v>
306</v>
      </c>
      <c r="C30" s="659"/>
      <c r="D30" s="659"/>
      <c r="E30" s="659"/>
      <c r="F30" s="659"/>
      <c r="G30" s="659"/>
      <c r="H30" s="659"/>
      <c r="I30" s="659"/>
      <c r="J30" s="659"/>
      <c r="K30" s="659"/>
      <c r="L30" s="659"/>
      <c r="M30" s="659"/>
      <c r="N30" s="659"/>
      <c r="O30" s="659"/>
      <c r="P30" s="659"/>
      <c r="Q30" s="660"/>
      <c r="R30" s="661">
        <v>
46741</v>
      </c>
      <c r="S30" s="664"/>
      <c r="T30" s="664"/>
      <c r="U30" s="664"/>
      <c r="V30" s="664"/>
      <c r="W30" s="664"/>
      <c r="X30" s="664"/>
      <c r="Y30" s="665"/>
      <c r="Z30" s="723">
        <v>
1</v>
      </c>
      <c r="AA30" s="723"/>
      <c r="AB30" s="723"/>
      <c r="AC30" s="723"/>
      <c r="AD30" s="724">
        <v>
16213</v>
      </c>
      <c r="AE30" s="724"/>
      <c r="AF30" s="724"/>
      <c r="AG30" s="724"/>
      <c r="AH30" s="724"/>
      <c r="AI30" s="724"/>
      <c r="AJ30" s="724"/>
      <c r="AK30" s="724"/>
      <c r="AL30" s="666">
        <v>
0.8</v>
      </c>
      <c r="AM30" s="667"/>
      <c r="AN30" s="667"/>
      <c r="AO30" s="725"/>
      <c r="AP30" s="751" t="s">
        <v>
307</v>
      </c>
      <c r="AQ30" s="752"/>
      <c r="AR30" s="752"/>
      <c r="AS30" s="752"/>
      <c r="AT30" s="757" t="s">
        <v>
308</v>
      </c>
      <c r="AU30" s="230"/>
      <c r="AV30" s="230"/>
      <c r="AW30" s="230"/>
      <c r="AX30" s="760" t="s">
        <v>
185</v>
      </c>
      <c r="AY30" s="761"/>
      <c r="AZ30" s="761"/>
      <c r="BA30" s="761"/>
      <c r="BB30" s="761"/>
      <c r="BC30" s="761"/>
      <c r="BD30" s="761"/>
      <c r="BE30" s="761"/>
      <c r="BF30" s="762"/>
      <c r="BG30" s="741">
        <v>
99.4</v>
      </c>
      <c r="BH30" s="742"/>
      <c r="BI30" s="742"/>
      <c r="BJ30" s="742"/>
      <c r="BK30" s="742"/>
      <c r="BL30" s="742"/>
      <c r="BM30" s="743">
        <v>
98.8</v>
      </c>
      <c r="BN30" s="742"/>
      <c r="BO30" s="742"/>
      <c r="BP30" s="742"/>
      <c r="BQ30" s="744"/>
      <c r="BR30" s="741">
        <v>
99.4</v>
      </c>
      <c r="BS30" s="742"/>
      <c r="BT30" s="742"/>
      <c r="BU30" s="742"/>
      <c r="BV30" s="742"/>
      <c r="BW30" s="742"/>
      <c r="BX30" s="743">
        <v>
98.7</v>
      </c>
      <c r="BY30" s="742"/>
      <c r="BZ30" s="742"/>
      <c r="CA30" s="742"/>
      <c r="CB30" s="744"/>
      <c r="CD30" s="747"/>
      <c r="CE30" s="748"/>
      <c r="CF30" s="705" t="s">
        <v>
309</v>
      </c>
      <c r="CG30" s="702"/>
      <c r="CH30" s="702"/>
      <c r="CI30" s="702"/>
      <c r="CJ30" s="702"/>
      <c r="CK30" s="702"/>
      <c r="CL30" s="702"/>
      <c r="CM30" s="702"/>
      <c r="CN30" s="702"/>
      <c r="CO30" s="702"/>
      <c r="CP30" s="702"/>
      <c r="CQ30" s="703"/>
      <c r="CR30" s="661">
        <v>
325158</v>
      </c>
      <c r="CS30" s="664"/>
      <c r="CT30" s="664"/>
      <c r="CU30" s="664"/>
      <c r="CV30" s="664"/>
      <c r="CW30" s="664"/>
      <c r="CX30" s="664"/>
      <c r="CY30" s="665"/>
      <c r="CZ30" s="666">
        <v>
7.3</v>
      </c>
      <c r="DA30" s="695"/>
      <c r="DB30" s="695"/>
      <c r="DC30" s="696"/>
      <c r="DD30" s="669">
        <v>
325158</v>
      </c>
      <c r="DE30" s="664"/>
      <c r="DF30" s="664"/>
      <c r="DG30" s="664"/>
      <c r="DH30" s="664"/>
      <c r="DI30" s="664"/>
      <c r="DJ30" s="664"/>
      <c r="DK30" s="665"/>
      <c r="DL30" s="669">
        <v>
325158</v>
      </c>
      <c r="DM30" s="664"/>
      <c r="DN30" s="664"/>
      <c r="DO30" s="664"/>
      <c r="DP30" s="664"/>
      <c r="DQ30" s="664"/>
      <c r="DR30" s="664"/>
      <c r="DS30" s="664"/>
      <c r="DT30" s="664"/>
      <c r="DU30" s="664"/>
      <c r="DV30" s="665"/>
      <c r="DW30" s="666">
        <v>
16</v>
      </c>
      <c r="DX30" s="695"/>
      <c r="DY30" s="695"/>
      <c r="DZ30" s="695"/>
      <c r="EA30" s="695"/>
      <c r="EB30" s="695"/>
      <c r="EC30" s="697"/>
    </row>
    <row r="31" spans="2:133" ht="11.25" customHeight="1" x14ac:dyDescent="0.2">
      <c r="B31" s="658" t="s">
        <v>
310</v>
      </c>
      <c r="C31" s="659"/>
      <c r="D31" s="659"/>
      <c r="E31" s="659"/>
      <c r="F31" s="659"/>
      <c r="G31" s="659"/>
      <c r="H31" s="659"/>
      <c r="I31" s="659"/>
      <c r="J31" s="659"/>
      <c r="K31" s="659"/>
      <c r="L31" s="659"/>
      <c r="M31" s="659"/>
      <c r="N31" s="659"/>
      <c r="O31" s="659"/>
      <c r="P31" s="659"/>
      <c r="Q31" s="660"/>
      <c r="R31" s="661">
        <v>
12186</v>
      </c>
      <c r="S31" s="664"/>
      <c r="T31" s="664"/>
      <c r="U31" s="664"/>
      <c r="V31" s="664"/>
      <c r="W31" s="664"/>
      <c r="X31" s="664"/>
      <c r="Y31" s="665"/>
      <c r="Z31" s="723">
        <v>
0.3</v>
      </c>
      <c r="AA31" s="723"/>
      <c r="AB31" s="723"/>
      <c r="AC31" s="723"/>
      <c r="AD31" s="724" t="s">
        <v>
143</v>
      </c>
      <c r="AE31" s="724"/>
      <c r="AF31" s="724"/>
      <c r="AG31" s="724"/>
      <c r="AH31" s="724"/>
      <c r="AI31" s="724"/>
      <c r="AJ31" s="724"/>
      <c r="AK31" s="724"/>
      <c r="AL31" s="666" t="s">
        <v>
127</v>
      </c>
      <c r="AM31" s="667"/>
      <c r="AN31" s="667"/>
      <c r="AO31" s="725"/>
      <c r="AP31" s="753"/>
      <c r="AQ31" s="754"/>
      <c r="AR31" s="754"/>
      <c r="AS31" s="754"/>
      <c r="AT31" s="758"/>
      <c r="AU31" s="229" t="s">
        <v>
311</v>
      </c>
      <c r="AV31" s="229"/>
      <c r="AW31" s="229"/>
      <c r="AX31" s="658" t="s">
        <v>
312</v>
      </c>
      <c r="AY31" s="659"/>
      <c r="AZ31" s="659"/>
      <c r="BA31" s="659"/>
      <c r="BB31" s="659"/>
      <c r="BC31" s="659"/>
      <c r="BD31" s="659"/>
      <c r="BE31" s="659"/>
      <c r="BF31" s="660"/>
      <c r="BG31" s="739">
        <v>
99.3</v>
      </c>
      <c r="BH31" s="662"/>
      <c r="BI31" s="662"/>
      <c r="BJ31" s="662"/>
      <c r="BK31" s="662"/>
      <c r="BL31" s="662"/>
      <c r="BM31" s="667">
        <v>
98.8</v>
      </c>
      <c r="BN31" s="740"/>
      <c r="BO31" s="740"/>
      <c r="BP31" s="740"/>
      <c r="BQ31" s="701"/>
      <c r="BR31" s="739">
        <v>
99.2</v>
      </c>
      <c r="BS31" s="662"/>
      <c r="BT31" s="662"/>
      <c r="BU31" s="662"/>
      <c r="BV31" s="662"/>
      <c r="BW31" s="662"/>
      <c r="BX31" s="667">
        <v>
98.5</v>
      </c>
      <c r="BY31" s="740"/>
      <c r="BZ31" s="740"/>
      <c r="CA31" s="740"/>
      <c r="CB31" s="701"/>
      <c r="CD31" s="747"/>
      <c r="CE31" s="748"/>
      <c r="CF31" s="705" t="s">
        <v>
313</v>
      </c>
      <c r="CG31" s="702"/>
      <c r="CH31" s="702"/>
      <c r="CI31" s="702"/>
      <c r="CJ31" s="702"/>
      <c r="CK31" s="702"/>
      <c r="CL31" s="702"/>
      <c r="CM31" s="702"/>
      <c r="CN31" s="702"/>
      <c r="CO31" s="702"/>
      <c r="CP31" s="702"/>
      <c r="CQ31" s="703"/>
      <c r="CR31" s="661">
        <v>
16377</v>
      </c>
      <c r="CS31" s="662"/>
      <c r="CT31" s="662"/>
      <c r="CU31" s="662"/>
      <c r="CV31" s="662"/>
      <c r="CW31" s="662"/>
      <c r="CX31" s="662"/>
      <c r="CY31" s="663"/>
      <c r="CZ31" s="666">
        <v>
0.4</v>
      </c>
      <c r="DA31" s="695"/>
      <c r="DB31" s="695"/>
      <c r="DC31" s="696"/>
      <c r="DD31" s="669">
        <v>
16377</v>
      </c>
      <c r="DE31" s="662"/>
      <c r="DF31" s="662"/>
      <c r="DG31" s="662"/>
      <c r="DH31" s="662"/>
      <c r="DI31" s="662"/>
      <c r="DJ31" s="662"/>
      <c r="DK31" s="663"/>
      <c r="DL31" s="669">
        <v>
16377</v>
      </c>
      <c r="DM31" s="662"/>
      <c r="DN31" s="662"/>
      <c r="DO31" s="662"/>
      <c r="DP31" s="662"/>
      <c r="DQ31" s="662"/>
      <c r="DR31" s="662"/>
      <c r="DS31" s="662"/>
      <c r="DT31" s="662"/>
      <c r="DU31" s="662"/>
      <c r="DV31" s="663"/>
      <c r="DW31" s="666">
        <v>
0.8</v>
      </c>
      <c r="DX31" s="695"/>
      <c r="DY31" s="695"/>
      <c r="DZ31" s="695"/>
      <c r="EA31" s="695"/>
      <c r="EB31" s="695"/>
      <c r="EC31" s="697"/>
    </row>
    <row r="32" spans="2:133" ht="11.25" customHeight="1" x14ac:dyDescent="0.2">
      <c r="B32" s="658" t="s">
        <v>
314</v>
      </c>
      <c r="C32" s="659"/>
      <c r="D32" s="659"/>
      <c r="E32" s="659"/>
      <c r="F32" s="659"/>
      <c r="G32" s="659"/>
      <c r="H32" s="659"/>
      <c r="I32" s="659"/>
      <c r="J32" s="659"/>
      <c r="K32" s="659"/>
      <c r="L32" s="659"/>
      <c r="M32" s="659"/>
      <c r="N32" s="659"/>
      <c r="O32" s="659"/>
      <c r="P32" s="659"/>
      <c r="Q32" s="660"/>
      <c r="R32" s="661">
        <v>
84657</v>
      </c>
      <c r="S32" s="664"/>
      <c r="T32" s="664"/>
      <c r="U32" s="664"/>
      <c r="V32" s="664"/>
      <c r="W32" s="664"/>
      <c r="X32" s="664"/>
      <c r="Y32" s="665"/>
      <c r="Z32" s="723">
        <v>
1.8</v>
      </c>
      <c r="AA32" s="723"/>
      <c r="AB32" s="723"/>
      <c r="AC32" s="723"/>
      <c r="AD32" s="724" t="s">
        <v>
143</v>
      </c>
      <c r="AE32" s="724"/>
      <c r="AF32" s="724"/>
      <c r="AG32" s="724"/>
      <c r="AH32" s="724"/>
      <c r="AI32" s="724"/>
      <c r="AJ32" s="724"/>
      <c r="AK32" s="724"/>
      <c r="AL32" s="666" t="s">
        <v>
127</v>
      </c>
      <c r="AM32" s="667"/>
      <c r="AN32" s="667"/>
      <c r="AO32" s="725"/>
      <c r="AP32" s="755"/>
      <c r="AQ32" s="756"/>
      <c r="AR32" s="756"/>
      <c r="AS32" s="756"/>
      <c r="AT32" s="759"/>
      <c r="AU32" s="231"/>
      <c r="AV32" s="231"/>
      <c r="AW32" s="231"/>
      <c r="AX32" s="673" t="s">
        <v>
315</v>
      </c>
      <c r="AY32" s="674"/>
      <c r="AZ32" s="674"/>
      <c r="BA32" s="674"/>
      <c r="BB32" s="674"/>
      <c r="BC32" s="674"/>
      <c r="BD32" s="674"/>
      <c r="BE32" s="674"/>
      <c r="BF32" s="675"/>
      <c r="BG32" s="738">
        <v>
99.3</v>
      </c>
      <c r="BH32" s="677"/>
      <c r="BI32" s="677"/>
      <c r="BJ32" s="677"/>
      <c r="BK32" s="677"/>
      <c r="BL32" s="677"/>
      <c r="BM32" s="721">
        <v>
98.4</v>
      </c>
      <c r="BN32" s="677"/>
      <c r="BO32" s="677"/>
      <c r="BP32" s="677"/>
      <c r="BQ32" s="714"/>
      <c r="BR32" s="738">
        <v>
99.7</v>
      </c>
      <c r="BS32" s="677"/>
      <c r="BT32" s="677"/>
      <c r="BU32" s="677"/>
      <c r="BV32" s="677"/>
      <c r="BW32" s="677"/>
      <c r="BX32" s="721">
        <v>
98.7</v>
      </c>
      <c r="BY32" s="677"/>
      <c r="BZ32" s="677"/>
      <c r="CA32" s="677"/>
      <c r="CB32" s="714"/>
      <c r="CD32" s="749"/>
      <c r="CE32" s="750"/>
      <c r="CF32" s="705" t="s">
        <v>
316</v>
      </c>
      <c r="CG32" s="702"/>
      <c r="CH32" s="702"/>
      <c r="CI32" s="702"/>
      <c r="CJ32" s="702"/>
      <c r="CK32" s="702"/>
      <c r="CL32" s="702"/>
      <c r="CM32" s="702"/>
      <c r="CN32" s="702"/>
      <c r="CO32" s="702"/>
      <c r="CP32" s="702"/>
      <c r="CQ32" s="703"/>
      <c r="CR32" s="661" t="s">
        <v>
143</v>
      </c>
      <c r="CS32" s="664"/>
      <c r="CT32" s="664"/>
      <c r="CU32" s="664"/>
      <c r="CV32" s="664"/>
      <c r="CW32" s="664"/>
      <c r="CX32" s="664"/>
      <c r="CY32" s="665"/>
      <c r="CZ32" s="666" t="s">
        <v>
143</v>
      </c>
      <c r="DA32" s="695"/>
      <c r="DB32" s="695"/>
      <c r="DC32" s="696"/>
      <c r="DD32" s="669" t="s">
        <v>
127</v>
      </c>
      <c r="DE32" s="664"/>
      <c r="DF32" s="664"/>
      <c r="DG32" s="664"/>
      <c r="DH32" s="664"/>
      <c r="DI32" s="664"/>
      <c r="DJ32" s="664"/>
      <c r="DK32" s="665"/>
      <c r="DL32" s="669" t="s">
        <v>
226</v>
      </c>
      <c r="DM32" s="664"/>
      <c r="DN32" s="664"/>
      <c r="DO32" s="664"/>
      <c r="DP32" s="664"/>
      <c r="DQ32" s="664"/>
      <c r="DR32" s="664"/>
      <c r="DS32" s="664"/>
      <c r="DT32" s="664"/>
      <c r="DU32" s="664"/>
      <c r="DV32" s="665"/>
      <c r="DW32" s="666" t="s">
        <v>
127</v>
      </c>
      <c r="DX32" s="695"/>
      <c r="DY32" s="695"/>
      <c r="DZ32" s="695"/>
      <c r="EA32" s="695"/>
      <c r="EB32" s="695"/>
      <c r="EC32" s="697"/>
    </row>
    <row r="33" spans="2:133" ht="11.25" customHeight="1" x14ac:dyDescent="0.2">
      <c r="B33" s="658" t="s">
        <v>
317</v>
      </c>
      <c r="C33" s="659"/>
      <c r="D33" s="659"/>
      <c r="E33" s="659"/>
      <c r="F33" s="659"/>
      <c r="G33" s="659"/>
      <c r="H33" s="659"/>
      <c r="I33" s="659"/>
      <c r="J33" s="659"/>
      <c r="K33" s="659"/>
      <c r="L33" s="659"/>
      <c r="M33" s="659"/>
      <c r="N33" s="659"/>
      <c r="O33" s="659"/>
      <c r="P33" s="659"/>
      <c r="Q33" s="660"/>
      <c r="R33" s="661">
        <v>
169245</v>
      </c>
      <c r="S33" s="664"/>
      <c r="T33" s="664"/>
      <c r="U33" s="664"/>
      <c r="V33" s="664"/>
      <c r="W33" s="664"/>
      <c r="X33" s="664"/>
      <c r="Y33" s="665"/>
      <c r="Z33" s="723">
        <v>
3.6</v>
      </c>
      <c r="AA33" s="723"/>
      <c r="AB33" s="723"/>
      <c r="AC33" s="723"/>
      <c r="AD33" s="724" t="s">
        <v>
143</v>
      </c>
      <c r="AE33" s="724"/>
      <c r="AF33" s="724"/>
      <c r="AG33" s="724"/>
      <c r="AH33" s="724"/>
      <c r="AI33" s="724"/>
      <c r="AJ33" s="724"/>
      <c r="AK33" s="724"/>
      <c r="AL33" s="666" t="s">
        <v>
143</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
318</v>
      </c>
      <c r="CE33" s="702"/>
      <c r="CF33" s="702"/>
      <c r="CG33" s="702"/>
      <c r="CH33" s="702"/>
      <c r="CI33" s="702"/>
      <c r="CJ33" s="702"/>
      <c r="CK33" s="702"/>
      <c r="CL33" s="702"/>
      <c r="CM33" s="702"/>
      <c r="CN33" s="702"/>
      <c r="CO33" s="702"/>
      <c r="CP33" s="702"/>
      <c r="CQ33" s="703"/>
      <c r="CR33" s="661">
        <v>
2344001</v>
      </c>
      <c r="CS33" s="662"/>
      <c r="CT33" s="662"/>
      <c r="CU33" s="662"/>
      <c r="CV33" s="662"/>
      <c r="CW33" s="662"/>
      <c r="CX33" s="662"/>
      <c r="CY33" s="663"/>
      <c r="CZ33" s="666">
        <v>
52.3</v>
      </c>
      <c r="DA33" s="695"/>
      <c r="DB33" s="695"/>
      <c r="DC33" s="696"/>
      <c r="DD33" s="669">
        <v>
1188109</v>
      </c>
      <c r="DE33" s="662"/>
      <c r="DF33" s="662"/>
      <c r="DG33" s="662"/>
      <c r="DH33" s="662"/>
      <c r="DI33" s="662"/>
      <c r="DJ33" s="662"/>
      <c r="DK33" s="663"/>
      <c r="DL33" s="669">
        <v>
694415</v>
      </c>
      <c r="DM33" s="662"/>
      <c r="DN33" s="662"/>
      <c r="DO33" s="662"/>
      <c r="DP33" s="662"/>
      <c r="DQ33" s="662"/>
      <c r="DR33" s="662"/>
      <c r="DS33" s="662"/>
      <c r="DT33" s="662"/>
      <c r="DU33" s="662"/>
      <c r="DV33" s="663"/>
      <c r="DW33" s="666">
        <v>
34.1</v>
      </c>
      <c r="DX33" s="695"/>
      <c r="DY33" s="695"/>
      <c r="DZ33" s="695"/>
      <c r="EA33" s="695"/>
      <c r="EB33" s="695"/>
      <c r="EC33" s="697"/>
    </row>
    <row r="34" spans="2:133" ht="11.25" customHeight="1" x14ac:dyDescent="0.2">
      <c r="B34" s="658" t="s">
        <v>
319</v>
      </c>
      <c r="C34" s="659"/>
      <c r="D34" s="659"/>
      <c r="E34" s="659"/>
      <c r="F34" s="659"/>
      <c r="G34" s="659"/>
      <c r="H34" s="659"/>
      <c r="I34" s="659"/>
      <c r="J34" s="659"/>
      <c r="K34" s="659"/>
      <c r="L34" s="659"/>
      <c r="M34" s="659"/>
      <c r="N34" s="659"/>
      <c r="O34" s="659"/>
      <c r="P34" s="659"/>
      <c r="Q34" s="660"/>
      <c r="R34" s="661">
        <v>
86589</v>
      </c>
      <c r="S34" s="664"/>
      <c r="T34" s="664"/>
      <c r="U34" s="664"/>
      <c r="V34" s="664"/>
      <c r="W34" s="664"/>
      <c r="X34" s="664"/>
      <c r="Y34" s="665"/>
      <c r="Z34" s="723">
        <v>
1.8</v>
      </c>
      <c r="AA34" s="723"/>
      <c r="AB34" s="723"/>
      <c r="AC34" s="723"/>
      <c r="AD34" s="724">
        <v>
7</v>
      </c>
      <c r="AE34" s="724"/>
      <c r="AF34" s="724"/>
      <c r="AG34" s="724"/>
      <c r="AH34" s="724"/>
      <c r="AI34" s="724"/>
      <c r="AJ34" s="724"/>
      <c r="AK34" s="724"/>
      <c r="AL34" s="666">
        <v>
0</v>
      </c>
      <c r="AM34" s="667"/>
      <c r="AN34" s="667"/>
      <c r="AO34" s="725"/>
      <c r="AP34" s="234"/>
      <c r="AQ34" s="735" t="s">
        <v>
320</v>
      </c>
      <c r="AR34" s="736"/>
      <c r="AS34" s="736"/>
      <c r="AT34" s="736"/>
      <c r="AU34" s="736"/>
      <c r="AV34" s="736"/>
      <c r="AW34" s="736"/>
      <c r="AX34" s="736"/>
      <c r="AY34" s="736"/>
      <c r="AZ34" s="736"/>
      <c r="BA34" s="736"/>
      <c r="BB34" s="736"/>
      <c r="BC34" s="736"/>
      <c r="BD34" s="736"/>
      <c r="BE34" s="736"/>
      <c r="BF34" s="737"/>
      <c r="BG34" s="735" t="s">
        <v>
321</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
322</v>
      </c>
      <c r="CE34" s="702"/>
      <c r="CF34" s="702"/>
      <c r="CG34" s="702"/>
      <c r="CH34" s="702"/>
      <c r="CI34" s="702"/>
      <c r="CJ34" s="702"/>
      <c r="CK34" s="702"/>
      <c r="CL34" s="702"/>
      <c r="CM34" s="702"/>
      <c r="CN34" s="702"/>
      <c r="CO34" s="702"/>
      <c r="CP34" s="702"/>
      <c r="CQ34" s="703"/>
      <c r="CR34" s="661">
        <v>
1281043</v>
      </c>
      <c r="CS34" s="664"/>
      <c r="CT34" s="664"/>
      <c r="CU34" s="664"/>
      <c r="CV34" s="664"/>
      <c r="CW34" s="664"/>
      <c r="CX34" s="664"/>
      <c r="CY34" s="665"/>
      <c r="CZ34" s="666">
        <v>
28.6</v>
      </c>
      <c r="DA34" s="695"/>
      <c r="DB34" s="695"/>
      <c r="DC34" s="696"/>
      <c r="DD34" s="669">
        <v>
522462</v>
      </c>
      <c r="DE34" s="664"/>
      <c r="DF34" s="664"/>
      <c r="DG34" s="664"/>
      <c r="DH34" s="664"/>
      <c r="DI34" s="664"/>
      <c r="DJ34" s="664"/>
      <c r="DK34" s="665"/>
      <c r="DL34" s="669">
        <v>
490899</v>
      </c>
      <c r="DM34" s="664"/>
      <c r="DN34" s="664"/>
      <c r="DO34" s="664"/>
      <c r="DP34" s="664"/>
      <c r="DQ34" s="664"/>
      <c r="DR34" s="664"/>
      <c r="DS34" s="664"/>
      <c r="DT34" s="664"/>
      <c r="DU34" s="664"/>
      <c r="DV34" s="665"/>
      <c r="DW34" s="666">
        <v>
24.1</v>
      </c>
      <c r="DX34" s="695"/>
      <c r="DY34" s="695"/>
      <c r="DZ34" s="695"/>
      <c r="EA34" s="695"/>
      <c r="EB34" s="695"/>
      <c r="EC34" s="697"/>
    </row>
    <row r="35" spans="2:133" ht="11.25" customHeight="1" x14ac:dyDescent="0.2">
      <c r="B35" s="658" t="s">
        <v>
323</v>
      </c>
      <c r="C35" s="659"/>
      <c r="D35" s="659"/>
      <c r="E35" s="659"/>
      <c r="F35" s="659"/>
      <c r="G35" s="659"/>
      <c r="H35" s="659"/>
      <c r="I35" s="659"/>
      <c r="J35" s="659"/>
      <c r="K35" s="659"/>
      <c r="L35" s="659"/>
      <c r="M35" s="659"/>
      <c r="N35" s="659"/>
      <c r="O35" s="659"/>
      <c r="P35" s="659"/>
      <c r="Q35" s="660"/>
      <c r="R35" s="661">
        <v>
440600</v>
      </c>
      <c r="S35" s="664"/>
      <c r="T35" s="664"/>
      <c r="U35" s="664"/>
      <c r="V35" s="664"/>
      <c r="W35" s="664"/>
      <c r="X35" s="664"/>
      <c r="Y35" s="665"/>
      <c r="Z35" s="723">
        <v>
9.4</v>
      </c>
      <c r="AA35" s="723"/>
      <c r="AB35" s="723"/>
      <c r="AC35" s="723"/>
      <c r="AD35" s="724" t="s">
        <v>
127</v>
      </c>
      <c r="AE35" s="724"/>
      <c r="AF35" s="724"/>
      <c r="AG35" s="724"/>
      <c r="AH35" s="724"/>
      <c r="AI35" s="724"/>
      <c r="AJ35" s="724"/>
      <c r="AK35" s="724"/>
      <c r="AL35" s="666" t="s">
        <v>
143</v>
      </c>
      <c r="AM35" s="667"/>
      <c r="AN35" s="667"/>
      <c r="AO35" s="725"/>
      <c r="AP35" s="234"/>
      <c r="AQ35" s="729" t="s">
        <v>
324</v>
      </c>
      <c r="AR35" s="730"/>
      <c r="AS35" s="730"/>
      <c r="AT35" s="730"/>
      <c r="AU35" s="730"/>
      <c r="AV35" s="730"/>
      <c r="AW35" s="730"/>
      <c r="AX35" s="730"/>
      <c r="AY35" s="731"/>
      <c r="AZ35" s="726">
        <v>
450384</v>
      </c>
      <c r="BA35" s="727"/>
      <c r="BB35" s="727"/>
      <c r="BC35" s="727"/>
      <c r="BD35" s="727"/>
      <c r="BE35" s="727"/>
      <c r="BF35" s="728"/>
      <c r="BG35" s="732" t="s">
        <v>
325</v>
      </c>
      <c r="BH35" s="733"/>
      <c r="BI35" s="733"/>
      <c r="BJ35" s="733"/>
      <c r="BK35" s="733"/>
      <c r="BL35" s="733"/>
      <c r="BM35" s="733"/>
      <c r="BN35" s="733"/>
      <c r="BO35" s="733"/>
      <c r="BP35" s="733"/>
      <c r="BQ35" s="733"/>
      <c r="BR35" s="733"/>
      <c r="BS35" s="733"/>
      <c r="BT35" s="733"/>
      <c r="BU35" s="734"/>
      <c r="BV35" s="726" t="s">
        <v>
127</v>
      </c>
      <c r="BW35" s="727"/>
      <c r="BX35" s="727"/>
      <c r="BY35" s="727"/>
      <c r="BZ35" s="727"/>
      <c r="CA35" s="727"/>
      <c r="CB35" s="728"/>
      <c r="CD35" s="705" t="s">
        <v>
326</v>
      </c>
      <c r="CE35" s="702"/>
      <c r="CF35" s="702"/>
      <c r="CG35" s="702"/>
      <c r="CH35" s="702"/>
      <c r="CI35" s="702"/>
      <c r="CJ35" s="702"/>
      <c r="CK35" s="702"/>
      <c r="CL35" s="702"/>
      <c r="CM35" s="702"/>
      <c r="CN35" s="702"/>
      <c r="CO35" s="702"/>
      <c r="CP35" s="702"/>
      <c r="CQ35" s="703"/>
      <c r="CR35" s="661">
        <v>
41563</v>
      </c>
      <c r="CS35" s="662"/>
      <c r="CT35" s="662"/>
      <c r="CU35" s="662"/>
      <c r="CV35" s="662"/>
      <c r="CW35" s="662"/>
      <c r="CX35" s="662"/>
      <c r="CY35" s="663"/>
      <c r="CZ35" s="666">
        <v>
0.9</v>
      </c>
      <c r="DA35" s="695"/>
      <c r="DB35" s="695"/>
      <c r="DC35" s="696"/>
      <c r="DD35" s="669">
        <v>
20700</v>
      </c>
      <c r="DE35" s="662"/>
      <c r="DF35" s="662"/>
      <c r="DG35" s="662"/>
      <c r="DH35" s="662"/>
      <c r="DI35" s="662"/>
      <c r="DJ35" s="662"/>
      <c r="DK35" s="663"/>
      <c r="DL35" s="669">
        <v>
20700</v>
      </c>
      <c r="DM35" s="662"/>
      <c r="DN35" s="662"/>
      <c r="DO35" s="662"/>
      <c r="DP35" s="662"/>
      <c r="DQ35" s="662"/>
      <c r="DR35" s="662"/>
      <c r="DS35" s="662"/>
      <c r="DT35" s="662"/>
      <c r="DU35" s="662"/>
      <c r="DV35" s="663"/>
      <c r="DW35" s="666">
        <v>
1</v>
      </c>
      <c r="DX35" s="695"/>
      <c r="DY35" s="695"/>
      <c r="DZ35" s="695"/>
      <c r="EA35" s="695"/>
      <c r="EB35" s="695"/>
      <c r="EC35" s="697"/>
    </row>
    <row r="36" spans="2:133" ht="11.25" customHeight="1" x14ac:dyDescent="0.2">
      <c r="B36" s="658" t="s">
        <v>
327</v>
      </c>
      <c r="C36" s="659"/>
      <c r="D36" s="659"/>
      <c r="E36" s="659"/>
      <c r="F36" s="659"/>
      <c r="G36" s="659"/>
      <c r="H36" s="659"/>
      <c r="I36" s="659"/>
      <c r="J36" s="659"/>
      <c r="K36" s="659"/>
      <c r="L36" s="659"/>
      <c r="M36" s="659"/>
      <c r="N36" s="659"/>
      <c r="O36" s="659"/>
      <c r="P36" s="659"/>
      <c r="Q36" s="660"/>
      <c r="R36" s="661" t="s">
        <v>
127</v>
      </c>
      <c r="S36" s="664"/>
      <c r="T36" s="664"/>
      <c r="U36" s="664"/>
      <c r="V36" s="664"/>
      <c r="W36" s="664"/>
      <c r="X36" s="664"/>
      <c r="Y36" s="665"/>
      <c r="Z36" s="723" t="s">
        <v>
127</v>
      </c>
      <c r="AA36" s="723"/>
      <c r="AB36" s="723"/>
      <c r="AC36" s="723"/>
      <c r="AD36" s="724" t="s">
        <v>
226</v>
      </c>
      <c r="AE36" s="724"/>
      <c r="AF36" s="724"/>
      <c r="AG36" s="724"/>
      <c r="AH36" s="724"/>
      <c r="AI36" s="724"/>
      <c r="AJ36" s="724"/>
      <c r="AK36" s="724"/>
      <c r="AL36" s="666" t="s">
        <v>
143</v>
      </c>
      <c r="AM36" s="667"/>
      <c r="AN36" s="667"/>
      <c r="AO36" s="725"/>
      <c r="AQ36" s="698" t="s">
        <v>
328</v>
      </c>
      <c r="AR36" s="699"/>
      <c r="AS36" s="699"/>
      <c r="AT36" s="699"/>
      <c r="AU36" s="699"/>
      <c r="AV36" s="699"/>
      <c r="AW36" s="699"/>
      <c r="AX36" s="699"/>
      <c r="AY36" s="700"/>
      <c r="AZ36" s="661">
        <v>
213843</v>
      </c>
      <c r="BA36" s="664"/>
      <c r="BB36" s="664"/>
      <c r="BC36" s="664"/>
      <c r="BD36" s="662"/>
      <c r="BE36" s="662"/>
      <c r="BF36" s="701"/>
      <c r="BG36" s="705" t="s">
        <v>
329</v>
      </c>
      <c r="BH36" s="702"/>
      <c r="BI36" s="702"/>
      <c r="BJ36" s="702"/>
      <c r="BK36" s="702"/>
      <c r="BL36" s="702"/>
      <c r="BM36" s="702"/>
      <c r="BN36" s="702"/>
      <c r="BO36" s="702"/>
      <c r="BP36" s="702"/>
      <c r="BQ36" s="702"/>
      <c r="BR36" s="702"/>
      <c r="BS36" s="702"/>
      <c r="BT36" s="702"/>
      <c r="BU36" s="703"/>
      <c r="BV36" s="661">
        <v>
-27458</v>
      </c>
      <c r="BW36" s="664"/>
      <c r="BX36" s="664"/>
      <c r="BY36" s="664"/>
      <c r="BZ36" s="664"/>
      <c r="CA36" s="664"/>
      <c r="CB36" s="704"/>
      <c r="CD36" s="705" t="s">
        <v>
330</v>
      </c>
      <c r="CE36" s="702"/>
      <c r="CF36" s="702"/>
      <c r="CG36" s="702"/>
      <c r="CH36" s="702"/>
      <c r="CI36" s="702"/>
      <c r="CJ36" s="702"/>
      <c r="CK36" s="702"/>
      <c r="CL36" s="702"/>
      <c r="CM36" s="702"/>
      <c r="CN36" s="702"/>
      <c r="CO36" s="702"/>
      <c r="CP36" s="702"/>
      <c r="CQ36" s="703"/>
      <c r="CR36" s="661">
        <v>
363661</v>
      </c>
      <c r="CS36" s="664"/>
      <c r="CT36" s="664"/>
      <c r="CU36" s="664"/>
      <c r="CV36" s="664"/>
      <c r="CW36" s="664"/>
      <c r="CX36" s="664"/>
      <c r="CY36" s="665"/>
      <c r="CZ36" s="666">
        <v>
8.1</v>
      </c>
      <c r="DA36" s="695"/>
      <c r="DB36" s="695"/>
      <c r="DC36" s="696"/>
      <c r="DD36" s="669">
        <v>
138239</v>
      </c>
      <c r="DE36" s="664"/>
      <c r="DF36" s="664"/>
      <c r="DG36" s="664"/>
      <c r="DH36" s="664"/>
      <c r="DI36" s="664"/>
      <c r="DJ36" s="664"/>
      <c r="DK36" s="665"/>
      <c r="DL36" s="669">
        <v>
96252</v>
      </c>
      <c r="DM36" s="664"/>
      <c r="DN36" s="664"/>
      <c r="DO36" s="664"/>
      <c r="DP36" s="664"/>
      <c r="DQ36" s="664"/>
      <c r="DR36" s="664"/>
      <c r="DS36" s="664"/>
      <c r="DT36" s="664"/>
      <c r="DU36" s="664"/>
      <c r="DV36" s="665"/>
      <c r="DW36" s="666">
        <v>
4.7</v>
      </c>
      <c r="DX36" s="695"/>
      <c r="DY36" s="695"/>
      <c r="DZ36" s="695"/>
      <c r="EA36" s="695"/>
      <c r="EB36" s="695"/>
      <c r="EC36" s="697"/>
    </row>
    <row r="37" spans="2:133" ht="11.25" customHeight="1" x14ac:dyDescent="0.2">
      <c r="B37" s="658" t="s">
        <v>
331</v>
      </c>
      <c r="C37" s="659"/>
      <c r="D37" s="659"/>
      <c r="E37" s="659"/>
      <c r="F37" s="659"/>
      <c r="G37" s="659"/>
      <c r="H37" s="659"/>
      <c r="I37" s="659"/>
      <c r="J37" s="659"/>
      <c r="K37" s="659"/>
      <c r="L37" s="659"/>
      <c r="M37" s="659"/>
      <c r="N37" s="659"/>
      <c r="O37" s="659"/>
      <c r="P37" s="659"/>
      <c r="Q37" s="660"/>
      <c r="R37" s="661">
        <v>
80800</v>
      </c>
      <c r="S37" s="664"/>
      <c r="T37" s="664"/>
      <c r="U37" s="664"/>
      <c r="V37" s="664"/>
      <c r="W37" s="664"/>
      <c r="X37" s="664"/>
      <c r="Y37" s="665"/>
      <c r="Z37" s="723">
        <v>
1.7</v>
      </c>
      <c r="AA37" s="723"/>
      <c r="AB37" s="723"/>
      <c r="AC37" s="723"/>
      <c r="AD37" s="724" t="s">
        <v>
226</v>
      </c>
      <c r="AE37" s="724"/>
      <c r="AF37" s="724"/>
      <c r="AG37" s="724"/>
      <c r="AH37" s="724"/>
      <c r="AI37" s="724"/>
      <c r="AJ37" s="724"/>
      <c r="AK37" s="724"/>
      <c r="AL37" s="666" t="s">
        <v>
226</v>
      </c>
      <c r="AM37" s="667"/>
      <c r="AN37" s="667"/>
      <c r="AO37" s="725"/>
      <c r="AQ37" s="698" t="s">
        <v>
332</v>
      </c>
      <c r="AR37" s="699"/>
      <c r="AS37" s="699"/>
      <c r="AT37" s="699"/>
      <c r="AU37" s="699"/>
      <c r="AV37" s="699"/>
      <c r="AW37" s="699"/>
      <c r="AX37" s="699"/>
      <c r="AY37" s="700"/>
      <c r="AZ37" s="661">
        <v>
10508</v>
      </c>
      <c r="BA37" s="664"/>
      <c r="BB37" s="664"/>
      <c r="BC37" s="664"/>
      <c r="BD37" s="662"/>
      <c r="BE37" s="662"/>
      <c r="BF37" s="701"/>
      <c r="BG37" s="705" t="s">
        <v>
333</v>
      </c>
      <c r="BH37" s="702"/>
      <c r="BI37" s="702"/>
      <c r="BJ37" s="702"/>
      <c r="BK37" s="702"/>
      <c r="BL37" s="702"/>
      <c r="BM37" s="702"/>
      <c r="BN37" s="702"/>
      <c r="BO37" s="702"/>
      <c r="BP37" s="702"/>
      <c r="BQ37" s="702"/>
      <c r="BR37" s="702"/>
      <c r="BS37" s="702"/>
      <c r="BT37" s="702"/>
      <c r="BU37" s="703"/>
      <c r="BV37" s="661">
        <v>
581</v>
      </c>
      <c r="BW37" s="664"/>
      <c r="BX37" s="664"/>
      <c r="BY37" s="664"/>
      <c r="BZ37" s="664"/>
      <c r="CA37" s="664"/>
      <c r="CB37" s="704"/>
      <c r="CD37" s="705" t="s">
        <v>
334</v>
      </c>
      <c r="CE37" s="702"/>
      <c r="CF37" s="702"/>
      <c r="CG37" s="702"/>
      <c r="CH37" s="702"/>
      <c r="CI37" s="702"/>
      <c r="CJ37" s="702"/>
      <c r="CK37" s="702"/>
      <c r="CL37" s="702"/>
      <c r="CM37" s="702"/>
      <c r="CN37" s="702"/>
      <c r="CO37" s="702"/>
      <c r="CP37" s="702"/>
      <c r="CQ37" s="703"/>
      <c r="CR37" s="661">
        <v>
2545</v>
      </c>
      <c r="CS37" s="662"/>
      <c r="CT37" s="662"/>
      <c r="CU37" s="662"/>
      <c r="CV37" s="662"/>
      <c r="CW37" s="662"/>
      <c r="CX37" s="662"/>
      <c r="CY37" s="663"/>
      <c r="CZ37" s="666">
        <v>
0.1</v>
      </c>
      <c r="DA37" s="695"/>
      <c r="DB37" s="695"/>
      <c r="DC37" s="696"/>
      <c r="DD37" s="669">
        <v>
2476</v>
      </c>
      <c r="DE37" s="662"/>
      <c r="DF37" s="662"/>
      <c r="DG37" s="662"/>
      <c r="DH37" s="662"/>
      <c r="DI37" s="662"/>
      <c r="DJ37" s="662"/>
      <c r="DK37" s="663"/>
      <c r="DL37" s="669">
        <v>
2445</v>
      </c>
      <c r="DM37" s="662"/>
      <c r="DN37" s="662"/>
      <c r="DO37" s="662"/>
      <c r="DP37" s="662"/>
      <c r="DQ37" s="662"/>
      <c r="DR37" s="662"/>
      <c r="DS37" s="662"/>
      <c r="DT37" s="662"/>
      <c r="DU37" s="662"/>
      <c r="DV37" s="663"/>
      <c r="DW37" s="666">
        <v>
0.1</v>
      </c>
      <c r="DX37" s="695"/>
      <c r="DY37" s="695"/>
      <c r="DZ37" s="695"/>
      <c r="EA37" s="695"/>
      <c r="EB37" s="695"/>
      <c r="EC37" s="697"/>
    </row>
    <row r="38" spans="2:133" ht="11.25" customHeight="1" x14ac:dyDescent="0.2">
      <c r="B38" s="673" t="s">
        <v>
335</v>
      </c>
      <c r="C38" s="674"/>
      <c r="D38" s="674"/>
      <c r="E38" s="674"/>
      <c r="F38" s="674"/>
      <c r="G38" s="674"/>
      <c r="H38" s="674"/>
      <c r="I38" s="674"/>
      <c r="J38" s="674"/>
      <c r="K38" s="674"/>
      <c r="L38" s="674"/>
      <c r="M38" s="674"/>
      <c r="N38" s="674"/>
      <c r="O38" s="674"/>
      <c r="P38" s="674"/>
      <c r="Q38" s="675"/>
      <c r="R38" s="676">
        <v>
4700453</v>
      </c>
      <c r="S38" s="713"/>
      <c r="T38" s="713"/>
      <c r="U38" s="713"/>
      <c r="V38" s="713"/>
      <c r="W38" s="713"/>
      <c r="X38" s="713"/>
      <c r="Y38" s="718"/>
      <c r="Z38" s="719">
        <v>
100</v>
      </c>
      <c r="AA38" s="719"/>
      <c r="AB38" s="719"/>
      <c r="AC38" s="719"/>
      <c r="AD38" s="720">
        <v>
1953053</v>
      </c>
      <c r="AE38" s="720"/>
      <c r="AF38" s="720"/>
      <c r="AG38" s="720"/>
      <c r="AH38" s="720"/>
      <c r="AI38" s="720"/>
      <c r="AJ38" s="720"/>
      <c r="AK38" s="720"/>
      <c r="AL38" s="679">
        <v>
100</v>
      </c>
      <c r="AM38" s="721"/>
      <c r="AN38" s="721"/>
      <c r="AO38" s="722"/>
      <c r="AQ38" s="698" t="s">
        <v>
336</v>
      </c>
      <c r="AR38" s="699"/>
      <c r="AS38" s="699"/>
      <c r="AT38" s="699"/>
      <c r="AU38" s="699"/>
      <c r="AV38" s="699"/>
      <c r="AW38" s="699"/>
      <c r="AX38" s="699"/>
      <c r="AY38" s="700"/>
      <c r="AZ38" s="661" t="s">
        <v>
127</v>
      </c>
      <c r="BA38" s="664"/>
      <c r="BB38" s="664"/>
      <c r="BC38" s="664"/>
      <c r="BD38" s="662"/>
      <c r="BE38" s="662"/>
      <c r="BF38" s="701"/>
      <c r="BG38" s="705" t="s">
        <v>
337</v>
      </c>
      <c r="BH38" s="702"/>
      <c r="BI38" s="702"/>
      <c r="BJ38" s="702"/>
      <c r="BK38" s="702"/>
      <c r="BL38" s="702"/>
      <c r="BM38" s="702"/>
      <c r="BN38" s="702"/>
      <c r="BO38" s="702"/>
      <c r="BP38" s="702"/>
      <c r="BQ38" s="702"/>
      <c r="BR38" s="702"/>
      <c r="BS38" s="702"/>
      <c r="BT38" s="702"/>
      <c r="BU38" s="703"/>
      <c r="BV38" s="661">
        <v>
999</v>
      </c>
      <c r="BW38" s="664"/>
      <c r="BX38" s="664"/>
      <c r="BY38" s="664"/>
      <c r="BZ38" s="664"/>
      <c r="CA38" s="664"/>
      <c r="CB38" s="704"/>
      <c r="CD38" s="705" t="s">
        <v>
338</v>
      </c>
      <c r="CE38" s="702"/>
      <c r="CF38" s="702"/>
      <c r="CG38" s="702"/>
      <c r="CH38" s="702"/>
      <c r="CI38" s="702"/>
      <c r="CJ38" s="702"/>
      <c r="CK38" s="702"/>
      <c r="CL38" s="702"/>
      <c r="CM38" s="702"/>
      <c r="CN38" s="702"/>
      <c r="CO38" s="702"/>
      <c r="CP38" s="702"/>
      <c r="CQ38" s="703"/>
      <c r="CR38" s="661">
        <v>
450384</v>
      </c>
      <c r="CS38" s="664"/>
      <c r="CT38" s="664"/>
      <c r="CU38" s="664"/>
      <c r="CV38" s="664"/>
      <c r="CW38" s="664"/>
      <c r="CX38" s="664"/>
      <c r="CY38" s="665"/>
      <c r="CZ38" s="666">
        <v>
10.1</v>
      </c>
      <c r="DA38" s="695"/>
      <c r="DB38" s="695"/>
      <c r="DC38" s="696"/>
      <c r="DD38" s="669">
        <v>
323775</v>
      </c>
      <c r="DE38" s="664"/>
      <c r="DF38" s="664"/>
      <c r="DG38" s="664"/>
      <c r="DH38" s="664"/>
      <c r="DI38" s="664"/>
      <c r="DJ38" s="664"/>
      <c r="DK38" s="665"/>
      <c r="DL38" s="669">
        <v>
86564</v>
      </c>
      <c r="DM38" s="664"/>
      <c r="DN38" s="664"/>
      <c r="DO38" s="664"/>
      <c r="DP38" s="664"/>
      <c r="DQ38" s="664"/>
      <c r="DR38" s="664"/>
      <c r="DS38" s="664"/>
      <c r="DT38" s="664"/>
      <c r="DU38" s="664"/>
      <c r="DV38" s="665"/>
      <c r="DW38" s="666">
        <v>
4.3</v>
      </c>
      <c r="DX38" s="695"/>
      <c r="DY38" s="695"/>
      <c r="DZ38" s="695"/>
      <c r="EA38" s="695"/>
      <c r="EB38" s="695"/>
      <c r="EC38" s="697"/>
    </row>
    <row r="39" spans="2:133" ht="11.25" customHeight="1" x14ac:dyDescent="0.2">
      <c r="AQ39" s="698" t="s">
        <v>
339</v>
      </c>
      <c r="AR39" s="699"/>
      <c r="AS39" s="699"/>
      <c r="AT39" s="699"/>
      <c r="AU39" s="699"/>
      <c r="AV39" s="699"/>
      <c r="AW39" s="699"/>
      <c r="AX39" s="699"/>
      <c r="AY39" s="700"/>
      <c r="AZ39" s="661" t="s">
        <v>
226</v>
      </c>
      <c r="BA39" s="664"/>
      <c r="BB39" s="664"/>
      <c r="BC39" s="664"/>
      <c r="BD39" s="662"/>
      <c r="BE39" s="662"/>
      <c r="BF39" s="701"/>
      <c r="BG39" s="706" t="s">
        <v>
340</v>
      </c>
      <c r="BH39" s="707"/>
      <c r="BI39" s="707"/>
      <c r="BJ39" s="707"/>
      <c r="BK39" s="707"/>
      <c r="BL39" s="235"/>
      <c r="BM39" s="702" t="s">
        <v>
341</v>
      </c>
      <c r="BN39" s="702"/>
      <c r="BO39" s="702"/>
      <c r="BP39" s="702"/>
      <c r="BQ39" s="702"/>
      <c r="BR39" s="702"/>
      <c r="BS39" s="702"/>
      <c r="BT39" s="702"/>
      <c r="BU39" s="703"/>
      <c r="BV39" s="661">
        <v>
83</v>
      </c>
      <c r="BW39" s="664"/>
      <c r="BX39" s="664"/>
      <c r="BY39" s="664"/>
      <c r="BZ39" s="664"/>
      <c r="CA39" s="664"/>
      <c r="CB39" s="704"/>
      <c r="CD39" s="705" t="s">
        <v>
342</v>
      </c>
      <c r="CE39" s="702"/>
      <c r="CF39" s="702"/>
      <c r="CG39" s="702"/>
      <c r="CH39" s="702"/>
      <c r="CI39" s="702"/>
      <c r="CJ39" s="702"/>
      <c r="CK39" s="702"/>
      <c r="CL39" s="702"/>
      <c r="CM39" s="702"/>
      <c r="CN39" s="702"/>
      <c r="CO39" s="702"/>
      <c r="CP39" s="702"/>
      <c r="CQ39" s="703"/>
      <c r="CR39" s="661">
        <v>
203150</v>
      </c>
      <c r="CS39" s="662"/>
      <c r="CT39" s="662"/>
      <c r="CU39" s="662"/>
      <c r="CV39" s="662"/>
      <c r="CW39" s="662"/>
      <c r="CX39" s="662"/>
      <c r="CY39" s="663"/>
      <c r="CZ39" s="666">
        <v>
4.5</v>
      </c>
      <c r="DA39" s="695"/>
      <c r="DB39" s="695"/>
      <c r="DC39" s="696"/>
      <c r="DD39" s="669">
        <v>
181672</v>
      </c>
      <c r="DE39" s="662"/>
      <c r="DF39" s="662"/>
      <c r="DG39" s="662"/>
      <c r="DH39" s="662"/>
      <c r="DI39" s="662"/>
      <c r="DJ39" s="662"/>
      <c r="DK39" s="663"/>
      <c r="DL39" s="669" t="s">
        <v>
226</v>
      </c>
      <c r="DM39" s="662"/>
      <c r="DN39" s="662"/>
      <c r="DO39" s="662"/>
      <c r="DP39" s="662"/>
      <c r="DQ39" s="662"/>
      <c r="DR39" s="662"/>
      <c r="DS39" s="662"/>
      <c r="DT39" s="662"/>
      <c r="DU39" s="662"/>
      <c r="DV39" s="663"/>
      <c r="DW39" s="666" t="s">
        <v>
127</v>
      </c>
      <c r="DX39" s="695"/>
      <c r="DY39" s="695"/>
      <c r="DZ39" s="695"/>
      <c r="EA39" s="695"/>
      <c r="EB39" s="695"/>
      <c r="EC39" s="697"/>
    </row>
    <row r="40" spans="2:133" ht="11.25" customHeight="1" x14ac:dyDescent="0.2">
      <c r="AQ40" s="698" t="s">
        <v>
343</v>
      </c>
      <c r="AR40" s="699"/>
      <c r="AS40" s="699"/>
      <c r="AT40" s="699"/>
      <c r="AU40" s="699"/>
      <c r="AV40" s="699"/>
      <c r="AW40" s="699"/>
      <c r="AX40" s="699"/>
      <c r="AY40" s="700"/>
      <c r="AZ40" s="661">
        <v>
48927</v>
      </c>
      <c r="BA40" s="664"/>
      <c r="BB40" s="664"/>
      <c r="BC40" s="664"/>
      <c r="BD40" s="662"/>
      <c r="BE40" s="662"/>
      <c r="BF40" s="701"/>
      <c r="BG40" s="706"/>
      <c r="BH40" s="707"/>
      <c r="BI40" s="707"/>
      <c r="BJ40" s="707"/>
      <c r="BK40" s="707"/>
      <c r="BL40" s="235"/>
      <c r="BM40" s="702" t="s">
        <v>
344</v>
      </c>
      <c r="BN40" s="702"/>
      <c r="BO40" s="702"/>
      <c r="BP40" s="702"/>
      <c r="BQ40" s="702"/>
      <c r="BR40" s="702"/>
      <c r="BS40" s="702"/>
      <c r="BT40" s="702"/>
      <c r="BU40" s="703"/>
      <c r="BV40" s="661" t="s">
        <v>
226</v>
      </c>
      <c r="BW40" s="664"/>
      <c r="BX40" s="664"/>
      <c r="BY40" s="664"/>
      <c r="BZ40" s="664"/>
      <c r="CA40" s="664"/>
      <c r="CB40" s="704"/>
      <c r="CD40" s="705" t="s">
        <v>
345</v>
      </c>
      <c r="CE40" s="702"/>
      <c r="CF40" s="702"/>
      <c r="CG40" s="702"/>
      <c r="CH40" s="702"/>
      <c r="CI40" s="702"/>
      <c r="CJ40" s="702"/>
      <c r="CK40" s="702"/>
      <c r="CL40" s="702"/>
      <c r="CM40" s="702"/>
      <c r="CN40" s="702"/>
      <c r="CO40" s="702"/>
      <c r="CP40" s="702"/>
      <c r="CQ40" s="703"/>
      <c r="CR40" s="661">
        <v>
4200</v>
      </c>
      <c r="CS40" s="664"/>
      <c r="CT40" s="664"/>
      <c r="CU40" s="664"/>
      <c r="CV40" s="664"/>
      <c r="CW40" s="664"/>
      <c r="CX40" s="664"/>
      <c r="CY40" s="665"/>
      <c r="CZ40" s="666">
        <v>
0.1</v>
      </c>
      <c r="DA40" s="695"/>
      <c r="DB40" s="695"/>
      <c r="DC40" s="696"/>
      <c r="DD40" s="669">
        <v>
1261</v>
      </c>
      <c r="DE40" s="664"/>
      <c r="DF40" s="664"/>
      <c r="DG40" s="664"/>
      <c r="DH40" s="664"/>
      <c r="DI40" s="664"/>
      <c r="DJ40" s="664"/>
      <c r="DK40" s="665"/>
      <c r="DL40" s="669" t="s">
        <v>
226</v>
      </c>
      <c r="DM40" s="664"/>
      <c r="DN40" s="664"/>
      <c r="DO40" s="664"/>
      <c r="DP40" s="664"/>
      <c r="DQ40" s="664"/>
      <c r="DR40" s="664"/>
      <c r="DS40" s="664"/>
      <c r="DT40" s="664"/>
      <c r="DU40" s="664"/>
      <c r="DV40" s="665"/>
      <c r="DW40" s="666" t="s">
        <v>
127</v>
      </c>
      <c r="DX40" s="695"/>
      <c r="DY40" s="695"/>
      <c r="DZ40" s="695"/>
      <c r="EA40" s="695"/>
      <c r="EB40" s="695"/>
      <c r="EC40" s="697"/>
    </row>
    <row r="41" spans="2:133" ht="11.25" customHeight="1" x14ac:dyDescent="0.2">
      <c r="AQ41" s="710" t="s">
        <v>
346</v>
      </c>
      <c r="AR41" s="711"/>
      <c r="AS41" s="711"/>
      <c r="AT41" s="711"/>
      <c r="AU41" s="711"/>
      <c r="AV41" s="711"/>
      <c r="AW41" s="711"/>
      <c r="AX41" s="711"/>
      <c r="AY41" s="712"/>
      <c r="AZ41" s="676">
        <v>
177106</v>
      </c>
      <c r="BA41" s="713"/>
      <c r="BB41" s="713"/>
      <c r="BC41" s="713"/>
      <c r="BD41" s="677"/>
      <c r="BE41" s="677"/>
      <c r="BF41" s="714"/>
      <c r="BG41" s="708"/>
      <c r="BH41" s="709"/>
      <c r="BI41" s="709"/>
      <c r="BJ41" s="709"/>
      <c r="BK41" s="709"/>
      <c r="BL41" s="236"/>
      <c r="BM41" s="715" t="s">
        <v>
347</v>
      </c>
      <c r="BN41" s="715"/>
      <c r="BO41" s="715"/>
      <c r="BP41" s="715"/>
      <c r="BQ41" s="715"/>
      <c r="BR41" s="715"/>
      <c r="BS41" s="715"/>
      <c r="BT41" s="715"/>
      <c r="BU41" s="716"/>
      <c r="BV41" s="676">
        <v>
181</v>
      </c>
      <c r="BW41" s="713"/>
      <c r="BX41" s="713"/>
      <c r="BY41" s="713"/>
      <c r="BZ41" s="713"/>
      <c r="CA41" s="713"/>
      <c r="CB41" s="717"/>
      <c r="CD41" s="705" t="s">
        <v>
348</v>
      </c>
      <c r="CE41" s="702"/>
      <c r="CF41" s="702"/>
      <c r="CG41" s="702"/>
      <c r="CH41" s="702"/>
      <c r="CI41" s="702"/>
      <c r="CJ41" s="702"/>
      <c r="CK41" s="702"/>
      <c r="CL41" s="702"/>
      <c r="CM41" s="702"/>
      <c r="CN41" s="702"/>
      <c r="CO41" s="702"/>
      <c r="CP41" s="702"/>
      <c r="CQ41" s="703"/>
      <c r="CR41" s="661" t="s">
        <v>
127</v>
      </c>
      <c r="CS41" s="662"/>
      <c r="CT41" s="662"/>
      <c r="CU41" s="662"/>
      <c r="CV41" s="662"/>
      <c r="CW41" s="662"/>
      <c r="CX41" s="662"/>
      <c r="CY41" s="663"/>
      <c r="CZ41" s="666" t="s">
        <v>
226</v>
      </c>
      <c r="DA41" s="695"/>
      <c r="DB41" s="695"/>
      <c r="DC41" s="696"/>
      <c r="DD41" s="669" t="s">
        <v>
127</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x14ac:dyDescent="0.2">
      <c r="B42" s="229" t="s">
        <v>
349</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
350</v>
      </c>
      <c r="CE42" s="659"/>
      <c r="CF42" s="659"/>
      <c r="CG42" s="659"/>
      <c r="CH42" s="659"/>
      <c r="CI42" s="659"/>
      <c r="CJ42" s="659"/>
      <c r="CK42" s="659"/>
      <c r="CL42" s="659"/>
      <c r="CM42" s="659"/>
      <c r="CN42" s="659"/>
      <c r="CO42" s="659"/>
      <c r="CP42" s="659"/>
      <c r="CQ42" s="660"/>
      <c r="CR42" s="661">
        <v>
747353</v>
      </c>
      <c r="CS42" s="664"/>
      <c r="CT42" s="664"/>
      <c r="CU42" s="664"/>
      <c r="CV42" s="664"/>
      <c r="CW42" s="664"/>
      <c r="CX42" s="664"/>
      <c r="CY42" s="665"/>
      <c r="CZ42" s="666">
        <v>
16.7</v>
      </c>
      <c r="DA42" s="667"/>
      <c r="DB42" s="667"/>
      <c r="DC42" s="668"/>
      <c r="DD42" s="669">
        <v>
93754</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x14ac:dyDescent="0.2">
      <c r="B43" s="239" t="s">
        <v>
351</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
352</v>
      </c>
      <c r="CE43" s="659"/>
      <c r="CF43" s="659"/>
      <c r="CG43" s="659"/>
      <c r="CH43" s="659"/>
      <c r="CI43" s="659"/>
      <c r="CJ43" s="659"/>
      <c r="CK43" s="659"/>
      <c r="CL43" s="659"/>
      <c r="CM43" s="659"/>
      <c r="CN43" s="659"/>
      <c r="CO43" s="659"/>
      <c r="CP43" s="659"/>
      <c r="CQ43" s="660"/>
      <c r="CR43" s="661">
        <v>
5007</v>
      </c>
      <c r="CS43" s="662"/>
      <c r="CT43" s="662"/>
      <c r="CU43" s="662"/>
      <c r="CV43" s="662"/>
      <c r="CW43" s="662"/>
      <c r="CX43" s="662"/>
      <c r="CY43" s="663"/>
      <c r="CZ43" s="666">
        <v>
0.1</v>
      </c>
      <c r="DA43" s="695"/>
      <c r="DB43" s="695"/>
      <c r="DC43" s="696"/>
      <c r="DD43" s="669">
        <v>
5007</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x14ac:dyDescent="0.2">
      <c r="B44" s="240" t="s">
        <v>
353</v>
      </c>
      <c r="CD44" s="689" t="s">
        <v>
304</v>
      </c>
      <c r="CE44" s="690"/>
      <c r="CF44" s="658" t="s">
        <v>
354</v>
      </c>
      <c r="CG44" s="659"/>
      <c r="CH44" s="659"/>
      <c r="CI44" s="659"/>
      <c r="CJ44" s="659"/>
      <c r="CK44" s="659"/>
      <c r="CL44" s="659"/>
      <c r="CM44" s="659"/>
      <c r="CN44" s="659"/>
      <c r="CO44" s="659"/>
      <c r="CP44" s="659"/>
      <c r="CQ44" s="660"/>
      <c r="CR44" s="661">
        <v>
747353</v>
      </c>
      <c r="CS44" s="664"/>
      <c r="CT44" s="664"/>
      <c r="CU44" s="664"/>
      <c r="CV44" s="664"/>
      <c r="CW44" s="664"/>
      <c r="CX44" s="664"/>
      <c r="CY44" s="665"/>
      <c r="CZ44" s="666">
        <v>
16.7</v>
      </c>
      <c r="DA44" s="667"/>
      <c r="DB44" s="667"/>
      <c r="DC44" s="668"/>
      <c r="DD44" s="669">
        <v>
93754</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x14ac:dyDescent="0.2">
      <c r="CD45" s="691"/>
      <c r="CE45" s="692"/>
      <c r="CF45" s="658" t="s">
        <v>
355</v>
      </c>
      <c r="CG45" s="659"/>
      <c r="CH45" s="659"/>
      <c r="CI45" s="659"/>
      <c r="CJ45" s="659"/>
      <c r="CK45" s="659"/>
      <c r="CL45" s="659"/>
      <c r="CM45" s="659"/>
      <c r="CN45" s="659"/>
      <c r="CO45" s="659"/>
      <c r="CP45" s="659"/>
      <c r="CQ45" s="660"/>
      <c r="CR45" s="661">
        <v>
200966</v>
      </c>
      <c r="CS45" s="662"/>
      <c r="CT45" s="662"/>
      <c r="CU45" s="662"/>
      <c r="CV45" s="662"/>
      <c r="CW45" s="662"/>
      <c r="CX45" s="662"/>
      <c r="CY45" s="663"/>
      <c r="CZ45" s="666">
        <v>
4.5</v>
      </c>
      <c r="DA45" s="695"/>
      <c r="DB45" s="695"/>
      <c r="DC45" s="696"/>
      <c r="DD45" s="669">
        <v>
8654</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x14ac:dyDescent="0.2">
      <c r="CD46" s="691"/>
      <c r="CE46" s="692"/>
      <c r="CF46" s="658" t="s">
        <v>
356</v>
      </c>
      <c r="CG46" s="659"/>
      <c r="CH46" s="659"/>
      <c r="CI46" s="659"/>
      <c r="CJ46" s="659"/>
      <c r="CK46" s="659"/>
      <c r="CL46" s="659"/>
      <c r="CM46" s="659"/>
      <c r="CN46" s="659"/>
      <c r="CO46" s="659"/>
      <c r="CP46" s="659"/>
      <c r="CQ46" s="660"/>
      <c r="CR46" s="661">
        <v>
546387</v>
      </c>
      <c r="CS46" s="664"/>
      <c r="CT46" s="664"/>
      <c r="CU46" s="664"/>
      <c r="CV46" s="664"/>
      <c r="CW46" s="664"/>
      <c r="CX46" s="664"/>
      <c r="CY46" s="665"/>
      <c r="CZ46" s="666">
        <v>
12.2</v>
      </c>
      <c r="DA46" s="667"/>
      <c r="DB46" s="667"/>
      <c r="DC46" s="668"/>
      <c r="DD46" s="669">
        <v>
85100</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x14ac:dyDescent="0.2">
      <c r="CD47" s="691"/>
      <c r="CE47" s="692"/>
      <c r="CF47" s="658" t="s">
        <v>
357</v>
      </c>
      <c r="CG47" s="659"/>
      <c r="CH47" s="659"/>
      <c r="CI47" s="659"/>
      <c r="CJ47" s="659"/>
      <c r="CK47" s="659"/>
      <c r="CL47" s="659"/>
      <c r="CM47" s="659"/>
      <c r="CN47" s="659"/>
      <c r="CO47" s="659"/>
      <c r="CP47" s="659"/>
      <c r="CQ47" s="660"/>
      <c r="CR47" s="661" t="s">
        <v>
226</v>
      </c>
      <c r="CS47" s="662"/>
      <c r="CT47" s="662"/>
      <c r="CU47" s="662"/>
      <c r="CV47" s="662"/>
      <c r="CW47" s="662"/>
      <c r="CX47" s="662"/>
      <c r="CY47" s="663"/>
      <c r="CZ47" s="666" t="s">
        <v>
226</v>
      </c>
      <c r="DA47" s="695"/>
      <c r="DB47" s="695"/>
      <c r="DC47" s="696"/>
      <c r="DD47" s="669" t="s">
        <v>
127</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ht="10.8" x14ac:dyDescent="0.2">
      <c r="CD48" s="693"/>
      <c r="CE48" s="694"/>
      <c r="CF48" s="658" t="s">
        <v>
358</v>
      </c>
      <c r="CG48" s="659"/>
      <c r="CH48" s="659"/>
      <c r="CI48" s="659"/>
      <c r="CJ48" s="659"/>
      <c r="CK48" s="659"/>
      <c r="CL48" s="659"/>
      <c r="CM48" s="659"/>
      <c r="CN48" s="659"/>
      <c r="CO48" s="659"/>
      <c r="CP48" s="659"/>
      <c r="CQ48" s="660"/>
      <c r="CR48" s="661" t="s">
        <v>
226</v>
      </c>
      <c r="CS48" s="664"/>
      <c r="CT48" s="664"/>
      <c r="CU48" s="664"/>
      <c r="CV48" s="664"/>
      <c r="CW48" s="664"/>
      <c r="CX48" s="664"/>
      <c r="CY48" s="665"/>
      <c r="CZ48" s="666" t="s">
        <v>
226</v>
      </c>
      <c r="DA48" s="667"/>
      <c r="DB48" s="667"/>
      <c r="DC48" s="668"/>
      <c r="DD48" s="669" t="s">
        <v>
226</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x14ac:dyDescent="0.2">
      <c r="CD49" s="673" t="s">
        <v>
359</v>
      </c>
      <c r="CE49" s="674"/>
      <c r="CF49" s="674"/>
      <c r="CG49" s="674"/>
      <c r="CH49" s="674"/>
      <c r="CI49" s="674"/>
      <c r="CJ49" s="674"/>
      <c r="CK49" s="674"/>
      <c r="CL49" s="674"/>
      <c r="CM49" s="674"/>
      <c r="CN49" s="674"/>
      <c r="CO49" s="674"/>
      <c r="CP49" s="674"/>
      <c r="CQ49" s="675"/>
      <c r="CR49" s="676">
        <v>
4478422</v>
      </c>
      <c r="CS49" s="677"/>
      <c r="CT49" s="677"/>
      <c r="CU49" s="677"/>
      <c r="CV49" s="677"/>
      <c r="CW49" s="677"/>
      <c r="CX49" s="677"/>
      <c r="CY49" s="678"/>
      <c r="CZ49" s="679">
        <v>
100</v>
      </c>
      <c r="DA49" s="680"/>
      <c r="DB49" s="680"/>
      <c r="DC49" s="681"/>
      <c r="DD49" s="682">
        <v>
2309775</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t="10.8" hidden="1" x14ac:dyDescent="0.2"/>
    <row r="51" spans="82:133" ht="10.8" hidden="1" x14ac:dyDescent="0.2"/>
    <row r="52" spans="82:133" ht="10.8" hidden="1" x14ac:dyDescent="0.2"/>
    <row r="53" spans="82:133" ht="10.8" hidden="1" x14ac:dyDescent="0.2"/>
  </sheetData>
  <sheetProtection algorithmName="SHA-512" hashValue="xLA+tcvMY7uOVT4loQ5+COR6D6W0GNbSVXoa4e7TxpAkY63vfVQRm/yS3vDHKl6DMqGzzWmYjgP6qPmRX/DSWQ==" saltValue="5xOreTrP34NcLhbdjisV9g=="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headerFooter alignWithMargins="0">
    <oddFooter>
&amp;C&amp;P/&amp;N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2" zeroHeight="1" x14ac:dyDescent="0.2"/>
  <cols>
    <col min="1" max="130" width="2.77734375" style="289" customWidth="1"/>
    <col min="131" max="131" width="1.6640625" style="289" customWidth="1"/>
    <col min="132" max="16384" width="9" style="289" hidden="1"/>
  </cols>
  <sheetData>
    <row r="1" spans="1:131" s="247" customFormat="1" ht="11.25" customHeight="1" thickBot="1" x14ac:dyDescent="0.25">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5">
      <c r="A2" s="248" t="s">
        <v>
360</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99" t="s">
        <v>
361</v>
      </c>
      <c r="DK2" s="1200"/>
      <c r="DL2" s="1200"/>
      <c r="DM2" s="1200"/>
      <c r="DN2" s="1200"/>
      <c r="DO2" s="1201"/>
      <c r="DP2" s="249"/>
      <c r="DQ2" s="1199" t="s">
        <v>
362</v>
      </c>
      <c r="DR2" s="1200"/>
      <c r="DS2" s="1200"/>
      <c r="DT2" s="1200"/>
      <c r="DU2" s="1200"/>
      <c r="DV2" s="1200"/>
      <c r="DW2" s="1200"/>
      <c r="DX2" s="1200"/>
      <c r="DY2" s="1200"/>
      <c r="DZ2" s="1201"/>
      <c r="EA2" s="250"/>
    </row>
    <row r="3" spans="1:131" s="247" customFormat="1" ht="11.25" customHeight="1" x14ac:dyDescent="0.2">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5">
      <c r="A4" s="1152" t="s">
        <v>
363</v>
      </c>
      <c r="B4" s="1152"/>
      <c r="C4" s="1152"/>
      <c r="D4" s="1152"/>
      <c r="E4" s="1152"/>
      <c r="F4" s="1152"/>
      <c r="G4" s="1152"/>
      <c r="H4" s="1152"/>
      <c r="I4" s="1152"/>
      <c r="J4" s="1152"/>
      <c r="K4" s="1152"/>
      <c r="L4" s="1152"/>
      <c r="M4" s="1152"/>
      <c r="N4" s="1152"/>
      <c r="O4" s="1152"/>
      <c r="P4" s="1152"/>
      <c r="Q4" s="1152"/>
      <c r="R4" s="1152"/>
      <c r="S4" s="1152"/>
      <c r="T4" s="1152"/>
      <c r="U4" s="1152"/>
      <c r="V4" s="1152"/>
      <c r="W4" s="1152"/>
      <c r="X4" s="1152"/>
      <c r="Y4" s="1152"/>
      <c r="Z4" s="1152"/>
      <c r="AA4" s="1152"/>
      <c r="AB4" s="1152"/>
      <c r="AC4" s="1152"/>
      <c r="AD4" s="1152"/>
      <c r="AE4" s="1152"/>
      <c r="AF4" s="1152"/>
      <c r="AG4" s="1152"/>
      <c r="AH4" s="1152"/>
      <c r="AI4" s="1152"/>
      <c r="AJ4" s="1152"/>
      <c r="AK4" s="1152"/>
      <c r="AL4" s="1152"/>
      <c r="AM4" s="1152"/>
      <c r="AN4" s="1152"/>
      <c r="AO4" s="1152"/>
      <c r="AP4" s="1152"/>
      <c r="AQ4" s="1152"/>
      <c r="AR4" s="1152"/>
      <c r="AS4" s="1152"/>
      <c r="AT4" s="1152"/>
      <c r="AU4" s="1152"/>
      <c r="AV4" s="1152"/>
      <c r="AW4" s="1152"/>
      <c r="AX4" s="1152"/>
      <c r="AY4" s="1152"/>
      <c r="AZ4" s="252"/>
      <c r="BA4" s="252"/>
      <c r="BB4" s="252"/>
      <c r="BC4" s="252"/>
      <c r="BD4" s="252"/>
      <c r="BE4" s="253"/>
      <c r="BF4" s="253"/>
      <c r="BG4" s="253"/>
      <c r="BH4" s="253"/>
      <c r="BI4" s="253"/>
      <c r="BJ4" s="253"/>
      <c r="BK4" s="253"/>
      <c r="BL4" s="253"/>
      <c r="BM4" s="253"/>
      <c r="BN4" s="253"/>
      <c r="BO4" s="253"/>
      <c r="BP4" s="253"/>
      <c r="BQ4" s="252" t="s">
        <v>
364</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2">
      <c r="A5" s="1084" t="s">
        <v>
365</v>
      </c>
      <c r="B5" s="1085"/>
      <c r="C5" s="1085"/>
      <c r="D5" s="1085"/>
      <c r="E5" s="1085"/>
      <c r="F5" s="1085"/>
      <c r="G5" s="1085"/>
      <c r="H5" s="1085"/>
      <c r="I5" s="1085"/>
      <c r="J5" s="1085"/>
      <c r="K5" s="1085"/>
      <c r="L5" s="1085"/>
      <c r="M5" s="1085"/>
      <c r="N5" s="1085"/>
      <c r="O5" s="1085"/>
      <c r="P5" s="1086"/>
      <c r="Q5" s="1090" t="s">
        <v>
366</v>
      </c>
      <c r="R5" s="1091"/>
      <c r="S5" s="1091"/>
      <c r="T5" s="1091"/>
      <c r="U5" s="1092"/>
      <c r="V5" s="1090" t="s">
        <v>
367</v>
      </c>
      <c r="W5" s="1091"/>
      <c r="X5" s="1091"/>
      <c r="Y5" s="1091"/>
      <c r="Z5" s="1092"/>
      <c r="AA5" s="1090" t="s">
        <v>
368</v>
      </c>
      <c r="AB5" s="1091"/>
      <c r="AC5" s="1091"/>
      <c r="AD5" s="1091"/>
      <c r="AE5" s="1091"/>
      <c r="AF5" s="1202" t="s">
        <v>
369</v>
      </c>
      <c r="AG5" s="1091"/>
      <c r="AH5" s="1091"/>
      <c r="AI5" s="1091"/>
      <c r="AJ5" s="1106"/>
      <c r="AK5" s="1091" t="s">
        <v>
370</v>
      </c>
      <c r="AL5" s="1091"/>
      <c r="AM5" s="1091"/>
      <c r="AN5" s="1091"/>
      <c r="AO5" s="1092"/>
      <c r="AP5" s="1090" t="s">
        <v>
371</v>
      </c>
      <c r="AQ5" s="1091"/>
      <c r="AR5" s="1091"/>
      <c r="AS5" s="1091"/>
      <c r="AT5" s="1092"/>
      <c r="AU5" s="1090" t="s">
        <v>
372</v>
      </c>
      <c r="AV5" s="1091"/>
      <c r="AW5" s="1091"/>
      <c r="AX5" s="1091"/>
      <c r="AY5" s="1106"/>
      <c r="AZ5" s="256"/>
      <c r="BA5" s="256"/>
      <c r="BB5" s="256"/>
      <c r="BC5" s="256"/>
      <c r="BD5" s="256"/>
      <c r="BE5" s="257"/>
      <c r="BF5" s="257"/>
      <c r="BG5" s="257"/>
      <c r="BH5" s="257"/>
      <c r="BI5" s="257"/>
      <c r="BJ5" s="257"/>
      <c r="BK5" s="257"/>
      <c r="BL5" s="257"/>
      <c r="BM5" s="257"/>
      <c r="BN5" s="257"/>
      <c r="BO5" s="257"/>
      <c r="BP5" s="257"/>
      <c r="BQ5" s="1084" t="s">
        <v>
373</v>
      </c>
      <c r="BR5" s="1085"/>
      <c r="BS5" s="1085"/>
      <c r="BT5" s="1085"/>
      <c r="BU5" s="1085"/>
      <c r="BV5" s="1085"/>
      <c r="BW5" s="1085"/>
      <c r="BX5" s="1085"/>
      <c r="BY5" s="1085"/>
      <c r="BZ5" s="1085"/>
      <c r="CA5" s="1085"/>
      <c r="CB5" s="1085"/>
      <c r="CC5" s="1085"/>
      <c r="CD5" s="1085"/>
      <c r="CE5" s="1085"/>
      <c r="CF5" s="1085"/>
      <c r="CG5" s="1086"/>
      <c r="CH5" s="1090" t="s">
        <v>
374</v>
      </c>
      <c r="CI5" s="1091"/>
      <c r="CJ5" s="1091"/>
      <c r="CK5" s="1091"/>
      <c r="CL5" s="1092"/>
      <c r="CM5" s="1090" t="s">
        <v>
375</v>
      </c>
      <c r="CN5" s="1091"/>
      <c r="CO5" s="1091"/>
      <c r="CP5" s="1091"/>
      <c r="CQ5" s="1092"/>
      <c r="CR5" s="1090" t="s">
        <v>
376</v>
      </c>
      <c r="CS5" s="1091"/>
      <c r="CT5" s="1091"/>
      <c r="CU5" s="1091"/>
      <c r="CV5" s="1092"/>
      <c r="CW5" s="1090" t="s">
        <v>
377</v>
      </c>
      <c r="CX5" s="1091"/>
      <c r="CY5" s="1091"/>
      <c r="CZ5" s="1091"/>
      <c r="DA5" s="1092"/>
      <c r="DB5" s="1090" t="s">
        <v>
378</v>
      </c>
      <c r="DC5" s="1091"/>
      <c r="DD5" s="1091"/>
      <c r="DE5" s="1091"/>
      <c r="DF5" s="1092"/>
      <c r="DG5" s="1187" t="s">
        <v>
379</v>
      </c>
      <c r="DH5" s="1188"/>
      <c r="DI5" s="1188"/>
      <c r="DJ5" s="1188"/>
      <c r="DK5" s="1189"/>
      <c r="DL5" s="1187" t="s">
        <v>
380</v>
      </c>
      <c r="DM5" s="1188"/>
      <c r="DN5" s="1188"/>
      <c r="DO5" s="1188"/>
      <c r="DP5" s="1189"/>
      <c r="DQ5" s="1090" t="s">
        <v>
381</v>
      </c>
      <c r="DR5" s="1091"/>
      <c r="DS5" s="1091"/>
      <c r="DT5" s="1091"/>
      <c r="DU5" s="1092"/>
      <c r="DV5" s="1090" t="s">
        <v>
372</v>
      </c>
      <c r="DW5" s="1091"/>
      <c r="DX5" s="1091"/>
      <c r="DY5" s="1091"/>
      <c r="DZ5" s="1106"/>
      <c r="EA5" s="254"/>
    </row>
    <row r="6" spans="1:131" s="255" customFormat="1" ht="26.25" customHeight="1" thickBot="1" x14ac:dyDescent="0.25">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203"/>
      <c r="AG6" s="1094"/>
      <c r="AH6" s="1094"/>
      <c r="AI6" s="1094"/>
      <c r="AJ6" s="1107"/>
      <c r="AK6" s="1094"/>
      <c r="AL6" s="1094"/>
      <c r="AM6" s="1094"/>
      <c r="AN6" s="1094"/>
      <c r="AO6" s="1095"/>
      <c r="AP6" s="1093"/>
      <c r="AQ6" s="1094"/>
      <c r="AR6" s="1094"/>
      <c r="AS6" s="1094"/>
      <c r="AT6" s="1095"/>
      <c r="AU6" s="1093"/>
      <c r="AV6" s="1094"/>
      <c r="AW6" s="1094"/>
      <c r="AX6" s="1094"/>
      <c r="AY6" s="1107"/>
      <c r="AZ6" s="252"/>
      <c r="BA6" s="252"/>
      <c r="BB6" s="252"/>
      <c r="BC6" s="252"/>
      <c r="BD6" s="252"/>
      <c r="BE6" s="253"/>
      <c r="BF6" s="253"/>
      <c r="BG6" s="253"/>
      <c r="BH6" s="253"/>
      <c r="BI6" s="253"/>
      <c r="BJ6" s="253"/>
      <c r="BK6" s="253"/>
      <c r="BL6" s="253"/>
      <c r="BM6" s="253"/>
      <c r="BN6" s="253"/>
      <c r="BO6" s="253"/>
      <c r="BP6" s="253"/>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90"/>
      <c r="DH6" s="1191"/>
      <c r="DI6" s="1191"/>
      <c r="DJ6" s="1191"/>
      <c r="DK6" s="1192"/>
      <c r="DL6" s="1190"/>
      <c r="DM6" s="1191"/>
      <c r="DN6" s="1191"/>
      <c r="DO6" s="1191"/>
      <c r="DP6" s="1192"/>
      <c r="DQ6" s="1093"/>
      <c r="DR6" s="1094"/>
      <c r="DS6" s="1094"/>
      <c r="DT6" s="1094"/>
      <c r="DU6" s="1095"/>
      <c r="DV6" s="1093"/>
      <c r="DW6" s="1094"/>
      <c r="DX6" s="1094"/>
      <c r="DY6" s="1094"/>
      <c r="DZ6" s="1107"/>
      <c r="EA6" s="254"/>
    </row>
    <row r="7" spans="1:131" s="255" customFormat="1" ht="26.25" customHeight="1" thickTop="1" x14ac:dyDescent="0.2">
      <c r="A7" s="258">
        <v>
1</v>
      </c>
      <c r="B7" s="1139" t="s">
        <v>
382</v>
      </c>
      <c r="C7" s="1140"/>
      <c r="D7" s="1140"/>
      <c r="E7" s="1140"/>
      <c r="F7" s="1140"/>
      <c r="G7" s="1140"/>
      <c r="H7" s="1140"/>
      <c r="I7" s="1140"/>
      <c r="J7" s="1140"/>
      <c r="K7" s="1140"/>
      <c r="L7" s="1140"/>
      <c r="M7" s="1140"/>
      <c r="N7" s="1140"/>
      <c r="O7" s="1140"/>
      <c r="P7" s="1141"/>
      <c r="Q7" s="1193">
        <v>
4515</v>
      </c>
      <c r="R7" s="1194"/>
      <c r="S7" s="1194"/>
      <c r="T7" s="1194"/>
      <c r="U7" s="1194"/>
      <c r="V7" s="1194">
        <v>
4293</v>
      </c>
      <c r="W7" s="1194"/>
      <c r="X7" s="1194"/>
      <c r="Y7" s="1194"/>
      <c r="Z7" s="1194"/>
      <c r="AA7" s="1194">
        <v>
222</v>
      </c>
      <c r="AB7" s="1194"/>
      <c r="AC7" s="1194"/>
      <c r="AD7" s="1194"/>
      <c r="AE7" s="1195"/>
      <c r="AF7" s="1196">
        <v>
222</v>
      </c>
      <c r="AG7" s="1197"/>
      <c r="AH7" s="1197"/>
      <c r="AI7" s="1197"/>
      <c r="AJ7" s="1198"/>
      <c r="AK7" s="1180">
        <v>
22</v>
      </c>
      <c r="AL7" s="1181"/>
      <c r="AM7" s="1181"/>
      <c r="AN7" s="1181"/>
      <c r="AO7" s="1181"/>
      <c r="AP7" s="1181">
        <v>
1751</v>
      </c>
      <c r="AQ7" s="1181"/>
      <c r="AR7" s="1181"/>
      <c r="AS7" s="1181"/>
      <c r="AT7" s="1181"/>
      <c r="AU7" s="1182"/>
      <c r="AV7" s="1182"/>
      <c r="AW7" s="1182"/>
      <c r="AX7" s="1182"/>
      <c r="AY7" s="1183"/>
      <c r="AZ7" s="252"/>
      <c r="BA7" s="252"/>
      <c r="BB7" s="252"/>
      <c r="BC7" s="252"/>
      <c r="BD7" s="252"/>
      <c r="BE7" s="253"/>
      <c r="BF7" s="253"/>
      <c r="BG7" s="253"/>
      <c r="BH7" s="253"/>
      <c r="BI7" s="253"/>
      <c r="BJ7" s="253"/>
      <c r="BK7" s="253"/>
      <c r="BL7" s="253"/>
      <c r="BM7" s="253"/>
      <c r="BN7" s="253"/>
      <c r="BO7" s="253"/>
      <c r="BP7" s="253"/>
      <c r="BQ7" s="259">
        <v>
1</v>
      </c>
      <c r="BR7" s="260"/>
      <c r="BS7" s="1184" t="s">
        <v>
567</v>
      </c>
      <c r="BT7" s="1185"/>
      <c r="BU7" s="1185"/>
      <c r="BV7" s="1185"/>
      <c r="BW7" s="1185"/>
      <c r="BX7" s="1185"/>
      <c r="BY7" s="1185"/>
      <c r="BZ7" s="1185"/>
      <c r="CA7" s="1185"/>
      <c r="CB7" s="1185"/>
      <c r="CC7" s="1185"/>
      <c r="CD7" s="1185"/>
      <c r="CE7" s="1185"/>
      <c r="CF7" s="1185"/>
      <c r="CG7" s="1186"/>
      <c r="CH7" s="1177">
        <v>
1</v>
      </c>
      <c r="CI7" s="1178"/>
      <c r="CJ7" s="1178"/>
      <c r="CK7" s="1178"/>
      <c r="CL7" s="1179"/>
      <c r="CM7" s="1177">
        <v>
20</v>
      </c>
      <c r="CN7" s="1178"/>
      <c r="CO7" s="1178"/>
      <c r="CP7" s="1178"/>
      <c r="CQ7" s="1179"/>
      <c r="CR7" s="1177">
        <v>
19</v>
      </c>
      <c r="CS7" s="1178"/>
      <c r="CT7" s="1178"/>
      <c r="CU7" s="1178"/>
      <c r="CV7" s="1179"/>
      <c r="CW7" s="1177">
        <v>
0</v>
      </c>
      <c r="CX7" s="1178"/>
      <c r="CY7" s="1178"/>
      <c r="CZ7" s="1178"/>
      <c r="DA7" s="1179"/>
      <c r="DB7" s="1177">
        <v>
0</v>
      </c>
      <c r="DC7" s="1178"/>
      <c r="DD7" s="1178"/>
      <c r="DE7" s="1178"/>
      <c r="DF7" s="1179"/>
      <c r="DG7" s="1177">
        <v>
0</v>
      </c>
      <c r="DH7" s="1178"/>
      <c r="DI7" s="1178"/>
      <c r="DJ7" s="1178"/>
      <c r="DK7" s="1179"/>
      <c r="DL7" s="1177">
        <v>
0</v>
      </c>
      <c r="DM7" s="1178"/>
      <c r="DN7" s="1178"/>
      <c r="DO7" s="1178"/>
      <c r="DP7" s="1179"/>
      <c r="DQ7" s="1177">
        <v>
0</v>
      </c>
      <c r="DR7" s="1178"/>
      <c r="DS7" s="1178"/>
      <c r="DT7" s="1178"/>
      <c r="DU7" s="1179"/>
      <c r="DV7" s="1204"/>
      <c r="DW7" s="1205"/>
      <c r="DX7" s="1205"/>
      <c r="DY7" s="1205"/>
      <c r="DZ7" s="1206"/>
      <c r="EA7" s="254"/>
    </row>
    <row r="8" spans="1:131" s="255" customFormat="1" ht="26.25" customHeight="1" x14ac:dyDescent="0.2">
      <c r="A8" s="261">
        <v>
2</v>
      </c>
      <c r="B8" s="1126" t="s">
        <v>
383</v>
      </c>
      <c r="C8" s="1127"/>
      <c r="D8" s="1127"/>
      <c r="E8" s="1127"/>
      <c r="F8" s="1127"/>
      <c r="G8" s="1127"/>
      <c r="H8" s="1127"/>
      <c r="I8" s="1127"/>
      <c r="J8" s="1127"/>
      <c r="K8" s="1127"/>
      <c r="L8" s="1127"/>
      <c r="M8" s="1127"/>
      <c r="N8" s="1127"/>
      <c r="O8" s="1127"/>
      <c r="P8" s="1128"/>
      <c r="Q8" s="1132">
        <v>
4</v>
      </c>
      <c r="R8" s="1133"/>
      <c r="S8" s="1133"/>
      <c r="T8" s="1133"/>
      <c r="U8" s="1133"/>
      <c r="V8" s="1133">
        <v>
4</v>
      </c>
      <c r="W8" s="1133"/>
      <c r="X8" s="1133"/>
      <c r="Y8" s="1133"/>
      <c r="Z8" s="1133"/>
      <c r="AA8" s="1133">
        <v>
0</v>
      </c>
      <c r="AB8" s="1133"/>
      <c r="AC8" s="1133"/>
      <c r="AD8" s="1133"/>
      <c r="AE8" s="1134"/>
      <c r="AF8" s="1108" t="s">
        <v>
127</v>
      </c>
      <c r="AG8" s="1109"/>
      <c r="AH8" s="1109"/>
      <c r="AI8" s="1109"/>
      <c r="AJ8" s="1110"/>
      <c r="AK8" s="1175">
        <v>
0</v>
      </c>
      <c r="AL8" s="1176"/>
      <c r="AM8" s="1176"/>
      <c r="AN8" s="1176"/>
      <c r="AO8" s="1176"/>
      <c r="AP8" s="1176">
        <v>
0</v>
      </c>
      <c r="AQ8" s="1176"/>
      <c r="AR8" s="1176"/>
      <c r="AS8" s="1176"/>
      <c r="AT8" s="1176"/>
      <c r="AU8" s="1173"/>
      <c r="AV8" s="1173"/>
      <c r="AW8" s="1173"/>
      <c r="AX8" s="1173"/>
      <c r="AY8" s="1174"/>
      <c r="AZ8" s="252"/>
      <c r="BA8" s="252"/>
      <c r="BB8" s="252"/>
      <c r="BC8" s="252"/>
      <c r="BD8" s="252"/>
      <c r="BE8" s="253"/>
      <c r="BF8" s="253"/>
      <c r="BG8" s="253"/>
      <c r="BH8" s="253"/>
      <c r="BI8" s="253"/>
      <c r="BJ8" s="253"/>
      <c r="BK8" s="253"/>
      <c r="BL8" s="253"/>
      <c r="BM8" s="253"/>
      <c r="BN8" s="253"/>
      <c r="BO8" s="253"/>
      <c r="BP8" s="253"/>
      <c r="BQ8" s="262">
        <v>
2</v>
      </c>
      <c r="BR8" s="263"/>
      <c r="BS8" s="1103"/>
      <c r="BT8" s="1104"/>
      <c r="BU8" s="1104"/>
      <c r="BV8" s="1104"/>
      <c r="BW8" s="1104"/>
      <c r="BX8" s="1104"/>
      <c r="BY8" s="1104"/>
      <c r="BZ8" s="1104"/>
      <c r="CA8" s="1104"/>
      <c r="CB8" s="1104"/>
      <c r="CC8" s="1104"/>
      <c r="CD8" s="1104"/>
      <c r="CE8" s="1104"/>
      <c r="CF8" s="1104"/>
      <c r="CG8" s="1105"/>
      <c r="CH8" s="1078"/>
      <c r="CI8" s="1079"/>
      <c r="CJ8" s="1079"/>
      <c r="CK8" s="1079"/>
      <c r="CL8" s="1080"/>
      <c r="CM8" s="1078"/>
      <c r="CN8" s="1079"/>
      <c r="CO8" s="1079"/>
      <c r="CP8" s="1079"/>
      <c r="CQ8" s="1080"/>
      <c r="CR8" s="1078"/>
      <c r="CS8" s="1079"/>
      <c r="CT8" s="1079"/>
      <c r="CU8" s="1079"/>
      <c r="CV8" s="1080"/>
      <c r="CW8" s="1078"/>
      <c r="CX8" s="1079"/>
      <c r="CY8" s="1079"/>
      <c r="CZ8" s="1079"/>
      <c r="DA8" s="1080"/>
      <c r="DB8" s="1078"/>
      <c r="DC8" s="1079"/>
      <c r="DD8" s="1079"/>
      <c r="DE8" s="1079"/>
      <c r="DF8" s="1080"/>
      <c r="DG8" s="1078"/>
      <c r="DH8" s="1079"/>
      <c r="DI8" s="1079"/>
      <c r="DJ8" s="1079"/>
      <c r="DK8" s="1080"/>
      <c r="DL8" s="1078"/>
      <c r="DM8" s="1079"/>
      <c r="DN8" s="1079"/>
      <c r="DO8" s="1079"/>
      <c r="DP8" s="1080"/>
      <c r="DQ8" s="1078"/>
      <c r="DR8" s="1079"/>
      <c r="DS8" s="1079"/>
      <c r="DT8" s="1079"/>
      <c r="DU8" s="1080"/>
      <c r="DV8" s="1081"/>
      <c r="DW8" s="1082"/>
      <c r="DX8" s="1082"/>
      <c r="DY8" s="1082"/>
      <c r="DZ8" s="1083"/>
      <c r="EA8" s="254"/>
    </row>
    <row r="9" spans="1:131" s="255" customFormat="1" ht="26.25" customHeight="1" x14ac:dyDescent="0.2">
      <c r="A9" s="261">
        <v>
3</v>
      </c>
      <c r="B9" s="1126" t="s">
        <v>
384</v>
      </c>
      <c r="C9" s="1127"/>
      <c r="D9" s="1127"/>
      <c r="E9" s="1127"/>
      <c r="F9" s="1127"/>
      <c r="G9" s="1127"/>
      <c r="H9" s="1127"/>
      <c r="I9" s="1127"/>
      <c r="J9" s="1127"/>
      <c r="K9" s="1127"/>
      <c r="L9" s="1127"/>
      <c r="M9" s="1127"/>
      <c r="N9" s="1127"/>
      <c r="O9" s="1127"/>
      <c r="P9" s="1128"/>
      <c r="Q9" s="1132">
        <v>
268</v>
      </c>
      <c r="R9" s="1133"/>
      <c r="S9" s="1133"/>
      <c r="T9" s="1133"/>
      <c r="U9" s="1133"/>
      <c r="V9" s="1133">
        <v>
268</v>
      </c>
      <c r="W9" s="1133"/>
      <c r="X9" s="1133"/>
      <c r="Y9" s="1133"/>
      <c r="Z9" s="1133"/>
      <c r="AA9" s="1133">
        <v>
0</v>
      </c>
      <c r="AB9" s="1133"/>
      <c r="AC9" s="1133"/>
      <c r="AD9" s="1133"/>
      <c r="AE9" s="1134"/>
      <c r="AF9" s="1108">
        <v>
0</v>
      </c>
      <c r="AG9" s="1109"/>
      <c r="AH9" s="1109"/>
      <c r="AI9" s="1109"/>
      <c r="AJ9" s="1110"/>
      <c r="AK9" s="1175">
        <v>
83</v>
      </c>
      <c r="AL9" s="1176"/>
      <c r="AM9" s="1176"/>
      <c r="AN9" s="1176"/>
      <c r="AO9" s="1176"/>
      <c r="AP9" s="1176">
        <v>
486</v>
      </c>
      <c r="AQ9" s="1176"/>
      <c r="AR9" s="1176"/>
      <c r="AS9" s="1176"/>
      <c r="AT9" s="1176"/>
      <c r="AU9" s="1173"/>
      <c r="AV9" s="1173"/>
      <c r="AW9" s="1173"/>
      <c r="AX9" s="1173"/>
      <c r="AY9" s="1174"/>
      <c r="AZ9" s="252"/>
      <c r="BA9" s="252"/>
      <c r="BB9" s="252"/>
      <c r="BC9" s="252"/>
      <c r="BD9" s="252"/>
      <c r="BE9" s="253"/>
      <c r="BF9" s="253"/>
      <c r="BG9" s="253"/>
      <c r="BH9" s="253"/>
      <c r="BI9" s="253"/>
      <c r="BJ9" s="253"/>
      <c r="BK9" s="253"/>
      <c r="BL9" s="253"/>
      <c r="BM9" s="253"/>
      <c r="BN9" s="253"/>
      <c r="BO9" s="253"/>
      <c r="BP9" s="253"/>
      <c r="BQ9" s="262">
        <v>
3</v>
      </c>
      <c r="BR9" s="263"/>
      <c r="BS9" s="1103"/>
      <c r="BT9" s="1104"/>
      <c r="BU9" s="1104"/>
      <c r="BV9" s="1104"/>
      <c r="BW9" s="1104"/>
      <c r="BX9" s="1104"/>
      <c r="BY9" s="1104"/>
      <c r="BZ9" s="1104"/>
      <c r="CA9" s="1104"/>
      <c r="CB9" s="1104"/>
      <c r="CC9" s="1104"/>
      <c r="CD9" s="1104"/>
      <c r="CE9" s="1104"/>
      <c r="CF9" s="1104"/>
      <c r="CG9" s="1105"/>
      <c r="CH9" s="1078"/>
      <c r="CI9" s="1079"/>
      <c r="CJ9" s="1079"/>
      <c r="CK9" s="1079"/>
      <c r="CL9" s="1080"/>
      <c r="CM9" s="1078"/>
      <c r="CN9" s="1079"/>
      <c r="CO9" s="1079"/>
      <c r="CP9" s="1079"/>
      <c r="CQ9" s="1080"/>
      <c r="CR9" s="1078"/>
      <c r="CS9" s="1079"/>
      <c r="CT9" s="1079"/>
      <c r="CU9" s="1079"/>
      <c r="CV9" s="1080"/>
      <c r="CW9" s="1078"/>
      <c r="CX9" s="1079"/>
      <c r="CY9" s="1079"/>
      <c r="CZ9" s="1079"/>
      <c r="DA9" s="1080"/>
      <c r="DB9" s="1078"/>
      <c r="DC9" s="1079"/>
      <c r="DD9" s="1079"/>
      <c r="DE9" s="1079"/>
      <c r="DF9" s="1080"/>
      <c r="DG9" s="1078"/>
      <c r="DH9" s="1079"/>
      <c r="DI9" s="1079"/>
      <c r="DJ9" s="1079"/>
      <c r="DK9" s="1080"/>
      <c r="DL9" s="1078"/>
      <c r="DM9" s="1079"/>
      <c r="DN9" s="1079"/>
      <c r="DO9" s="1079"/>
      <c r="DP9" s="1080"/>
      <c r="DQ9" s="1078"/>
      <c r="DR9" s="1079"/>
      <c r="DS9" s="1079"/>
      <c r="DT9" s="1079"/>
      <c r="DU9" s="1080"/>
      <c r="DV9" s="1081"/>
      <c r="DW9" s="1082"/>
      <c r="DX9" s="1082"/>
      <c r="DY9" s="1082"/>
      <c r="DZ9" s="1083"/>
      <c r="EA9" s="254"/>
    </row>
    <row r="10" spans="1:131" s="255" customFormat="1" ht="26.25" customHeight="1" x14ac:dyDescent="0.2">
      <c r="A10" s="261">
        <v>
4</v>
      </c>
      <c r="B10" s="1126"/>
      <c r="C10" s="1127"/>
      <c r="D10" s="1127"/>
      <c r="E10" s="1127"/>
      <c r="F10" s="1127"/>
      <c r="G10" s="1127"/>
      <c r="H10" s="1127"/>
      <c r="I10" s="1127"/>
      <c r="J10" s="1127"/>
      <c r="K10" s="1127"/>
      <c r="L10" s="1127"/>
      <c r="M10" s="1127"/>
      <c r="N10" s="1127"/>
      <c r="O10" s="1127"/>
      <c r="P10" s="1128"/>
      <c r="Q10" s="1132"/>
      <c r="R10" s="1133"/>
      <c r="S10" s="1133"/>
      <c r="T10" s="1133"/>
      <c r="U10" s="1133"/>
      <c r="V10" s="1133"/>
      <c r="W10" s="1133"/>
      <c r="X10" s="1133"/>
      <c r="Y10" s="1133"/>
      <c r="Z10" s="1133"/>
      <c r="AA10" s="1133"/>
      <c r="AB10" s="1133"/>
      <c r="AC10" s="1133"/>
      <c r="AD10" s="1133"/>
      <c r="AE10" s="1134"/>
      <c r="AF10" s="1108"/>
      <c r="AG10" s="1109"/>
      <c r="AH10" s="1109"/>
      <c r="AI10" s="1109"/>
      <c r="AJ10" s="1110"/>
      <c r="AK10" s="1175"/>
      <c r="AL10" s="1176"/>
      <c r="AM10" s="1176"/>
      <c r="AN10" s="1176"/>
      <c r="AO10" s="1176"/>
      <c r="AP10" s="1176"/>
      <c r="AQ10" s="1176"/>
      <c r="AR10" s="1176"/>
      <c r="AS10" s="1176"/>
      <c r="AT10" s="1176"/>
      <c r="AU10" s="1173"/>
      <c r="AV10" s="1173"/>
      <c r="AW10" s="1173"/>
      <c r="AX10" s="1173"/>
      <c r="AY10" s="1174"/>
      <c r="AZ10" s="252"/>
      <c r="BA10" s="252"/>
      <c r="BB10" s="252"/>
      <c r="BC10" s="252"/>
      <c r="BD10" s="252"/>
      <c r="BE10" s="253"/>
      <c r="BF10" s="253"/>
      <c r="BG10" s="253"/>
      <c r="BH10" s="253"/>
      <c r="BI10" s="253"/>
      <c r="BJ10" s="253"/>
      <c r="BK10" s="253"/>
      <c r="BL10" s="253"/>
      <c r="BM10" s="253"/>
      <c r="BN10" s="253"/>
      <c r="BO10" s="253"/>
      <c r="BP10" s="253"/>
      <c r="BQ10" s="262">
        <v>
4</v>
      </c>
      <c r="BR10" s="263"/>
      <c r="BS10" s="1103"/>
      <c r="BT10" s="1104"/>
      <c r="BU10" s="1104"/>
      <c r="BV10" s="1104"/>
      <c r="BW10" s="1104"/>
      <c r="BX10" s="1104"/>
      <c r="BY10" s="1104"/>
      <c r="BZ10" s="1104"/>
      <c r="CA10" s="1104"/>
      <c r="CB10" s="1104"/>
      <c r="CC10" s="1104"/>
      <c r="CD10" s="1104"/>
      <c r="CE10" s="1104"/>
      <c r="CF10" s="1104"/>
      <c r="CG10" s="1105"/>
      <c r="CH10" s="1078"/>
      <c r="CI10" s="1079"/>
      <c r="CJ10" s="1079"/>
      <c r="CK10" s="1079"/>
      <c r="CL10" s="1080"/>
      <c r="CM10" s="1078"/>
      <c r="CN10" s="1079"/>
      <c r="CO10" s="1079"/>
      <c r="CP10" s="1079"/>
      <c r="CQ10" s="1080"/>
      <c r="CR10" s="1078"/>
      <c r="CS10" s="1079"/>
      <c r="CT10" s="1079"/>
      <c r="CU10" s="1079"/>
      <c r="CV10" s="1080"/>
      <c r="CW10" s="1078"/>
      <c r="CX10" s="1079"/>
      <c r="CY10" s="1079"/>
      <c r="CZ10" s="1079"/>
      <c r="DA10" s="1080"/>
      <c r="DB10" s="1078"/>
      <c r="DC10" s="1079"/>
      <c r="DD10" s="1079"/>
      <c r="DE10" s="1079"/>
      <c r="DF10" s="1080"/>
      <c r="DG10" s="1078"/>
      <c r="DH10" s="1079"/>
      <c r="DI10" s="1079"/>
      <c r="DJ10" s="1079"/>
      <c r="DK10" s="1080"/>
      <c r="DL10" s="1078"/>
      <c r="DM10" s="1079"/>
      <c r="DN10" s="1079"/>
      <c r="DO10" s="1079"/>
      <c r="DP10" s="1080"/>
      <c r="DQ10" s="1078"/>
      <c r="DR10" s="1079"/>
      <c r="DS10" s="1079"/>
      <c r="DT10" s="1079"/>
      <c r="DU10" s="1080"/>
      <c r="DV10" s="1081"/>
      <c r="DW10" s="1082"/>
      <c r="DX10" s="1082"/>
      <c r="DY10" s="1082"/>
      <c r="DZ10" s="1083"/>
      <c r="EA10" s="254"/>
    </row>
    <row r="11" spans="1:131" s="255" customFormat="1" ht="26.25" customHeight="1" x14ac:dyDescent="0.2">
      <c r="A11" s="261">
        <v>
5</v>
      </c>
      <c r="B11" s="1126"/>
      <c r="C11" s="1127"/>
      <c r="D11" s="1127"/>
      <c r="E11" s="1127"/>
      <c r="F11" s="1127"/>
      <c r="G11" s="1127"/>
      <c r="H11" s="1127"/>
      <c r="I11" s="1127"/>
      <c r="J11" s="1127"/>
      <c r="K11" s="1127"/>
      <c r="L11" s="1127"/>
      <c r="M11" s="1127"/>
      <c r="N11" s="1127"/>
      <c r="O11" s="1127"/>
      <c r="P11" s="1128"/>
      <c r="Q11" s="1132"/>
      <c r="R11" s="1133"/>
      <c r="S11" s="1133"/>
      <c r="T11" s="1133"/>
      <c r="U11" s="1133"/>
      <c r="V11" s="1133"/>
      <c r="W11" s="1133"/>
      <c r="X11" s="1133"/>
      <c r="Y11" s="1133"/>
      <c r="Z11" s="1133"/>
      <c r="AA11" s="1133"/>
      <c r="AB11" s="1133"/>
      <c r="AC11" s="1133"/>
      <c r="AD11" s="1133"/>
      <c r="AE11" s="1134"/>
      <c r="AF11" s="1108"/>
      <c r="AG11" s="1109"/>
      <c r="AH11" s="1109"/>
      <c r="AI11" s="1109"/>
      <c r="AJ11" s="1110"/>
      <c r="AK11" s="1175"/>
      <c r="AL11" s="1176"/>
      <c r="AM11" s="1176"/>
      <c r="AN11" s="1176"/>
      <c r="AO11" s="1176"/>
      <c r="AP11" s="1176"/>
      <c r="AQ11" s="1176"/>
      <c r="AR11" s="1176"/>
      <c r="AS11" s="1176"/>
      <c r="AT11" s="1176"/>
      <c r="AU11" s="1173"/>
      <c r="AV11" s="1173"/>
      <c r="AW11" s="1173"/>
      <c r="AX11" s="1173"/>
      <c r="AY11" s="1174"/>
      <c r="AZ11" s="252"/>
      <c r="BA11" s="252"/>
      <c r="BB11" s="252"/>
      <c r="BC11" s="252"/>
      <c r="BD11" s="252"/>
      <c r="BE11" s="253"/>
      <c r="BF11" s="253"/>
      <c r="BG11" s="253"/>
      <c r="BH11" s="253"/>
      <c r="BI11" s="253"/>
      <c r="BJ11" s="253"/>
      <c r="BK11" s="253"/>
      <c r="BL11" s="253"/>
      <c r="BM11" s="253"/>
      <c r="BN11" s="253"/>
      <c r="BO11" s="253"/>
      <c r="BP11" s="253"/>
      <c r="BQ11" s="262">
        <v>
5</v>
      </c>
      <c r="BR11" s="263"/>
      <c r="BS11" s="1103"/>
      <c r="BT11" s="1104"/>
      <c r="BU11" s="1104"/>
      <c r="BV11" s="1104"/>
      <c r="BW11" s="1104"/>
      <c r="BX11" s="1104"/>
      <c r="BY11" s="1104"/>
      <c r="BZ11" s="1104"/>
      <c r="CA11" s="1104"/>
      <c r="CB11" s="1104"/>
      <c r="CC11" s="1104"/>
      <c r="CD11" s="1104"/>
      <c r="CE11" s="1104"/>
      <c r="CF11" s="1104"/>
      <c r="CG11" s="1105"/>
      <c r="CH11" s="1078"/>
      <c r="CI11" s="1079"/>
      <c r="CJ11" s="1079"/>
      <c r="CK11" s="1079"/>
      <c r="CL11" s="1080"/>
      <c r="CM11" s="1078"/>
      <c r="CN11" s="1079"/>
      <c r="CO11" s="1079"/>
      <c r="CP11" s="1079"/>
      <c r="CQ11" s="1080"/>
      <c r="CR11" s="1078"/>
      <c r="CS11" s="1079"/>
      <c r="CT11" s="1079"/>
      <c r="CU11" s="1079"/>
      <c r="CV11" s="1080"/>
      <c r="CW11" s="1078"/>
      <c r="CX11" s="1079"/>
      <c r="CY11" s="1079"/>
      <c r="CZ11" s="1079"/>
      <c r="DA11" s="1080"/>
      <c r="DB11" s="1078"/>
      <c r="DC11" s="1079"/>
      <c r="DD11" s="1079"/>
      <c r="DE11" s="1079"/>
      <c r="DF11" s="1080"/>
      <c r="DG11" s="1078"/>
      <c r="DH11" s="1079"/>
      <c r="DI11" s="1079"/>
      <c r="DJ11" s="1079"/>
      <c r="DK11" s="1080"/>
      <c r="DL11" s="1078"/>
      <c r="DM11" s="1079"/>
      <c r="DN11" s="1079"/>
      <c r="DO11" s="1079"/>
      <c r="DP11" s="1080"/>
      <c r="DQ11" s="1078"/>
      <c r="DR11" s="1079"/>
      <c r="DS11" s="1079"/>
      <c r="DT11" s="1079"/>
      <c r="DU11" s="1080"/>
      <c r="DV11" s="1081"/>
      <c r="DW11" s="1082"/>
      <c r="DX11" s="1082"/>
      <c r="DY11" s="1082"/>
      <c r="DZ11" s="1083"/>
      <c r="EA11" s="254"/>
    </row>
    <row r="12" spans="1:131" s="255" customFormat="1" ht="26.25" customHeight="1" x14ac:dyDescent="0.2">
      <c r="A12" s="261">
        <v>
6</v>
      </c>
      <c r="B12" s="1126"/>
      <c r="C12" s="1127"/>
      <c r="D12" s="1127"/>
      <c r="E12" s="1127"/>
      <c r="F12" s="1127"/>
      <c r="G12" s="1127"/>
      <c r="H12" s="1127"/>
      <c r="I12" s="1127"/>
      <c r="J12" s="1127"/>
      <c r="K12" s="1127"/>
      <c r="L12" s="1127"/>
      <c r="M12" s="1127"/>
      <c r="N12" s="1127"/>
      <c r="O12" s="1127"/>
      <c r="P12" s="1128"/>
      <c r="Q12" s="1132"/>
      <c r="R12" s="1133"/>
      <c r="S12" s="1133"/>
      <c r="T12" s="1133"/>
      <c r="U12" s="1133"/>
      <c r="V12" s="1133"/>
      <c r="W12" s="1133"/>
      <c r="X12" s="1133"/>
      <c r="Y12" s="1133"/>
      <c r="Z12" s="1133"/>
      <c r="AA12" s="1133"/>
      <c r="AB12" s="1133"/>
      <c r="AC12" s="1133"/>
      <c r="AD12" s="1133"/>
      <c r="AE12" s="1134"/>
      <c r="AF12" s="1108"/>
      <c r="AG12" s="1109"/>
      <c r="AH12" s="1109"/>
      <c r="AI12" s="1109"/>
      <c r="AJ12" s="1110"/>
      <c r="AK12" s="1175"/>
      <c r="AL12" s="1176"/>
      <c r="AM12" s="1176"/>
      <c r="AN12" s="1176"/>
      <c r="AO12" s="1176"/>
      <c r="AP12" s="1176"/>
      <c r="AQ12" s="1176"/>
      <c r="AR12" s="1176"/>
      <c r="AS12" s="1176"/>
      <c r="AT12" s="1176"/>
      <c r="AU12" s="1173"/>
      <c r="AV12" s="1173"/>
      <c r="AW12" s="1173"/>
      <c r="AX12" s="1173"/>
      <c r="AY12" s="1174"/>
      <c r="AZ12" s="252"/>
      <c r="BA12" s="252"/>
      <c r="BB12" s="252"/>
      <c r="BC12" s="252"/>
      <c r="BD12" s="252"/>
      <c r="BE12" s="253"/>
      <c r="BF12" s="253"/>
      <c r="BG12" s="253"/>
      <c r="BH12" s="253"/>
      <c r="BI12" s="253"/>
      <c r="BJ12" s="253"/>
      <c r="BK12" s="253"/>
      <c r="BL12" s="253"/>
      <c r="BM12" s="253"/>
      <c r="BN12" s="253"/>
      <c r="BO12" s="253"/>
      <c r="BP12" s="253"/>
      <c r="BQ12" s="262">
        <v>
6</v>
      </c>
      <c r="BR12" s="263"/>
      <c r="BS12" s="1103"/>
      <c r="BT12" s="1104"/>
      <c r="BU12" s="1104"/>
      <c r="BV12" s="1104"/>
      <c r="BW12" s="1104"/>
      <c r="BX12" s="1104"/>
      <c r="BY12" s="1104"/>
      <c r="BZ12" s="1104"/>
      <c r="CA12" s="1104"/>
      <c r="CB12" s="1104"/>
      <c r="CC12" s="1104"/>
      <c r="CD12" s="1104"/>
      <c r="CE12" s="1104"/>
      <c r="CF12" s="1104"/>
      <c r="CG12" s="1105"/>
      <c r="CH12" s="1078"/>
      <c r="CI12" s="1079"/>
      <c r="CJ12" s="1079"/>
      <c r="CK12" s="1079"/>
      <c r="CL12" s="1080"/>
      <c r="CM12" s="1078"/>
      <c r="CN12" s="1079"/>
      <c r="CO12" s="1079"/>
      <c r="CP12" s="1079"/>
      <c r="CQ12" s="1080"/>
      <c r="CR12" s="1078"/>
      <c r="CS12" s="1079"/>
      <c r="CT12" s="1079"/>
      <c r="CU12" s="1079"/>
      <c r="CV12" s="1080"/>
      <c r="CW12" s="1078"/>
      <c r="CX12" s="1079"/>
      <c r="CY12" s="1079"/>
      <c r="CZ12" s="1079"/>
      <c r="DA12" s="1080"/>
      <c r="DB12" s="1078"/>
      <c r="DC12" s="1079"/>
      <c r="DD12" s="1079"/>
      <c r="DE12" s="1079"/>
      <c r="DF12" s="1080"/>
      <c r="DG12" s="1078"/>
      <c r="DH12" s="1079"/>
      <c r="DI12" s="1079"/>
      <c r="DJ12" s="1079"/>
      <c r="DK12" s="1080"/>
      <c r="DL12" s="1078"/>
      <c r="DM12" s="1079"/>
      <c r="DN12" s="1079"/>
      <c r="DO12" s="1079"/>
      <c r="DP12" s="1080"/>
      <c r="DQ12" s="1078"/>
      <c r="DR12" s="1079"/>
      <c r="DS12" s="1079"/>
      <c r="DT12" s="1079"/>
      <c r="DU12" s="1080"/>
      <c r="DV12" s="1081"/>
      <c r="DW12" s="1082"/>
      <c r="DX12" s="1082"/>
      <c r="DY12" s="1082"/>
      <c r="DZ12" s="1083"/>
      <c r="EA12" s="254"/>
    </row>
    <row r="13" spans="1:131" s="255" customFormat="1" ht="26.25" customHeight="1" x14ac:dyDescent="0.2">
      <c r="A13" s="261">
        <v>
7</v>
      </c>
      <c r="B13" s="1126"/>
      <c r="C13" s="1127"/>
      <c r="D13" s="1127"/>
      <c r="E13" s="1127"/>
      <c r="F13" s="1127"/>
      <c r="G13" s="1127"/>
      <c r="H13" s="1127"/>
      <c r="I13" s="1127"/>
      <c r="J13" s="1127"/>
      <c r="K13" s="1127"/>
      <c r="L13" s="1127"/>
      <c r="M13" s="1127"/>
      <c r="N13" s="1127"/>
      <c r="O13" s="1127"/>
      <c r="P13" s="1128"/>
      <c r="Q13" s="1132"/>
      <c r="R13" s="1133"/>
      <c r="S13" s="1133"/>
      <c r="T13" s="1133"/>
      <c r="U13" s="1133"/>
      <c r="V13" s="1133"/>
      <c r="W13" s="1133"/>
      <c r="X13" s="1133"/>
      <c r="Y13" s="1133"/>
      <c r="Z13" s="1133"/>
      <c r="AA13" s="1133"/>
      <c r="AB13" s="1133"/>
      <c r="AC13" s="1133"/>
      <c r="AD13" s="1133"/>
      <c r="AE13" s="1134"/>
      <c r="AF13" s="1108"/>
      <c r="AG13" s="1109"/>
      <c r="AH13" s="1109"/>
      <c r="AI13" s="1109"/>
      <c r="AJ13" s="1110"/>
      <c r="AK13" s="1175"/>
      <c r="AL13" s="1176"/>
      <c r="AM13" s="1176"/>
      <c r="AN13" s="1176"/>
      <c r="AO13" s="1176"/>
      <c r="AP13" s="1176"/>
      <c r="AQ13" s="1176"/>
      <c r="AR13" s="1176"/>
      <c r="AS13" s="1176"/>
      <c r="AT13" s="1176"/>
      <c r="AU13" s="1173"/>
      <c r="AV13" s="1173"/>
      <c r="AW13" s="1173"/>
      <c r="AX13" s="1173"/>
      <c r="AY13" s="1174"/>
      <c r="AZ13" s="252"/>
      <c r="BA13" s="252"/>
      <c r="BB13" s="252"/>
      <c r="BC13" s="252"/>
      <c r="BD13" s="252"/>
      <c r="BE13" s="253"/>
      <c r="BF13" s="253"/>
      <c r="BG13" s="253"/>
      <c r="BH13" s="253"/>
      <c r="BI13" s="253"/>
      <c r="BJ13" s="253"/>
      <c r="BK13" s="253"/>
      <c r="BL13" s="253"/>
      <c r="BM13" s="253"/>
      <c r="BN13" s="253"/>
      <c r="BO13" s="253"/>
      <c r="BP13" s="253"/>
      <c r="BQ13" s="262">
        <v>
7</v>
      </c>
      <c r="BR13" s="263"/>
      <c r="BS13" s="1103"/>
      <c r="BT13" s="1104"/>
      <c r="BU13" s="1104"/>
      <c r="BV13" s="1104"/>
      <c r="BW13" s="1104"/>
      <c r="BX13" s="1104"/>
      <c r="BY13" s="1104"/>
      <c r="BZ13" s="1104"/>
      <c r="CA13" s="1104"/>
      <c r="CB13" s="1104"/>
      <c r="CC13" s="1104"/>
      <c r="CD13" s="1104"/>
      <c r="CE13" s="1104"/>
      <c r="CF13" s="1104"/>
      <c r="CG13" s="1105"/>
      <c r="CH13" s="1078"/>
      <c r="CI13" s="1079"/>
      <c r="CJ13" s="1079"/>
      <c r="CK13" s="1079"/>
      <c r="CL13" s="1080"/>
      <c r="CM13" s="1078"/>
      <c r="CN13" s="1079"/>
      <c r="CO13" s="1079"/>
      <c r="CP13" s="1079"/>
      <c r="CQ13" s="1080"/>
      <c r="CR13" s="1078"/>
      <c r="CS13" s="1079"/>
      <c r="CT13" s="1079"/>
      <c r="CU13" s="1079"/>
      <c r="CV13" s="1080"/>
      <c r="CW13" s="1078"/>
      <c r="CX13" s="1079"/>
      <c r="CY13" s="1079"/>
      <c r="CZ13" s="1079"/>
      <c r="DA13" s="1080"/>
      <c r="DB13" s="1078"/>
      <c r="DC13" s="1079"/>
      <c r="DD13" s="1079"/>
      <c r="DE13" s="1079"/>
      <c r="DF13" s="1080"/>
      <c r="DG13" s="1078"/>
      <c r="DH13" s="1079"/>
      <c r="DI13" s="1079"/>
      <c r="DJ13" s="1079"/>
      <c r="DK13" s="1080"/>
      <c r="DL13" s="1078"/>
      <c r="DM13" s="1079"/>
      <c r="DN13" s="1079"/>
      <c r="DO13" s="1079"/>
      <c r="DP13" s="1080"/>
      <c r="DQ13" s="1078"/>
      <c r="DR13" s="1079"/>
      <c r="DS13" s="1079"/>
      <c r="DT13" s="1079"/>
      <c r="DU13" s="1080"/>
      <c r="DV13" s="1081"/>
      <c r="DW13" s="1082"/>
      <c r="DX13" s="1082"/>
      <c r="DY13" s="1082"/>
      <c r="DZ13" s="1083"/>
      <c r="EA13" s="254"/>
    </row>
    <row r="14" spans="1:131" s="255" customFormat="1" ht="26.25" customHeight="1" x14ac:dyDescent="0.2">
      <c r="A14" s="261">
        <v>
8</v>
      </c>
      <c r="B14" s="1126"/>
      <c r="C14" s="1127"/>
      <c r="D14" s="1127"/>
      <c r="E14" s="1127"/>
      <c r="F14" s="1127"/>
      <c r="G14" s="1127"/>
      <c r="H14" s="1127"/>
      <c r="I14" s="1127"/>
      <c r="J14" s="1127"/>
      <c r="K14" s="1127"/>
      <c r="L14" s="1127"/>
      <c r="M14" s="1127"/>
      <c r="N14" s="1127"/>
      <c r="O14" s="1127"/>
      <c r="P14" s="1128"/>
      <c r="Q14" s="1132"/>
      <c r="R14" s="1133"/>
      <c r="S14" s="1133"/>
      <c r="T14" s="1133"/>
      <c r="U14" s="1133"/>
      <c r="V14" s="1133"/>
      <c r="W14" s="1133"/>
      <c r="X14" s="1133"/>
      <c r="Y14" s="1133"/>
      <c r="Z14" s="1133"/>
      <c r="AA14" s="1133"/>
      <c r="AB14" s="1133"/>
      <c r="AC14" s="1133"/>
      <c r="AD14" s="1133"/>
      <c r="AE14" s="1134"/>
      <c r="AF14" s="1108"/>
      <c r="AG14" s="1109"/>
      <c r="AH14" s="1109"/>
      <c r="AI14" s="1109"/>
      <c r="AJ14" s="1110"/>
      <c r="AK14" s="1175"/>
      <c r="AL14" s="1176"/>
      <c r="AM14" s="1176"/>
      <c r="AN14" s="1176"/>
      <c r="AO14" s="1176"/>
      <c r="AP14" s="1176"/>
      <c r="AQ14" s="1176"/>
      <c r="AR14" s="1176"/>
      <c r="AS14" s="1176"/>
      <c r="AT14" s="1176"/>
      <c r="AU14" s="1173"/>
      <c r="AV14" s="1173"/>
      <c r="AW14" s="1173"/>
      <c r="AX14" s="1173"/>
      <c r="AY14" s="1174"/>
      <c r="AZ14" s="252"/>
      <c r="BA14" s="252"/>
      <c r="BB14" s="252"/>
      <c r="BC14" s="252"/>
      <c r="BD14" s="252"/>
      <c r="BE14" s="253"/>
      <c r="BF14" s="253"/>
      <c r="BG14" s="253"/>
      <c r="BH14" s="253"/>
      <c r="BI14" s="253"/>
      <c r="BJ14" s="253"/>
      <c r="BK14" s="253"/>
      <c r="BL14" s="253"/>
      <c r="BM14" s="253"/>
      <c r="BN14" s="253"/>
      <c r="BO14" s="253"/>
      <c r="BP14" s="253"/>
      <c r="BQ14" s="262">
        <v>
8</v>
      </c>
      <c r="BR14" s="263"/>
      <c r="BS14" s="1103"/>
      <c r="BT14" s="1104"/>
      <c r="BU14" s="1104"/>
      <c r="BV14" s="1104"/>
      <c r="BW14" s="1104"/>
      <c r="BX14" s="1104"/>
      <c r="BY14" s="1104"/>
      <c r="BZ14" s="1104"/>
      <c r="CA14" s="1104"/>
      <c r="CB14" s="1104"/>
      <c r="CC14" s="1104"/>
      <c r="CD14" s="1104"/>
      <c r="CE14" s="1104"/>
      <c r="CF14" s="1104"/>
      <c r="CG14" s="1105"/>
      <c r="CH14" s="1078"/>
      <c r="CI14" s="1079"/>
      <c r="CJ14" s="1079"/>
      <c r="CK14" s="1079"/>
      <c r="CL14" s="1080"/>
      <c r="CM14" s="1078"/>
      <c r="CN14" s="1079"/>
      <c r="CO14" s="1079"/>
      <c r="CP14" s="1079"/>
      <c r="CQ14" s="1080"/>
      <c r="CR14" s="1078"/>
      <c r="CS14" s="1079"/>
      <c r="CT14" s="1079"/>
      <c r="CU14" s="1079"/>
      <c r="CV14" s="1080"/>
      <c r="CW14" s="1078"/>
      <c r="CX14" s="1079"/>
      <c r="CY14" s="1079"/>
      <c r="CZ14" s="1079"/>
      <c r="DA14" s="1080"/>
      <c r="DB14" s="1078"/>
      <c r="DC14" s="1079"/>
      <c r="DD14" s="1079"/>
      <c r="DE14" s="1079"/>
      <c r="DF14" s="1080"/>
      <c r="DG14" s="1078"/>
      <c r="DH14" s="1079"/>
      <c r="DI14" s="1079"/>
      <c r="DJ14" s="1079"/>
      <c r="DK14" s="1080"/>
      <c r="DL14" s="1078"/>
      <c r="DM14" s="1079"/>
      <c r="DN14" s="1079"/>
      <c r="DO14" s="1079"/>
      <c r="DP14" s="1080"/>
      <c r="DQ14" s="1078"/>
      <c r="DR14" s="1079"/>
      <c r="DS14" s="1079"/>
      <c r="DT14" s="1079"/>
      <c r="DU14" s="1080"/>
      <c r="DV14" s="1081"/>
      <c r="DW14" s="1082"/>
      <c r="DX14" s="1082"/>
      <c r="DY14" s="1082"/>
      <c r="DZ14" s="1083"/>
      <c r="EA14" s="254"/>
    </row>
    <row r="15" spans="1:131" s="255" customFormat="1" ht="26.25" customHeight="1" x14ac:dyDescent="0.2">
      <c r="A15" s="261">
        <v>
9</v>
      </c>
      <c r="B15" s="1126"/>
      <c r="C15" s="1127"/>
      <c r="D15" s="1127"/>
      <c r="E15" s="1127"/>
      <c r="F15" s="1127"/>
      <c r="G15" s="1127"/>
      <c r="H15" s="1127"/>
      <c r="I15" s="1127"/>
      <c r="J15" s="1127"/>
      <c r="K15" s="1127"/>
      <c r="L15" s="1127"/>
      <c r="M15" s="1127"/>
      <c r="N15" s="1127"/>
      <c r="O15" s="1127"/>
      <c r="P15" s="1128"/>
      <c r="Q15" s="1132"/>
      <c r="R15" s="1133"/>
      <c r="S15" s="1133"/>
      <c r="T15" s="1133"/>
      <c r="U15" s="1133"/>
      <c r="V15" s="1133"/>
      <c r="W15" s="1133"/>
      <c r="X15" s="1133"/>
      <c r="Y15" s="1133"/>
      <c r="Z15" s="1133"/>
      <c r="AA15" s="1133"/>
      <c r="AB15" s="1133"/>
      <c r="AC15" s="1133"/>
      <c r="AD15" s="1133"/>
      <c r="AE15" s="1134"/>
      <c r="AF15" s="1108"/>
      <c r="AG15" s="1109"/>
      <c r="AH15" s="1109"/>
      <c r="AI15" s="1109"/>
      <c r="AJ15" s="1110"/>
      <c r="AK15" s="1175"/>
      <c r="AL15" s="1176"/>
      <c r="AM15" s="1176"/>
      <c r="AN15" s="1176"/>
      <c r="AO15" s="1176"/>
      <c r="AP15" s="1176"/>
      <c r="AQ15" s="1176"/>
      <c r="AR15" s="1176"/>
      <c r="AS15" s="1176"/>
      <c r="AT15" s="1176"/>
      <c r="AU15" s="1173"/>
      <c r="AV15" s="1173"/>
      <c r="AW15" s="1173"/>
      <c r="AX15" s="1173"/>
      <c r="AY15" s="1174"/>
      <c r="AZ15" s="252"/>
      <c r="BA15" s="252"/>
      <c r="BB15" s="252"/>
      <c r="BC15" s="252"/>
      <c r="BD15" s="252"/>
      <c r="BE15" s="253"/>
      <c r="BF15" s="253"/>
      <c r="BG15" s="253"/>
      <c r="BH15" s="253"/>
      <c r="BI15" s="253"/>
      <c r="BJ15" s="253"/>
      <c r="BK15" s="253"/>
      <c r="BL15" s="253"/>
      <c r="BM15" s="253"/>
      <c r="BN15" s="253"/>
      <c r="BO15" s="253"/>
      <c r="BP15" s="253"/>
      <c r="BQ15" s="262">
        <v>
9</v>
      </c>
      <c r="BR15" s="263"/>
      <c r="BS15" s="1103"/>
      <c r="BT15" s="1104"/>
      <c r="BU15" s="1104"/>
      <c r="BV15" s="1104"/>
      <c r="BW15" s="1104"/>
      <c r="BX15" s="1104"/>
      <c r="BY15" s="1104"/>
      <c r="BZ15" s="1104"/>
      <c r="CA15" s="1104"/>
      <c r="CB15" s="1104"/>
      <c r="CC15" s="1104"/>
      <c r="CD15" s="1104"/>
      <c r="CE15" s="1104"/>
      <c r="CF15" s="1104"/>
      <c r="CG15" s="1105"/>
      <c r="CH15" s="1078"/>
      <c r="CI15" s="1079"/>
      <c r="CJ15" s="1079"/>
      <c r="CK15" s="1079"/>
      <c r="CL15" s="1080"/>
      <c r="CM15" s="1078"/>
      <c r="CN15" s="1079"/>
      <c r="CO15" s="1079"/>
      <c r="CP15" s="1079"/>
      <c r="CQ15" s="1080"/>
      <c r="CR15" s="1078"/>
      <c r="CS15" s="1079"/>
      <c r="CT15" s="1079"/>
      <c r="CU15" s="1079"/>
      <c r="CV15" s="1080"/>
      <c r="CW15" s="1078"/>
      <c r="CX15" s="1079"/>
      <c r="CY15" s="1079"/>
      <c r="CZ15" s="1079"/>
      <c r="DA15" s="1080"/>
      <c r="DB15" s="1078"/>
      <c r="DC15" s="1079"/>
      <c r="DD15" s="1079"/>
      <c r="DE15" s="1079"/>
      <c r="DF15" s="1080"/>
      <c r="DG15" s="1078"/>
      <c r="DH15" s="1079"/>
      <c r="DI15" s="1079"/>
      <c r="DJ15" s="1079"/>
      <c r="DK15" s="1080"/>
      <c r="DL15" s="1078"/>
      <c r="DM15" s="1079"/>
      <c r="DN15" s="1079"/>
      <c r="DO15" s="1079"/>
      <c r="DP15" s="1080"/>
      <c r="DQ15" s="1078"/>
      <c r="DR15" s="1079"/>
      <c r="DS15" s="1079"/>
      <c r="DT15" s="1079"/>
      <c r="DU15" s="1080"/>
      <c r="DV15" s="1081"/>
      <c r="DW15" s="1082"/>
      <c r="DX15" s="1082"/>
      <c r="DY15" s="1082"/>
      <c r="DZ15" s="1083"/>
      <c r="EA15" s="254"/>
    </row>
    <row r="16" spans="1:131" s="255" customFormat="1" ht="26.25" customHeight="1" x14ac:dyDescent="0.2">
      <c r="A16" s="261">
        <v>
10</v>
      </c>
      <c r="B16" s="1126"/>
      <c r="C16" s="1127"/>
      <c r="D16" s="1127"/>
      <c r="E16" s="1127"/>
      <c r="F16" s="1127"/>
      <c r="G16" s="1127"/>
      <c r="H16" s="1127"/>
      <c r="I16" s="1127"/>
      <c r="J16" s="1127"/>
      <c r="K16" s="1127"/>
      <c r="L16" s="1127"/>
      <c r="M16" s="1127"/>
      <c r="N16" s="1127"/>
      <c r="O16" s="1127"/>
      <c r="P16" s="1128"/>
      <c r="Q16" s="1132"/>
      <c r="R16" s="1133"/>
      <c r="S16" s="1133"/>
      <c r="T16" s="1133"/>
      <c r="U16" s="1133"/>
      <c r="V16" s="1133"/>
      <c r="W16" s="1133"/>
      <c r="X16" s="1133"/>
      <c r="Y16" s="1133"/>
      <c r="Z16" s="1133"/>
      <c r="AA16" s="1133"/>
      <c r="AB16" s="1133"/>
      <c r="AC16" s="1133"/>
      <c r="AD16" s="1133"/>
      <c r="AE16" s="1134"/>
      <c r="AF16" s="1108"/>
      <c r="AG16" s="1109"/>
      <c r="AH16" s="1109"/>
      <c r="AI16" s="1109"/>
      <c r="AJ16" s="1110"/>
      <c r="AK16" s="1175"/>
      <c r="AL16" s="1176"/>
      <c r="AM16" s="1176"/>
      <c r="AN16" s="1176"/>
      <c r="AO16" s="1176"/>
      <c r="AP16" s="1176"/>
      <c r="AQ16" s="1176"/>
      <c r="AR16" s="1176"/>
      <c r="AS16" s="1176"/>
      <c r="AT16" s="1176"/>
      <c r="AU16" s="1173"/>
      <c r="AV16" s="1173"/>
      <c r="AW16" s="1173"/>
      <c r="AX16" s="1173"/>
      <c r="AY16" s="1174"/>
      <c r="AZ16" s="252"/>
      <c r="BA16" s="252"/>
      <c r="BB16" s="252"/>
      <c r="BC16" s="252"/>
      <c r="BD16" s="252"/>
      <c r="BE16" s="253"/>
      <c r="BF16" s="253"/>
      <c r="BG16" s="253"/>
      <c r="BH16" s="253"/>
      <c r="BI16" s="253"/>
      <c r="BJ16" s="253"/>
      <c r="BK16" s="253"/>
      <c r="BL16" s="253"/>
      <c r="BM16" s="253"/>
      <c r="BN16" s="253"/>
      <c r="BO16" s="253"/>
      <c r="BP16" s="253"/>
      <c r="BQ16" s="262">
        <v>
10</v>
      </c>
      <c r="BR16" s="263"/>
      <c r="BS16" s="1103"/>
      <c r="BT16" s="1104"/>
      <c r="BU16" s="1104"/>
      <c r="BV16" s="1104"/>
      <c r="BW16" s="1104"/>
      <c r="BX16" s="1104"/>
      <c r="BY16" s="1104"/>
      <c r="BZ16" s="1104"/>
      <c r="CA16" s="1104"/>
      <c r="CB16" s="1104"/>
      <c r="CC16" s="1104"/>
      <c r="CD16" s="1104"/>
      <c r="CE16" s="1104"/>
      <c r="CF16" s="1104"/>
      <c r="CG16" s="1105"/>
      <c r="CH16" s="1078"/>
      <c r="CI16" s="1079"/>
      <c r="CJ16" s="1079"/>
      <c r="CK16" s="1079"/>
      <c r="CL16" s="1080"/>
      <c r="CM16" s="1078"/>
      <c r="CN16" s="1079"/>
      <c r="CO16" s="1079"/>
      <c r="CP16" s="1079"/>
      <c r="CQ16" s="1080"/>
      <c r="CR16" s="1078"/>
      <c r="CS16" s="1079"/>
      <c r="CT16" s="1079"/>
      <c r="CU16" s="1079"/>
      <c r="CV16" s="1080"/>
      <c r="CW16" s="1078"/>
      <c r="CX16" s="1079"/>
      <c r="CY16" s="1079"/>
      <c r="CZ16" s="1079"/>
      <c r="DA16" s="1080"/>
      <c r="DB16" s="1078"/>
      <c r="DC16" s="1079"/>
      <c r="DD16" s="1079"/>
      <c r="DE16" s="1079"/>
      <c r="DF16" s="1080"/>
      <c r="DG16" s="1078"/>
      <c r="DH16" s="1079"/>
      <c r="DI16" s="1079"/>
      <c r="DJ16" s="1079"/>
      <c r="DK16" s="1080"/>
      <c r="DL16" s="1078"/>
      <c r="DM16" s="1079"/>
      <c r="DN16" s="1079"/>
      <c r="DO16" s="1079"/>
      <c r="DP16" s="1080"/>
      <c r="DQ16" s="1078"/>
      <c r="DR16" s="1079"/>
      <c r="DS16" s="1079"/>
      <c r="DT16" s="1079"/>
      <c r="DU16" s="1080"/>
      <c r="DV16" s="1081"/>
      <c r="DW16" s="1082"/>
      <c r="DX16" s="1082"/>
      <c r="DY16" s="1082"/>
      <c r="DZ16" s="1083"/>
      <c r="EA16" s="254"/>
    </row>
    <row r="17" spans="1:131" s="255" customFormat="1" ht="26.25" customHeight="1" x14ac:dyDescent="0.2">
      <c r="A17" s="261">
        <v>
11</v>
      </c>
      <c r="B17" s="1126"/>
      <c r="C17" s="1127"/>
      <c r="D17" s="1127"/>
      <c r="E17" s="1127"/>
      <c r="F17" s="1127"/>
      <c r="G17" s="1127"/>
      <c r="H17" s="1127"/>
      <c r="I17" s="1127"/>
      <c r="J17" s="1127"/>
      <c r="K17" s="1127"/>
      <c r="L17" s="1127"/>
      <c r="M17" s="1127"/>
      <c r="N17" s="1127"/>
      <c r="O17" s="1127"/>
      <c r="P17" s="1128"/>
      <c r="Q17" s="1132"/>
      <c r="R17" s="1133"/>
      <c r="S17" s="1133"/>
      <c r="T17" s="1133"/>
      <c r="U17" s="1133"/>
      <c r="V17" s="1133"/>
      <c r="W17" s="1133"/>
      <c r="X17" s="1133"/>
      <c r="Y17" s="1133"/>
      <c r="Z17" s="1133"/>
      <c r="AA17" s="1133"/>
      <c r="AB17" s="1133"/>
      <c r="AC17" s="1133"/>
      <c r="AD17" s="1133"/>
      <c r="AE17" s="1134"/>
      <c r="AF17" s="1108"/>
      <c r="AG17" s="1109"/>
      <c r="AH17" s="1109"/>
      <c r="AI17" s="1109"/>
      <c r="AJ17" s="1110"/>
      <c r="AK17" s="1175"/>
      <c r="AL17" s="1176"/>
      <c r="AM17" s="1176"/>
      <c r="AN17" s="1176"/>
      <c r="AO17" s="1176"/>
      <c r="AP17" s="1176"/>
      <c r="AQ17" s="1176"/>
      <c r="AR17" s="1176"/>
      <c r="AS17" s="1176"/>
      <c r="AT17" s="1176"/>
      <c r="AU17" s="1173"/>
      <c r="AV17" s="1173"/>
      <c r="AW17" s="1173"/>
      <c r="AX17" s="1173"/>
      <c r="AY17" s="1174"/>
      <c r="AZ17" s="252"/>
      <c r="BA17" s="252"/>
      <c r="BB17" s="252"/>
      <c r="BC17" s="252"/>
      <c r="BD17" s="252"/>
      <c r="BE17" s="253"/>
      <c r="BF17" s="253"/>
      <c r="BG17" s="253"/>
      <c r="BH17" s="253"/>
      <c r="BI17" s="253"/>
      <c r="BJ17" s="253"/>
      <c r="BK17" s="253"/>
      <c r="BL17" s="253"/>
      <c r="BM17" s="253"/>
      <c r="BN17" s="253"/>
      <c r="BO17" s="253"/>
      <c r="BP17" s="253"/>
      <c r="BQ17" s="262">
        <v>
11</v>
      </c>
      <c r="BR17" s="263"/>
      <c r="BS17" s="1103"/>
      <c r="BT17" s="1104"/>
      <c r="BU17" s="1104"/>
      <c r="BV17" s="1104"/>
      <c r="BW17" s="1104"/>
      <c r="BX17" s="1104"/>
      <c r="BY17" s="1104"/>
      <c r="BZ17" s="1104"/>
      <c r="CA17" s="1104"/>
      <c r="CB17" s="1104"/>
      <c r="CC17" s="1104"/>
      <c r="CD17" s="1104"/>
      <c r="CE17" s="1104"/>
      <c r="CF17" s="1104"/>
      <c r="CG17" s="1105"/>
      <c r="CH17" s="1078"/>
      <c r="CI17" s="1079"/>
      <c r="CJ17" s="1079"/>
      <c r="CK17" s="1079"/>
      <c r="CL17" s="1080"/>
      <c r="CM17" s="1078"/>
      <c r="CN17" s="1079"/>
      <c r="CO17" s="1079"/>
      <c r="CP17" s="1079"/>
      <c r="CQ17" s="1080"/>
      <c r="CR17" s="1078"/>
      <c r="CS17" s="1079"/>
      <c r="CT17" s="1079"/>
      <c r="CU17" s="1079"/>
      <c r="CV17" s="1080"/>
      <c r="CW17" s="1078"/>
      <c r="CX17" s="1079"/>
      <c r="CY17" s="1079"/>
      <c r="CZ17" s="1079"/>
      <c r="DA17" s="1080"/>
      <c r="DB17" s="1078"/>
      <c r="DC17" s="1079"/>
      <c r="DD17" s="1079"/>
      <c r="DE17" s="1079"/>
      <c r="DF17" s="1080"/>
      <c r="DG17" s="1078"/>
      <c r="DH17" s="1079"/>
      <c r="DI17" s="1079"/>
      <c r="DJ17" s="1079"/>
      <c r="DK17" s="1080"/>
      <c r="DL17" s="1078"/>
      <c r="DM17" s="1079"/>
      <c r="DN17" s="1079"/>
      <c r="DO17" s="1079"/>
      <c r="DP17" s="1080"/>
      <c r="DQ17" s="1078"/>
      <c r="DR17" s="1079"/>
      <c r="DS17" s="1079"/>
      <c r="DT17" s="1079"/>
      <c r="DU17" s="1080"/>
      <c r="DV17" s="1081"/>
      <c r="DW17" s="1082"/>
      <c r="DX17" s="1082"/>
      <c r="DY17" s="1082"/>
      <c r="DZ17" s="1083"/>
      <c r="EA17" s="254"/>
    </row>
    <row r="18" spans="1:131" s="255" customFormat="1" ht="26.25" customHeight="1" x14ac:dyDescent="0.2">
      <c r="A18" s="261">
        <v>
12</v>
      </c>
      <c r="B18" s="1126"/>
      <c r="C18" s="1127"/>
      <c r="D18" s="1127"/>
      <c r="E18" s="1127"/>
      <c r="F18" s="1127"/>
      <c r="G18" s="1127"/>
      <c r="H18" s="1127"/>
      <c r="I18" s="1127"/>
      <c r="J18" s="1127"/>
      <c r="K18" s="1127"/>
      <c r="L18" s="1127"/>
      <c r="M18" s="1127"/>
      <c r="N18" s="1127"/>
      <c r="O18" s="1127"/>
      <c r="P18" s="1128"/>
      <c r="Q18" s="1132"/>
      <c r="R18" s="1133"/>
      <c r="S18" s="1133"/>
      <c r="T18" s="1133"/>
      <c r="U18" s="1133"/>
      <c r="V18" s="1133"/>
      <c r="W18" s="1133"/>
      <c r="X18" s="1133"/>
      <c r="Y18" s="1133"/>
      <c r="Z18" s="1133"/>
      <c r="AA18" s="1133"/>
      <c r="AB18" s="1133"/>
      <c r="AC18" s="1133"/>
      <c r="AD18" s="1133"/>
      <c r="AE18" s="1134"/>
      <c r="AF18" s="1108"/>
      <c r="AG18" s="1109"/>
      <c r="AH18" s="1109"/>
      <c r="AI18" s="1109"/>
      <c r="AJ18" s="1110"/>
      <c r="AK18" s="1175"/>
      <c r="AL18" s="1176"/>
      <c r="AM18" s="1176"/>
      <c r="AN18" s="1176"/>
      <c r="AO18" s="1176"/>
      <c r="AP18" s="1176"/>
      <c r="AQ18" s="1176"/>
      <c r="AR18" s="1176"/>
      <c r="AS18" s="1176"/>
      <c r="AT18" s="1176"/>
      <c r="AU18" s="1173"/>
      <c r="AV18" s="1173"/>
      <c r="AW18" s="1173"/>
      <c r="AX18" s="1173"/>
      <c r="AY18" s="1174"/>
      <c r="AZ18" s="252"/>
      <c r="BA18" s="252"/>
      <c r="BB18" s="252"/>
      <c r="BC18" s="252"/>
      <c r="BD18" s="252"/>
      <c r="BE18" s="253"/>
      <c r="BF18" s="253"/>
      <c r="BG18" s="253"/>
      <c r="BH18" s="253"/>
      <c r="BI18" s="253"/>
      <c r="BJ18" s="253"/>
      <c r="BK18" s="253"/>
      <c r="BL18" s="253"/>
      <c r="BM18" s="253"/>
      <c r="BN18" s="253"/>
      <c r="BO18" s="253"/>
      <c r="BP18" s="253"/>
      <c r="BQ18" s="262">
        <v>
12</v>
      </c>
      <c r="BR18" s="263"/>
      <c r="BS18" s="1103"/>
      <c r="BT18" s="1104"/>
      <c r="BU18" s="1104"/>
      <c r="BV18" s="1104"/>
      <c r="BW18" s="1104"/>
      <c r="BX18" s="1104"/>
      <c r="BY18" s="1104"/>
      <c r="BZ18" s="1104"/>
      <c r="CA18" s="1104"/>
      <c r="CB18" s="1104"/>
      <c r="CC18" s="1104"/>
      <c r="CD18" s="1104"/>
      <c r="CE18" s="1104"/>
      <c r="CF18" s="1104"/>
      <c r="CG18" s="1105"/>
      <c r="CH18" s="1078"/>
      <c r="CI18" s="1079"/>
      <c r="CJ18" s="1079"/>
      <c r="CK18" s="1079"/>
      <c r="CL18" s="1080"/>
      <c r="CM18" s="1078"/>
      <c r="CN18" s="1079"/>
      <c r="CO18" s="1079"/>
      <c r="CP18" s="1079"/>
      <c r="CQ18" s="1080"/>
      <c r="CR18" s="1078"/>
      <c r="CS18" s="1079"/>
      <c r="CT18" s="1079"/>
      <c r="CU18" s="1079"/>
      <c r="CV18" s="1080"/>
      <c r="CW18" s="1078"/>
      <c r="CX18" s="1079"/>
      <c r="CY18" s="1079"/>
      <c r="CZ18" s="1079"/>
      <c r="DA18" s="1080"/>
      <c r="DB18" s="1078"/>
      <c r="DC18" s="1079"/>
      <c r="DD18" s="1079"/>
      <c r="DE18" s="1079"/>
      <c r="DF18" s="1080"/>
      <c r="DG18" s="1078"/>
      <c r="DH18" s="1079"/>
      <c r="DI18" s="1079"/>
      <c r="DJ18" s="1079"/>
      <c r="DK18" s="1080"/>
      <c r="DL18" s="1078"/>
      <c r="DM18" s="1079"/>
      <c r="DN18" s="1079"/>
      <c r="DO18" s="1079"/>
      <c r="DP18" s="1080"/>
      <c r="DQ18" s="1078"/>
      <c r="DR18" s="1079"/>
      <c r="DS18" s="1079"/>
      <c r="DT18" s="1079"/>
      <c r="DU18" s="1080"/>
      <c r="DV18" s="1081"/>
      <c r="DW18" s="1082"/>
      <c r="DX18" s="1082"/>
      <c r="DY18" s="1082"/>
      <c r="DZ18" s="1083"/>
      <c r="EA18" s="254"/>
    </row>
    <row r="19" spans="1:131" s="255" customFormat="1" ht="26.25" customHeight="1" x14ac:dyDescent="0.2">
      <c r="A19" s="261">
        <v>
13</v>
      </c>
      <c r="B19" s="1126"/>
      <c r="C19" s="1127"/>
      <c r="D19" s="1127"/>
      <c r="E19" s="1127"/>
      <c r="F19" s="1127"/>
      <c r="G19" s="1127"/>
      <c r="H19" s="1127"/>
      <c r="I19" s="1127"/>
      <c r="J19" s="1127"/>
      <c r="K19" s="1127"/>
      <c r="L19" s="1127"/>
      <c r="M19" s="1127"/>
      <c r="N19" s="1127"/>
      <c r="O19" s="1127"/>
      <c r="P19" s="1128"/>
      <c r="Q19" s="1132"/>
      <c r="R19" s="1133"/>
      <c r="S19" s="1133"/>
      <c r="T19" s="1133"/>
      <c r="U19" s="1133"/>
      <c r="V19" s="1133"/>
      <c r="W19" s="1133"/>
      <c r="X19" s="1133"/>
      <c r="Y19" s="1133"/>
      <c r="Z19" s="1133"/>
      <c r="AA19" s="1133"/>
      <c r="AB19" s="1133"/>
      <c r="AC19" s="1133"/>
      <c r="AD19" s="1133"/>
      <c r="AE19" s="1134"/>
      <c r="AF19" s="1108"/>
      <c r="AG19" s="1109"/>
      <c r="AH19" s="1109"/>
      <c r="AI19" s="1109"/>
      <c r="AJ19" s="1110"/>
      <c r="AK19" s="1175"/>
      <c r="AL19" s="1176"/>
      <c r="AM19" s="1176"/>
      <c r="AN19" s="1176"/>
      <c r="AO19" s="1176"/>
      <c r="AP19" s="1176"/>
      <c r="AQ19" s="1176"/>
      <c r="AR19" s="1176"/>
      <c r="AS19" s="1176"/>
      <c r="AT19" s="1176"/>
      <c r="AU19" s="1173"/>
      <c r="AV19" s="1173"/>
      <c r="AW19" s="1173"/>
      <c r="AX19" s="1173"/>
      <c r="AY19" s="1174"/>
      <c r="AZ19" s="252"/>
      <c r="BA19" s="252"/>
      <c r="BB19" s="252"/>
      <c r="BC19" s="252"/>
      <c r="BD19" s="252"/>
      <c r="BE19" s="253"/>
      <c r="BF19" s="253"/>
      <c r="BG19" s="253"/>
      <c r="BH19" s="253"/>
      <c r="BI19" s="253"/>
      <c r="BJ19" s="253"/>
      <c r="BK19" s="253"/>
      <c r="BL19" s="253"/>
      <c r="BM19" s="253"/>
      <c r="BN19" s="253"/>
      <c r="BO19" s="253"/>
      <c r="BP19" s="253"/>
      <c r="BQ19" s="262">
        <v>
13</v>
      </c>
      <c r="BR19" s="263"/>
      <c r="BS19" s="1103"/>
      <c r="BT19" s="1104"/>
      <c r="BU19" s="1104"/>
      <c r="BV19" s="1104"/>
      <c r="BW19" s="1104"/>
      <c r="BX19" s="1104"/>
      <c r="BY19" s="1104"/>
      <c r="BZ19" s="1104"/>
      <c r="CA19" s="1104"/>
      <c r="CB19" s="1104"/>
      <c r="CC19" s="1104"/>
      <c r="CD19" s="1104"/>
      <c r="CE19" s="1104"/>
      <c r="CF19" s="1104"/>
      <c r="CG19" s="1105"/>
      <c r="CH19" s="1078"/>
      <c r="CI19" s="1079"/>
      <c r="CJ19" s="1079"/>
      <c r="CK19" s="1079"/>
      <c r="CL19" s="1080"/>
      <c r="CM19" s="1078"/>
      <c r="CN19" s="1079"/>
      <c r="CO19" s="1079"/>
      <c r="CP19" s="1079"/>
      <c r="CQ19" s="1080"/>
      <c r="CR19" s="1078"/>
      <c r="CS19" s="1079"/>
      <c r="CT19" s="1079"/>
      <c r="CU19" s="1079"/>
      <c r="CV19" s="1080"/>
      <c r="CW19" s="1078"/>
      <c r="CX19" s="1079"/>
      <c r="CY19" s="1079"/>
      <c r="CZ19" s="1079"/>
      <c r="DA19" s="1080"/>
      <c r="DB19" s="1078"/>
      <c r="DC19" s="1079"/>
      <c r="DD19" s="1079"/>
      <c r="DE19" s="1079"/>
      <c r="DF19" s="1080"/>
      <c r="DG19" s="1078"/>
      <c r="DH19" s="1079"/>
      <c r="DI19" s="1079"/>
      <c r="DJ19" s="1079"/>
      <c r="DK19" s="1080"/>
      <c r="DL19" s="1078"/>
      <c r="DM19" s="1079"/>
      <c r="DN19" s="1079"/>
      <c r="DO19" s="1079"/>
      <c r="DP19" s="1080"/>
      <c r="DQ19" s="1078"/>
      <c r="DR19" s="1079"/>
      <c r="DS19" s="1079"/>
      <c r="DT19" s="1079"/>
      <c r="DU19" s="1080"/>
      <c r="DV19" s="1081"/>
      <c r="DW19" s="1082"/>
      <c r="DX19" s="1082"/>
      <c r="DY19" s="1082"/>
      <c r="DZ19" s="1083"/>
      <c r="EA19" s="254"/>
    </row>
    <row r="20" spans="1:131" s="255" customFormat="1" ht="26.25" customHeight="1" x14ac:dyDescent="0.2">
      <c r="A20" s="261">
        <v>
14</v>
      </c>
      <c r="B20" s="1126"/>
      <c r="C20" s="1127"/>
      <c r="D20" s="1127"/>
      <c r="E20" s="1127"/>
      <c r="F20" s="1127"/>
      <c r="G20" s="1127"/>
      <c r="H20" s="1127"/>
      <c r="I20" s="1127"/>
      <c r="J20" s="1127"/>
      <c r="K20" s="1127"/>
      <c r="L20" s="1127"/>
      <c r="M20" s="1127"/>
      <c r="N20" s="1127"/>
      <c r="O20" s="1127"/>
      <c r="P20" s="1128"/>
      <c r="Q20" s="1132"/>
      <c r="R20" s="1133"/>
      <c r="S20" s="1133"/>
      <c r="T20" s="1133"/>
      <c r="U20" s="1133"/>
      <c r="V20" s="1133"/>
      <c r="W20" s="1133"/>
      <c r="X20" s="1133"/>
      <c r="Y20" s="1133"/>
      <c r="Z20" s="1133"/>
      <c r="AA20" s="1133"/>
      <c r="AB20" s="1133"/>
      <c r="AC20" s="1133"/>
      <c r="AD20" s="1133"/>
      <c r="AE20" s="1134"/>
      <c r="AF20" s="1108"/>
      <c r="AG20" s="1109"/>
      <c r="AH20" s="1109"/>
      <c r="AI20" s="1109"/>
      <c r="AJ20" s="1110"/>
      <c r="AK20" s="1175"/>
      <c r="AL20" s="1176"/>
      <c r="AM20" s="1176"/>
      <c r="AN20" s="1176"/>
      <c r="AO20" s="1176"/>
      <c r="AP20" s="1176"/>
      <c r="AQ20" s="1176"/>
      <c r="AR20" s="1176"/>
      <c r="AS20" s="1176"/>
      <c r="AT20" s="1176"/>
      <c r="AU20" s="1173"/>
      <c r="AV20" s="1173"/>
      <c r="AW20" s="1173"/>
      <c r="AX20" s="1173"/>
      <c r="AY20" s="1174"/>
      <c r="AZ20" s="252"/>
      <c r="BA20" s="252"/>
      <c r="BB20" s="252"/>
      <c r="BC20" s="252"/>
      <c r="BD20" s="252"/>
      <c r="BE20" s="253"/>
      <c r="BF20" s="253"/>
      <c r="BG20" s="253"/>
      <c r="BH20" s="253"/>
      <c r="BI20" s="253"/>
      <c r="BJ20" s="253"/>
      <c r="BK20" s="253"/>
      <c r="BL20" s="253"/>
      <c r="BM20" s="253"/>
      <c r="BN20" s="253"/>
      <c r="BO20" s="253"/>
      <c r="BP20" s="253"/>
      <c r="BQ20" s="262">
        <v>
14</v>
      </c>
      <c r="BR20" s="263"/>
      <c r="BS20" s="1103"/>
      <c r="BT20" s="1104"/>
      <c r="BU20" s="1104"/>
      <c r="BV20" s="1104"/>
      <c r="BW20" s="1104"/>
      <c r="BX20" s="1104"/>
      <c r="BY20" s="1104"/>
      <c r="BZ20" s="1104"/>
      <c r="CA20" s="1104"/>
      <c r="CB20" s="1104"/>
      <c r="CC20" s="1104"/>
      <c r="CD20" s="1104"/>
      <c r="CE20" s="1104"/>
      <c r="CF20" s="1104"/>
      <c r="CG20" s="1105"/>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1"/>
      <c r="DW20" s="1082"/>
      <c r="DX20" s="1082"/>
      <c r="DY20" s="1082"/>
      <c r="DZ20" s="1083"/>
      <c r="EA20" s="254"/>
    </row>
    <row r="21" spans="1:131" s="255" customFormat="1" ht="26.25" customHeight="1" thickBot="1" x14ac:dyDescent="0.25">
      <c r="A21" s="261">
        <v>
15</v>
      </c>
      <c r="B21" s="1126"/>
      <c r="C21" s="1127"/>
      <c r="D21" s="1127"/>
      <c r="E21" s="1127"/>
      <c r="F21" s="1127"/>
      <c r="G21" s="1127"/>
      <c r="H21" s="1127"/>
      <c r="I21" s="1127"/>
      <c r="J21" s="1127"/>
      <c r="K21" s="1127"/>
      <c r="L21" s="1127"/>
      <c r="M21" s="1127"/>
      <c r="N21" s="1127"/>
      <c r="O21" s="1127"/>
      <c r="P21" s="1128"/>
      <c r="Q21" s="1132"/>
      <c r="R21" s="1133"/>
      <c r="S21" s="1133"/>
      <c r="T21" s="1133"/>
      <c r="U21" s="1133"/>
      <c r="V21" s="1133"/>
      <c r="W21" s="1133"/>
      <c r="X21" s="1133"/>
      <c r="Y21" s="1133"/>
      <c r="Z21" s="1133"/>
      <c r="AA21" s="1133"/>
      <c r="AB21" s="1133"/>
      <c r="AC21" s="1133"/>
      <c r="AD21" s="1133"/>
      <c r="AE21" s="1134"/>
      <c r="AF21" s="1108"/>
      <c r="AG21" s="1109"/>
      <c r="AH21" s="1109"/>
      <c r="AI21" s="1109"/>
      <c r="AJ21" s="1110"/>
      <c r="AK21" s="1175"/>
      <c r="AL21" s="1176"/>
      <c r="AM21" s="1176"/>
      <c r="AN21" s="1176"/>
      <c r="AO21" s="1176"/>
      <c r="AP21" s="1176"/>
      <c r="AQ21" s="1176"/>
      <c r="AR21" s="1176"/>
      <c r="AS21" s="1176"/>
      <c r="AT21" s="1176"/>
      <c r="AU21" s="1173"/>
      <c r="AV21" s="1173"/>
      <c r="AW21" s="1173"/>
      <c r="AX21" s="1173"/>
      <c r="AY21" s="1174"/>
      <c r="AZ21" s="252"/>
      <c r="BA21" s="252"/>
      <c r="BB21" s="252"/>
      <c r="BC21" s="252"/>
      <c r="BD21" s="252"/>
      <c r="BE21" s="253"/>
      <c r="BF21" s="253"/>
      <c r="BG21" s="253"/>
      <c r="BH21" s="253"/>
      <c r="BI21" s="253"/>
      <c r="BJ21" s="253"/>
      <c r="BK21" s="253"/>
      <c r="BL21" s="253"/>
      <c r="BM21" s="253"/>
      <c r="BN21" s="253"/>
      <c r="BO21" s="253"/>
      <c r="BP21" s="253"/>
      <c r="BQ21" s="262">
        <v>
15</v>
      </c>
      <c r="BR21" s="263"/>
      <c r="BS21" s="1103"/>
      <c r="BT21" s="1104"/>
      <c r="BU21" s="1104"/>
      <c r="BV21" s="1104"/>
      <c r="BW21" s="1104"/>
      <c r="BX21" s="1104"/>
      <c r="BY21" s="1104"/>
      <c r="BZ21" s="1104"/>
      <c r="CA21" s="1104"/>
      <c r="CB21" s="1104"/>
      <c r="CC21" s="1104"/>
      <c r="CD21" s="1104"/>
      <c r="CE21" s="1104"/>
      <c r="CF21" s="1104"/>
      <c r="CG21" s="1105"/>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1"/>
      <c r="DW21" s="1082"/>
      <c r="DX21" s="1082"/>
      <c r="DY21" s="1082"/>
      <c r="DZ21" s="1083"/>
      <c r="EA21" s="254"/>
    </row>
    <row r="22" spans="1:131" s="255" customFormat="1" ht="26.25" customHeight="1" x14ac:dyDescent="0.2">
      <c r="A22" s="261">
        <v>
16</v>
      </c>
      <c r="B22" s="1126"/>
      <c r="C22" s="1127"/>
      <c r="D22" s="1127"/>
      <c r="E22" s="1127"/>
      <c r="F22" s="1127"/>
      <c r="G22" s="1127"/>
      <c r="H22" s="1127"/>
      <c r="I22" s="1127"/>
      <c r="J22" s="1127"/>
      <c r="K22" s="1127"/>
      <c r="L22" s="1127"/>
      <c r="M22" s="1127"/>
      <c r="N22" s="1127"/>
      <c r="O22" s="1127"/>
      <c r="P22" s="1128"/>
      <c r="Q22" s="1170"/>
      <c r="R22" s="1171"/>
      <c r="S22" s="1171"/>
      <c r="T22" s="1171"/>
      <c r="U22" s="1171"/>
      <c r="V22" s="1171"/>
      <c r="W22" s="1171"/>
      <c r="X22" s="1171"/>
      <c r="Y22" s="1171"/>
      <c r="Z22" s="1171"/>
      <c r="AA22" s="1171"/>
      <c r="AB22" s="1171"/>
      <c r="AC22" s="1171"/>
      <c r="AD22" s="1171"/>
      <c r="AE22" s="1172"/>
      <c r="AF22" s="1108"/>
      <c r="AG22" s="1109"/>
      <c r="AH22" s="1109"/>
      <c r="AI22" s="1109"/>
      <c r="AJ22" s="1110"/>
      <c r="AK22" s="1166"/>
      <c r="AL22" s="1167"/>
      <c r="AM22" s="1167"/>
      <c r="AN22" s="1167"/>
      <c r="AO22" s="1167"/>
      <c r="AP22" s="1167"/>
      <c r="AQ22" s="1167"/>
      <c r="AR22" s="1167"/>
      <c r="AS22" s="1167"/>
      <c r="AT22" s="1167"/>
      <c r="AU22" s="1168"/>
      <c r="AV22" s="1168"/>
      <c r="AW22" s="1168"/>
      <c r="AX22" s="1168"/>
      <c r="AY22" s="1169"/>
      <c r="AZ22" s="1124" t="s">
        <v>
385</v>
      </c>
      <c r="BA22" s="1124"/>
      <c r="BB22" s="1124"/>
      <c r="BC22" s="1124"/>
      <c r="BD22" s="1125"/>
      <c r="BE22" s="253"/>
      <c r="BF22" s="253"/>
      <c r="BG22" s="253"/>
      <c r="BH22" s="253"/>
      <c r="BI22" s="253"/>
      <c r="BJ22" s="253"/>
      <c r="BK22" s="253"/>
      <c r="BL22" s="253"/>
      <c r="BM22" s="253"/>
      <c r="BN22" s="253"/>
      <c r="BO22" s="253"/>
      <c r="BP22" s="253"/>
      <c r="BQ22" s="262">
        <v>
16</v>
      </c>
      <c r="BR22" s="263"/>
      <c r="BS22" s="1103"/>
      <c r="BT22" s="1104"/>
      <c r="BU22" s="1104"/>
      <c r="BV22" s="1104"/>
      <c r="BW22" s="1104"/>
      <c r="BX22" s="1104"/>
      <c r="BY22" s="1104"/>
      <c r="BZ22" s="1104"/>
      <c r="CA22" s="1104"/>
      <c r="CB22" s="1104"/>
      <c r="CC22" s="1104"/>
      <c r="CD22" s="1104"/>
      <c r="CE22" s="1104"/>
      <c r="CF22" s="1104"/>
      <c r="CG22" s="1105"/>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54"/>
    </row>
    <row r="23" spans="1:131" s="255" customFormat="1" ht="26.25" customHeight="1" thickBot="1" x14ac:dyDescent="0.25">
      <c r="A23" s="264" t="s">
        <v>
386</v>
      </c>
      <c r="B23" s="1033" t="s">
        <v>
387</v>
      </c>
      <c r="C23" s="1034"/>
      <c r="D23" s="1034"/>
      <c r="E23" s="1034"/>
      <c r="F23" s="1034"/>
      <c r="G23" s="1034"/>
      <c r="H23" s="1034"/>
      <c r="I23" s="1034"/>
      <c r="J23" s="1034"/>
      <c r="K23" s="1034"/>
      <c r="L23" s="1034"/>
      <c r="M23" s="1034"/>
      <c r="N23" s="1034"/>
      <c r="O23" s="1034"/>
      <c r="P23" s="1035"/>
      <c r="Q23" s="1157">
        <v>
4787</v>
      </c>
      <c r="R23" s="1158"/>
      <c r="S23" s="1158"/>
      <c r="T23" s="1158"/>
      <c r="U23" s="1158"/>
      <c r="V23" s="1158">
        <v>
4565</v>
      </c>
      <c r="W23" s="1158"/>
      <c r="X23" s="1158"/>
      <c r="Y23" s="1158"/>
      <c r="Z23" s="1158"/>
      <c r="AA23" s="1158">
        <v>
222</v>
      </c>
      <c r="AB23" s="1158"/>
      <c r="AC23" s="1158"/>
      <c r="AD23" s="1158"/>
      <c r="AE23" s="1159"/>
      <c r="AF23" s="1160">
        <v>
222</v>
      </c>
      <c r="AG23" s="1158"/>
      <c r="AH23" s="1158"/>
      <c r="AI23" s="1158"/>
      <c r="AJ23" s="1161"/>
      <c r="AK23" s="1162"/>
      <c r="AL23" s="1163"/>
      <c r="AM23" s="1163"/>
      <c r="AN23" s="1163"/>
      <c r="AO23" s="1163"/>
      <c r="AP23" s="1158">
        <v>
2237</v>
      </c>
      <c r="AQ23" s="1158"/>
      <c r="AR23" s="1158"/>
      <c r="AS23" s="1158"/>
      <c r="AT23" s="1158"/>
      <c r="AU23" s="1164"/>
      <c r="AV23" s="1164"/>
      <c r="AW23" s="1164"/>
      <c r="AX23" s="1164"/>
      <c r="AY23" s="1165"/>
      <c r="AZ23" s="1154" t="s">
        <v>
127</v>
      </c>
      <c r="BA23" s="1155"/>
      <c r="BB23" s="1155"/>
      <c r="BC23" s="1155"/>
      <c r="BD23" s="1156"/>
      <c r="BE23" s="253"/>
      <c r="BF23" s="253"/>
      <c r="BG23" s="253"/>
      <c r="BH23" s="253"/>
      <c r="BI23" s="253"/>
      <c r="BJ23" s="253"/>
      <c r="BK23" s="253"/>
      <c r="BL23" s="253"/>
      <c r="BM23" s="253"/>
      <c r="BN23" s="253"/>
      <c r="BO23" s="253"/>
      <c r="BP23" s="253"/>
      <c r="BQ23" s="262">
        <v>
17</v>
      </c>
      <c r="BR23" s="263"/>
      <c r="BS23" s="1103"/>
      <c r="BT23" s="1104"/>
      <c r="BU23" s="1104"/>
      <c r="BV23" s="1104"/>
      <c r="BW23" s="1104"/>
      <c r="BX23" s="1104"/>
      <c r="BY23" s="1104"/>
      <c r="BZ23" s="1104"/>
      <c r="CA23" s="1104"/>
      <c r="CB23" s="1104"/>
      <c r="CC23" s="1104"/>
      <c r="CD23" s="1104"/>
      <c r="CE23" s="1104"/>
      <c r="CF23" s="1104"/>
      <c r="CG23" s="1105"/>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54"/>
    </row>
    <row r="24" spans="1:131" s="255" customFormat="1" ht="26.25" customHeight="1" x14ac:dyDescent="0.2">
      <c r="A24" s="1153" t="s">
        <v>
388</v>
      </c>
      <c r="B24" s="1153"/>
      <c r="C24" s="1153"/>
      <c r="D24" s="1153"/>
      <c r="E24" s="1153"/>
      <c r="F24" s="1153"/>
      <c r="G24" s="1153"/>
      <c r="H24" s="1153"/>
      <c r="I24" s="1153"/>
      <c r="J24" s="1153"/>
      <c r="K24" s="1153"/>
      <c r="L24" s="1153"/>
      <c r="M24" s="1153"/>
      <c r="N24" s="1153"/>
      <c r="O24" s="1153"/>
      <c r="P24" s="1153"/>
      <c r="Q24" s="1153"/>
      <c r="R24" s="1153"/>
      <c r="S24" s="1153"/>
      <c r="T24" s="1153"/>
      <c r="U24" s="1153"/>
      <c r="V24" s="1153"/>
      <c r="W24" s="1153"/>
      <c r="X24" s="1153"/>
      <c r="Y24" s="1153"/>
      <c r="Z24" s="1153"/>
      <c r="AA24" s="1153"/>
      <c r="AB24" s="1153"/>
      <c r="AC24" s="1153"/>
      <c r="AD24" s="1153"/>
      <c r="AE24" s="1153"/>
      <c r="AF24" s="1153"/>
      <c r="AG24" s="1153"/>
      <c r="AH24" s="1153"/>
      <c r="AI24" s="1153"/>
      <c r="AJ24" s="1153"/>
      <c r="AK24" s="1153"/>
      <c r="AL24" s="1153"/>
      <c r="AM24" s="1153"/>
      <c r="AN24" s="1153"/>
      <c r="AO24" s="1153"/>
      <c r="AP24" s="1153"/>
      <c r="AQ24" s="1153"/>
      <c r="AR24" s="1153"/>
      <c r="AS24" s="1153"/>
      <c r="AT24" s="1153"/>
      <c r="AU24" s="1153"/>
      <c r="AV24" s="1153"/>
      <c r="AW24" s="1153"/>
      <c r="AX24" s="1153"/>
      <c r="AY24" s="1153"/>
      <c r="AZ24" s="252"/>
      <c r="BA24" s="252"/>
      <c r="BB24" s="252"/>
      <c r="BC24" s="252"/>
      <c r="BD24" s="252"/>
      <c r="BE24" s="253"/>
      <c r="BF24" s="253"/>
      <c r="BG24" s="253"/>
      <c r="BH24" s="253"/>
      <c r="BI24" s="253"/>
      <c r="BJ24" s="253"/>
      <c r="BK24" s="253"/>
      <c r="BL24" s="253"/>
      <c r="BM24" s="253"/>
      <c r="BN24" s="253"/>
      <c r="BO24" s="253"/>
      <c r="BP24" s="253"/>
      <c r="BQ24" s="262">
        <v>
18</v>
      </c>
      <c r="BR24" s="263"/>
      <c r="BS24" s="1103"/>
      <c r="BT24" s="1104"/>
      <c r="BU24" s="1104"/>
      <c r="BV24" s="1104"/>
      <c r="BW24" s="1104"/>
      <c r="BX24" s="1104"/>
      <c r="BY24" s="1104"/>
      <c r="BZ24" s="1104"/>
      <c r="CA24" s="1104"/>
      <c r="CB24" s="1104"/>
      <c r="CC24" s="1104"/>
      <c r="CD24" s="1104"/>
      <c r="CE24" s="1104"/>
      <c r="CF24" s="1104"/>
      <c r="CG24" s="1105"/>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54"/>
    </row>
    <row r="25" spans="1:131" s="247" customFormat="1" ht="26.25" customHeight="1" thickBot="1" x14ac:dyDescent="0.25">
      <c r="A25" s="1152" t="s">
        <v>
389</v>
      </c>
      <c r="B25" s="1152"/>
      <c r="C25" s="1152"/>
      <c r="D25" s="1152"/>
      <c r="E25" s="1152"/>
      <c r="F25" s="1152"/>
      <c r="G25" s="1152"/>
      <c r="H25" s="1152"/>
      <c r="I25" s="1152"/>
      <c r="J25" s="1152"/>
      <c r="K25" s="1152"/>
      <c r="L25" s="1152"/>
      <c r="M25" s="1152"/>
      <c r="N25" s="1152"/>
      <c r="O25" s="1152"/>
      <c r="P25" s="1152"/>
      <c r="Q25" s="1152"/>
      <c r="R25" s="1152"/>
      <c r="S25" s="1152"/>
      <c r="T25" s="1152"/>
      <c r="U25" s="1152"/>
      <c r="V25" s="1152"/>
      <c r="W25" s="1152"/>
      <c r="X25" s="1152"/>
      <c r="Y25" s="1152"/>
      <c r="Z25" s="1152"/>
      <c r="AA25" s="1152"/>
      <c r="AB25" s="1152"/>
      <c r="AC25" s="1152"/>
      <c r="AD25" s="1152"/>
      <c r="AE25" s="1152"/>
      <c r="AF25" s="1152"/>
      <c r="AG25" s="1152"/>
      <c r="AH25" s="1152"/>
      <c r="AI25" s="1152"/>
      <c r="AJ25" s="1152"/>
      <c r="AK25" s="1152"/>
      <c r="AL25" s="1152"/>
      <c r="AM25" s="1152"/>
      <c r="AN25" s="1152"/>
      <c r="AO25" s="1152"/>
      <c r="AP25" s="1152"/>
      <c r="AQ25" s="1152"/>
      <c r="AR25" s="1152"/>
      <c r="AS25" s="1152"/>
      <c r="AT25" s="1152"/>
      <c r="AU25" s="1152"/>
      <c r="AV25" s="1152"/>
      <c r="AW25" s="1152"/>
      <c r="AX25" s="1152"/>
      <c r="AY25" s="1152"/>
      <c r="AZ25" s="1152"/>
      <c r="BA25" s="1152"/>
      <c r="BB25" s="1152"/>
      <c r="BC25" s="1152"/>
      <c r="BD25" s="1152"/>
      <c r="BE25" s="1152"/>
      <c r="BF25" s="1152"/>
      <c r="BG25" s="1152"/>
      <c r="BH25" s="1152"/>
      <c r="BI25" s="1152"/>
      <c r="BJ25" s="252"/>
      <c r="BK25" s="252"/>
      <c r="BL25" s="252"/>
      <c r="BM25" s="252"/>
      <c r="BN25" s="252"/>
      <c r="BO25" s="265"/>
      <c r="BP25" s="265"/>
      <c r="BQ25" s="262">
        <v>
19</v>
      </c>
      <c r="BR25" s="263"/>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46"/>
    </row>
    <row r="26" spans="1:131" s="247" customFormat="1" ht="26.25" customHeight="1" x14ac:dyDescent="0.2">
      <c r="A26" s="1084" t="s">
        <v>
365</v>
      </c>
      <c r="B26" s="1085"/>
      <c r="C26" s="1085"/>
      <c r="D26" s="1085"/>
      <c r="E26" s="1085"/>
      <c r="F26" s="1085"/>
      <c r="G26" s="1085"/>
      <c r="H26" s="1085"/>
      <c r="I26" s="1085"/>
      <c r="J26" s="1085"/>
      <c r="K26" s="1085"/>
      <c r="L26" s="1085"/>
      <c r="M26" s="1085"/>
      <c r="N26" s="1085"/>
      <c r="O26" s="1085"/>
      <c r="P26" s="1086"/>
      <c r="Q26" s="1090" t="s">
        <v>
390</v>
      </c>
      <c r="R26" s="1091"/>
      <c r="S26" s="1091"/>
      <c r="T26" s="1091"/>
      <c r="U26" s="1092"/>
      <c r="V26" s="1090" t="s">
        <v>
391</v>
      </c>
      <c r="W26" s="1091"/>
      <c r="X26" s="1091"/>
      <c r="Y26" s="1091"/>
      <c r="Z26" s="1092"/>
      <c r="AA26" s="1090" t="s">
        <v>
392</v>
      </c>
      <c r="AB26" s="1091"/>
      <c r="AC26" s="1091"/>
      <c r="AD26" s="1091"/>
      <c r="AE26" s="1091"/>
      <c r="AF26" s="1148" t="s">
        <v>
393</v>
      </c>
      <c r="AG26" s="1097"/>
      <c r="AH26" s="1097"/>
      <c r="AI26" s="1097"/>
      <c r="AJ26" s="1149"/>
      <c r="AK26" s="1091" t="s">
        <v>
394</v>
      </c>
      <c r="AL26" s="1091"/>
      <c r="AM26" s="1091"/>
      <c r="AN26" s="1091"/>
      <c r="AO26" s="1092"/>
      <c r="AP26" s="1090" t="s">
        <v>
395</v>
      </c>
      <c r="AQ26" s="1091"/>
      <c r="AR26" s="1091"/>
      <c r="AS26" s="1091"/>
      <c r="AT26" s="1092"/>
      <c r="AU26" s="1090" t="s">
        <v>
396</v>
      </c>
      <c r="AV26" s="1091"/>
      <c r="AW26" s="1091"/>
      <c r="AX26" s="1091"/>
      <c r="AY26" s="1092"/>
      <c r="AZ26" s="1090" t="s">
        <v>
397</v>
      </c>
      <c r="BA26" s="1091"/>
      <c r="BB26" s="1091"/>
      <c r="BC26" s="1091"/>
      <c r="BD26" s="1092"/>
      <c r="BE26" s="1090" t="s">
        <v>
372</v>
      </c>
      <c r="BF26" s="1091"/>
      <c r="BG26" s="1091"/>
      <c r="BH26" s="1091"/>
      <c r="BI26" s="1106"/>
      <c r="BJ26" s="252"/>
      <c r="BK26" s="252"/>
      <c r="BL26" s="252"/>
      <c r="BM26" s="252"/>
      <c r="BN26" s="252"/>
      <c r="BO26" s="265"/>
      <c r="BP26" s="265"/>
      <c r="BQ26" s="262">
        <v>
20</v>
      </c>
      <c r="BR26" s="263"/>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6"/>
    </row>
    <row r="27" spans="1:131" s="247" customFormat="1" ht="26.25" customHeight="1" thickBot="1" x14ac:dyDescent="0.25">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50"/>
      <c r="AG27" s="1100"/>
      <c r="AH27" s="1100"/>
      <c r="AI27" s="1100"/>
      <c r="AJ27" s="1151"/>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52"/>
      <c r="BK27" s="252"/>
      <c r="BL27" s="252"/>
      <c r="BM27" s="252"/>
      <c r="BN27" s="252"/>
      <c r="BO27" s="265"/>
      <c r="BP27" s="265"/>
      <c r="BQ27" s="262">
        <v>
21</v>
      </c>
      <c r="BR27" s="263"/>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6"/>
    </row>
    <row r="28" spans="1:131" s="247" customFormat="1" ht="26.25" customHeight="1" thickTop="1" x14ac:dyDescent="0.2">
      <c r="A28" s="266">
        <v>
1</v>
      </c>
      <c r="B28" s="1139" t="s">
        <v>
398</v>
      </c>
      <c r="C28" s="1140"/>
      <c r="D28" s="1140"/>
      <c r="E28" s="1140"/>
      <c r="F28" s="1140"/>
      <c r="G28" s="1140"/>
      <c r="H28" s="1140"/>
      <c r="I28" s="1140"/>
      <c r="J28" s="1140"/>
      <c r="K28" s="1140"/>
      <c r="L28" s="1140"/>
      <c r="M28" s="1140"/>
      <c r="N28" s="1140"/>
      <c r="O28" s="1140"/>
      <c r="P28" s="1141"/>
      <c r="Q28" s="1142">
        <v>
320</v>
      </c>
      <c r="R28" s="1143"/>
      <c r="S28" s="1143"/>
      <c r="T28" s="1143"/>
      <c r="U28" s="1143"/>
      <c r="V28" s="1143">
        <v>
320</v>
      </c>
      <c r="W28" s="1143"/>
      <c r="X28" s="1143"/>
      <c r="Y28" s="1143"/>
      <c r="Z28" s="1143"/>
      <c r="AA28" s="1143">
        <v>
0</v>
      </c>
      <c r="AB28" s="1143"/>
      <c r="AC28" s="1143"/>
      <c r="AD28" s="1143"/>
      <c r="AE28" s="1144"/>
      <c r="AF28" s="1145" t="s">
        <v>
127</v>
      </c>
      <c r="AG28" s="1143"/>
      <c r="AH28" s="1143"/>
      <c r="AI28" s="1143"/>
      <c r="AJ28" s="1146"/>
      <c r="AK28" s="1147">
        <v>
40</v>
      </c>
      <c r="AL28" s="1135"/>
      <c r="AM28" s="1135"/>
      <c r="AN28" s="1135"/>
      <c r="AO28" s="1135"/>
      <c r="AP28" s="1135" t="s">
        <v>
505</v>
      </c>
      <c r="AQ28" s="1135"/>
      <c r="AR28" s="1135"/>
      <c r="AS28" s="1135"/>
      <c r="AT28" s="1135"/>
      <c r="AU28" s="1135" t="s">
        <v>
505</v>
      </c>
      <c r="AV28" s="1135"/>
      <c r="AW28" s="1135"/>
      <c r="AX28" s="1135"/>
      <c r="AY28" s="1135"/>
      <c r="AZ28" s="1136" t="s">
        <v>
505</v>
      </c>
      <c r="BA28" s="1136"/>
      <c r="BB28" s="1136"/>
      <c r="BC28" s="1136"/>
      <c r="BD28" s="1136"/>
      <c r="BE28" s="1137"/>
      <c r="BF28" s="1137"/>
      <c r="BG28" s="1137"/>
      <c r="BH28" s="1137"/>
      <c r="BI28" s="1138"/>
      <c r="BJ28" s="252"/>
      <c r="BK28" s="252"/>
      <c r="BL28" s="252"/>
      <c r="BM28" s="252"/>
      <c r="BN28" s="252"/>
      <c r="BO28" s="265"/>
      <c r="BP28" s="265"/>
      <c r="BQ28" s="262">
        <v>
22</v>
      </c>
      <c r="BR28" s="263"/>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6"/>
    </row>
    <row r="29" spans="1:131" s="247" customFormat="1" ht="26.25" customHeight="1" x14ac:dyDescent="0.2">
      <c r="A29" s="266">
        <v>
2</v>
      </c>
      <c r="B29" s="1126" t="s">
        <v>
399</v>
      </c>
      <c r="C29" s="1127"/>
      <c r="D29" s="1127"/>
      <c r="E29" s="1127"/>
      <c r="F29" s="1127"/>
      <c r="G29" s="1127"/>
      <c r="H29" s="1127"/>
      <c r="I29" s="1127"/>
      <c r="J29" s="1127"/>
      <c r="K29" s="1127"/>
      <c r="L29" s="1127"/>
      <c r="M29" s="1127"/>
      <c r="N29" s="1127"/>
      <c r="O29" s="1127"/>
      <c r="P29" s="1128"/>
      <c r="Q29" s="1132">
        <v>
83</v>
      </c>
      <c r="R29" s="1133"/>
      <c r="S29" s="1133"/>
      <c r="T29" s="1133"/>
      <c r="U29" s="1133"/>
      <c r="V29" s="1133">
        <v>
78</v>
      </c>
      <c r="W29" s="1133"/>
      <c r="X29" s="1133"/>
      <c r="Y29" s="1133"/>
      <c r="Z29" s="1133"/>
      <c r="AA29" s="1133">
        <v>
5</v>
      </c>
      <c r="AB29" s="1133"/>
      <c r="AC29" s="1133"/>
      <c r="AD29" s="1133"/>
      <c r="AE29" s="1134"/>
      <c r="AF29" s="1108">
        <v>
5</v>
      </c>
      <c r="AG29" s="1109"/>
      <c r="AH29" s="1109"/>
      <c r="AI29" s="1109"/>
      <c r="AJ29" s="1110"/>
      <c r="AK29" s="1069">
        <v>
14</v>
      </c>
      <c r="AL29" s="1060"/>
      <c r="AM29" s="1060"/>
      <c r="AN29" s="1060"/>
      <c r="AO29" s="1060"/>
      <c r="AP29" s="1060" t="s">
        <v>
505</v>
      </c>
      <c r="AQ29" s="1060"/>
      <c r="AR29" s="1060"/>
      <c r="AS29" s="1060"/>
      <c r="AT29" s="1060"/>
      <c r="AU29" s="1060" t="s">
        <v>
505</v>
      </c>
      <c r="AV29" s="1060"/>
      <c r="AW29" s="1060"/>
      <c r="AX29" s="1060"/>
      <c r="AY29" s="1060"/>
      <c r="AZ29" s="1131" t="s">
        <v>
505</v>
      </c>
      <c r="BA29" s="1131"/>
      <c r="BB29" s="1131"/>
      <c r="BC29" s="1131"/>
      <c r="BD29" s="1131"/>
      <c r="BE29" s="1121"/>
      <c r="BF29" s="1121"/>
      <c r="BG29" s="1121"/>
      <c r="BH29" s="1121"/>
      <c r="BI29" s="1122"/>
      <c r="BJ29" s="252"/>
      <c r="BK29" s="252"/>
      <c r="BL29" s="252"/>
      <c r="BM29" s="252"/>
      <c r="BN29" s="252"/>
      <c r="BO29" s="265"/>
      <c r="BP29" s="265"/>
      <c r="BQ29" s="262">
        <v>
23</v>
      </c>
      <c r="BR29" s="263"/>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6"/>
    </row>
    <row r="30" spans="1:131" s="247" customFormat="1" ht="26.25" customHeight="1" x14ac:dyDescent="0.2">
      <c r="A30" s="266">
        <v>
3</v>
      </c>
      <c r="B30" s="1126" t="s">
        <v>
400</v>
      </c>
      <c r="C30" s="1127"/>
      <c r="D30" s="1127"/>
      <c r="E30" s="1127"/>
      <c r="F30" s="1127"/>
      <c r="G30" s="1127"/>
      <c r="H30" s="1127"/>
      <c r="I30" s="1127"/>
      <c r="J30" s="1127"/>
      <c r="K30" s="1127"/>
      <c r="L30" s="1127"/>
      <c r="M30" s="1127"/>
      <c r="N30" s="1127"/>
      <c r="O30" s="1127"/>
      <c r="P30" s="1128"/>
      <c r="Q30" s="1132">
        <v>
161</v>
      </c>
      <c r="R30" s="1133"/>
      <c r="S30" s="1133"/>
      <c r="T30" s="1133"/>
      <c r="U30" s="1133"/>
      <c r="V30" s="1133">
        <v>
161</v>
      </c>
      <c r="W30" s="1133"/>
      <c r="X30" s="1133"/>
      <c r="Y30" s="1133"/>
      <c r="Z30" s="1133"/>
      <c r="AA30" s="1133">
        <v>
0</v>
      </c>
      <c r="AB30" s="1133"/>
      <c r="AC30" s="1133"/>
      <c r="AD30" s="1133"/>
      <c r="AE30" s="1134"/>
      <c r="AF30" s="1108">
        <v>
0</v>
      </c>
      <c r="AG30" s="1109"/>
      <c r="AH30" s="1109"/>
      <c r="AI30" s="1109"/>
      <c r="AJ30" s="1110"/>
      <c r="AK30" s="1069">
        <v>
127</v>
      </c>
      <c r="AL30" s="1060"/>
      <c r="AM30" s="1060"/>
      <c r="AN30" s="1060"/>
      <c r="AO30" s="1060"/>
      <c r="AP30" s="1060" t="s">
        <v>
505</v>
      </c>
      <c r="AQ30" s="1060"/>
      <c r="AR30" s="1060"/>
      <c r="AS30" s="1060"/>
      <c r="AT30" s="1060"/>
      <c r="AU30" s="1060" t="s">
        <v>
505</v>
      </c>
      <c r="AV30" s="1060"/>
      <c r="AW30" s="1060"/>
      <c r="AX30" s="1060"/>
      <c r="AY30" s="1060"/>
      <c r="AZ30" s="1131" t="s">
        <v>
505</v>
      </c>
      <c r="BA30" s="1131"/>
      <c r="BB30" s="1131"/>
      <c r="BC30" s="1131"/>
      <c r="BD30" s="1131"/>
      <c r="BE30" s="1121"/>
      <c r="BF30" s="1121"/>
      <c r="BG30" s="1121"/>
      <c r="BH30" s="1121"/>
      <c r="BI30" s="1122"/>
      <c r="BJ30" s="252"/>
      <c r="BK30" s="252"/>
      <c r="BL30" s="252"/>
      <c r="BM30" s="252"/>
      <c r="BN30" s="252"/>
      <c r="BO30" s="265"/>
      <c r="BP30" s="265"/>
      <c r="BQ30" s="262">
        <v>
24</v>
      </c>
      <c r="BR30" s="263"/>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6"/>
    </row>
    <row r="31" spans="1:131" s="247" customFormat="1" ht="26.25" customHeight="1" x14ac:dyDescent="0.2">
      <c r="A31" s="266">
        <v>
4</v>
      </c>
      <c r="B31" s="1126" t="s">
        <v>
401</v>
      </c>
      <c r="C31" s="1127"/>
      <c r="D31" s="1127"/>
      <c r="E31" s="1127"/>
      <c r="F31" s="1127"/>
      <c r="G31" s="1127"/>
      <c r="H31" s="1127"/>
      <c r="I31" s="1127"/>
      <c r="J31" s="1127"/>
      <c r="K31" s="1127"/>
      <c r="L31" s="1127"/>
      <c r="M31" s="1127"/>
      <c r="N31" s="1127"/>
      <c r="O31" s="1127"/>
      <c r="P31" s="1128"/>
      <c r="Q31" s="1132">
        <v>
26</v>
      </c>
      <c r="R31" s="1133"/>
      <c r="S31" s="1133"/>
      <c r="T31" s="1133"/>
      <c r="U31" s="1133"/>
      <c r="V31" s="1133">
        <v>
26</v>
      </c>
      <c r="W31" s="1133"/>
      <c r="X31" s="1133"/>
      <c r="Y31" s="1133"/>
      <c r="Z31" s="1133"/>
      <c r="AA31" s="1133">
        <v>
0</v>
      </c>
      <c r="AB31" s="1133"/>
      <c r="AC31" s="1133"/>
      <c r="AD31" s="1133"/>
      <c r="AE31" s="1134"/>
      <c r="AF31" s="1108" t="s">
        <v>
127</v>
      </c>
      <c r="AG31" s="1109"/>
      <c r="AH31" s="1109"/>
      <c r="AI31" s="1109"/>
      <c r="AJ31" s="1110"/>
      <c r="AK31" s="1069">
        <v>
13</v>
      </c>
      <c r="AL31" s="1060"/>
      <c r="AM31" s="1060"/>
      <c r="AN31" s="1060"/>
      <c r="AO31" s="1060"/>
      <c r="AP31" s="1060" t="s">
        <v>
505</v>
      </c>
      <c r="AQ31" s="1060"/>
      <c r="AR31" s="1060"/>
      <c r="AS31" s="1060"/>
      <c r="AT31" s="1060"/>
      <c r="AU31" s="1060" t="s">
        <v>
505</v>
      </c>
      <c r="AV31" s="1060"/>
      <c r="AW31" s="1060"/>
      <c r="AX31" s="1060"/>
      <c r="AY31" s="1060"/>
      <c r="AZ31" s="1131" t="s">
        <v>
505</v>
      </c>
      <c r="BA31" s="1131"/>
      <c r="BB31" s="1131"/>
      <c r="BC31" s="1131"/>
      <c r="BD31" s="1131"/>
      <c r="BE31" s="1121"/>
      <c r="BF31" s="1121"/>
      <c r="BG31" s="1121"/>
      <c r="BH31" s="1121"/>
      <c r="BI31" s="1122"/>
      <c r="BJ31" s="252"/>
      <c r="BK31" s="252"/>
      <c r="BL31" s="252"/>
      <c r="BM31" s="252"/>
      <c r="BN31" s="252"/>
      <c r="BO31" s="265"/>
      <c r="BP31" s="265"/>
      <c r="BQ31" s="262">
        <v>
25</v>
      </c>
      <c r="BR31" s="263"/>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6"/>
    </row>
    <row r="32" spans="1:131" s="247" customFormat="1" ht="26.25" customHeight="1" x14ac:dyDescent="0.2">
      <c r="A32" s="266">
        <v>
5</v>
      </c>
      <c r="B32" s="1126" t="s">
        <v>
402</v>
      </c>
      <c r="C32" s="1127"/>
      <c r="D32" s="1127"/>
      <c r="E32" s="1127"/>
      <c r="F32" s="1127"/>
      <c r="G32" s="1127"/>
      <c r="H32" s="1127"/>
      <c r="I32" s="1127"/>
      <c r="J32" s="1127"/>
      <c r="K32" s="1127"/>
      <c r="L32" s="1127"/>
      <c r="M32" s="1127"/>
      <c r="N32" s="1127"/>
      <c r="O32" s="1127"/>
      <c r="P32" s="1128"/>
      <c r="Q32" s="1132">
        <v>
892</v>
      </c>
      <c r="R32" s="1133"/>
      <c r="S32" s="1133"/>
      <c r="T32" s="1133"/>
      <c r="U32" s="1133"/>
      <c r="V32" s="1133">
        <v>
891</v>
      </c>
      <c r="W32" s="1133"/>
      <c r="X32" s="1133"/>
      <c r="Y32" s="1133"/>
      <c r="Z32" s="1133"/>
      <c r="AA32" s="1133">
        <v>
1</v>
      </c>
      <c r="AB32" s="1133"/>
      <c r="AC32" s="1133"/>
      <c r="AD32" s="1133"/>
      <c r="AE32" s="1134"/>
      <c r="AF32" s="1108">
        <v>
1</v>
      </c>
      <c r="AG32" s="1109"/>
      <c r="AH32" s="1109"/>
      <c r="AI32" s="1109"/>
      <c r="AJ32" s="1110"/>
      <c r="AK32" s="1069">
        <v>
214</v>
      </c>
      <c r="AL32" s="1060"/>
      <c r="AM32" s="1060"/>
      <c r="AN32" s="1060"/>
      <c r="AO32" s="1060"/>
      <c r="AP32" s="1070">
        <v>
1371</v>
      </c>
      <c r="AQ32" s="1068"/>
      <c r="AR32" s="1068"/>
      <c r="AS32" s="1068"/>
      <c r="AT32" s="1069"/>
      <c r="AU32" s="1070">
        <v>
965</v>
      </c>
      <c r="AV32" s="1068"/>
      <c r="AW32" s="1068"/>
      <c r="AX32" s="1068"/>
      <c r="AY32" s="1069"/>
      <c r="AZ32" s="1131" t="s">
        <v>
505</v>
      </c>
      <c r="BA32" s="1131"/>
      <c r="BB32" s="1131"/>
      <c r="BC32" s="1131"/>
      <c r="BD32" s="1131"/>
      <c r="BE32" s="1121" t="s">
        <v>
403</v>
      </c>
      <c r="BF32" s="1121"/>
      <c r="BG32" s="1121"/>
      <c r="BH32" s="1121"/>
      <c r="BI32" s="1122"/>
      <c r="BJ32" s="252"/>
      <c r="BK32" s="252"/>
      <c r="BL32" s="252"/>
      <c r="BM32" s="252"/>
      <c r="BN32" s="252"/>
      <c r="BO32" s="265"/>
      <c r="BP32" s="265"/>
      <c r="BQ32" s="262">
        <v>
26</v>
      </c>
      <c r="BR32" s="263"/>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6"/>
    </row>
    <row r="33" spans="1:131" s="247" customFormat="1" ht="26.25" customHeight="1" x14ac:dyDescent="0.2">
      <c r="A33" s="266">
        <v>
6</v>
      </c>
      <c r="B33" s="1126" t="s">
        <v>
404</v>
      </c>
      <c r="C33" s="1127"/>
      <c r="D33" s="1127"/>
      <c r="E33" s="1127"/>
      <c r="F33" s="1127"/>
      <c r="G33" s="1127"/>
      <c r="H33" s="1127"/>
      <c r="I33" s="1127"/>
      <c r="J33" s="1127"/>
      <c r="K33" s="1127"/>
      <c r="L33" s="1127"/>
      <c r="M33" s="1127"/>
      <c r="N33" s="1127"/>
      <c r="O33" s="1127"/>
      <c r="P33" s="1128"/>
      <c r="Q33" s="1132">
        <v>
24</v>
      </c>
      <c r="R33" s="1133"/>
      <c r="S33" s="1133"/>
      <c r="T33" s="1133"/>
      <c r="U33" s="1133"/>
      <c r="V33" s="1133">
        <v>
24</v>
      </c>
      <c r="W33" s="1133"/>
      <c r="X33" s="1133"/>
      <c r="Y33" s="1133"/>
      <c r="Z33" s="1133"/>
      <c r="AA33" s="1133">
        <v>
0</v>
      </c>
      <c r="AB33" s="1133"/>
      <c r="AC33" s="1133"/>
      <c r="AD33" s="1133"/>
      <c r="AE33" s="1134"/>
      <c r="AF33" s="1108">
        <v>
0</v>
      </c>
      <c r="AG33" s="1109"/>
      <c r="AH33" s="1109"/>
      <c r="AI33" s="1109"/>
      <c r="AJ33" s="1110"/>
      <c r="AK33" s="1069">
        <v>
11</v>
      </c>
      <c r="AL33" s="1060"/>
      <c r="AM33" s="1060"/>
      <c r="AN33" s="1060"/>
      <c r="AO33" s="1060"/>
      <c r="AP33" s="1070">
        <v>
49</v>
      </c>
      <c r="AQ33" s="1068"/>
      <c r="AR33" s="1068"/>
      <c r="AS33" s="1068"/>
      <c r="AT33" s="1069"/>
      <c r="AU33" s="1070">
        <v>
30</v>
      </c>
      <c r="AV33" s="1068"/>
      <c r="AW33" s="1068"/>
      <c r="AX33" s="1068"/>
      <c r="AY33" s="1069"/>
      <c r="AZ33" s="1131" t="s">
        <v>
505</v>
      </c>
      <c r="BA33" s="1131"/>
      <c r="BB33" s="1131"/>
      <c r="BC33" s="1131"/>
      <c r="BD33" s="1131"/>
      <c r="BE33" s="1121" t="s">
        <v>
403</v>
      </c>
      <c r="BF33" s="1121"/>
      <c r="BG33" s="1121"/>
      <c r="BH33" s="1121"/>
      <c r="BI33" s="1122"/>
      <c r="BJ33" s="252"/>
      <c r="BK33" s="252"/>
      <c r="BL33" s="252"/>
      <c r="BM33" s="252"/>
      <c r="BN33" s="252"/>
      <c r="BO33" s="265"/>
      <c r="BP33" s="265"/>
      <c r="BQ33" s="262">
        <v>
27</v>
      </c>
      <c r="BR33" s="263"/>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6"/>
    </row>
    <row r="34" spans="1:131" s="247" customFormat="1" ht="26.25" customHeight="1" x14ac:dyDescent="0.2">
      <c r="A34" s="266">
        <v>
7</v>
      </c>
      <c r="B34" s="1126"/>
      <c r="C34" s="1127"/>
      <c r="D34" s="1127"/>
      <c r="E34" s="1127"/>
      <c r="F34" s="1127"/>
      <c r="G34" s="1127"/>
      <c r="H34" s="1127"/>
      <c r="I34" s="1127"/>
      <c r="J34" s="1127"/>
      <c r="K34" s="1127"/>
      <c r="L34" s="1127"/>
      <c r="M34" s="1127"/>
      <c r="N34" s="1127"/>
      <c r="O34" s="1127"/>
      <c r="P34" s="1128"/>
      <c r="Q34" s="1132"/>
      <c r="R34" s="1133"/>
      <c r="S34" s="1133"/>
      <c r="T34" s="1133"/>
      <c r="U34" s="1133"/>
      <c r="V34" s="1133"/>
      <c r="W34" s="1133"/>
      <c r="X34" s="1133"/>
      <c r="Y34" s="1133"/>
      <c r="Z34" s="1133"/>
      <c r="AA34" s="1133"/>
      <c r="AB34" s="1133"/>
      <c r="AC34" s="1133"/>
      <c r="AD34" s="1133"/>
      <c r="AE34" s="1134"/>
      <c r="AF34" s="1108"/>
      <c r="AG34" s="1109"/>
      <c r="AH34" s="1109"/>
      <c r="AI34" s="1109"/>
      <c r="AJ34" s="1110"/>
      <c r="AK34" s="1069"/>
      <c r="AL34" s="1060"/>
      <c r="AM34" s="1060"/>
      <c r="AN34" s="1060"/>
      <c r="AO34" s="1060"/>
      <c r="AP34" s="1060"/>
      <c r="AQ34" s="1060"/>
      <c r="AR34" s="1060"/>
      <c r="AS34" s="1060"/>
      <c r="AT34" s="1060"/>
      <c r="AU34" s="1060"/>
      <c r="AV34" s="1060"/>
      <c r="AW34" s="1060"/>
      <c r="AX34" s="1060"/>
      <c r="AY34" s="1060"/>
      <c r="AZ34" s="1131"/>
      <c r="BA34" s="1131"/>
      <c r="BB34" s="1131"/>
      <c r="BC34" s="1131"/>
      <c r="BD34" s="1131"/>
      <c r="BE34" s="1121"/>
      <c r="BF34" s="1121"/>
      <c r="BG34" s="1121"/>
      <c r="BH34" s="1121"/>
      <c r="BI34" s="1122"/>
      <c r="BJ34" s="252"/>
      <c r="BK34" s="252"/>
      <c r="BL34" s="252"/>
      <c r="BM34" s="252"/>
      <c r="BN34" s="252"/>
      <c r="BO34" s="265"/>
      <c r="BP34" s="265"/>
      <c r="BQ34" s="262">
        <v>
28</v>
      </c>
      <c r="BR34" s="263"/>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6"/>
    </row>
    <row r="35" spans="1:131" s="247" customFormat="1" ht="26.25" customHeight="1" x14ac:dyDescent="0.2">
      <c r="A35" s="266">
        <v>
8</v>
      </c>
      <c r="B35" s="1126"/>
      <c r="C35" s="1127"/>
      <c r="D35" s="1127"/>
      <c r="E35" s="1127"/>
      <c r="F35" s="1127"/>
      <c r="G35" s="1127"/>
      <c r="H35" s="1127"/>
      <c r="I35" s="1127"/>
      <c r="J35" s="1127"/>
      <c r="K35" s="1127"/>
      <c r="L35" s="1127"/>
      <c r="M35" s="1127"/>
      <c r="N35" s="1127"/>
      <c r="O35" s="1127"/>
      <c r="P35" s="1128"/>
      <c r="Q35" s="1132"/>
      <c r="R35" s="1133"/>
      <c r="S35" s="1133"/>
      <c r="T35" s="1133"/>
      <c r="U35" s="1133"/>
      <c r="V35" s="1133"/>
      <c r="W35" s="1133"/>
      <c r="X35" s="1133"/>
      <c r="Y35" s="1133"/>
      <c r="Z35" s="1133"/>
      <c r="AA35" s="1133"/>
      <c r="AB35" s="1133"/>
      <c r="AC35" s="1133"/>
      <c r="AD35" s="1133"/>
      <c r="AE35" s="1134"/>
      <c r="AF35" s="1108"/>
      <c r="AG35" s="1109"/>
      <c r="AH35" s="1109"/>
      <c r="AI35" s="1109"/>
      <c r="AJ35" s="1110"/>
      <c r="AK35" s="1069"/>
      <c r="AL35" s="1060"/>
      <c r="AM35" s="1060"/>
      <c r="AN35" s="1060"/>
      <c r="AO35" s="1060"/>
      <c r="AP35" s="1060"/>
      <c r="AQ35" s="1060"/>
      <c r="AR35" s="1060"/>
      <c r="AS35" s="1060"/>
      <c r="AT35" s="1060"/>
      <c r="AU35" s="1060"/>
      <c r="AV35" s="1060"/>
      <c r="AW35" s="1060"/>
      <c r="AX35" s="1060"/>
      <c r="AY35" s="1060"/>
      <c r="AZ35" s="1131"/>
      <c r="BA35" s="1131"/>
      <c r="BB35" s="1131"/>
      <c r="BC35" s="1131"/>
      <c r="BD35" s="1131"/>
      <c r="BE35" s="1121"/>
      <c r="BF35" s="1121"/>
      <c r="BG35" s="1121"/>
      <c r="BH35" s="1121"/>
      <c r="BI35" s="1122"/>
      <c r="BJ35" s="252"/>
      <c r="BK35" s="252"/>
      <c r="BL35" s="252"/>
      <c r="BM35" s="252"/>
      <c r="BN35" s="252"/>
      <c r="BO35" s="265"/>
      <c r="BP35" s="265"/>
      <c r="BQ35" s="262">
        <v>
29</v>
      </c>
      <c r="BR35" s="263"/>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6"/>
    </row>
    <row r="36" spans="1:131" s="247" customFormat="1" ht="26.25" customHeight="1" x14ac:dyDescent="0.2">
      <c r="A36" s="266">
        <v>
9</v>
      </c>
      <c r="B36" s="1126"/>
      <c r="C36" s="1127"/>
      <c r="D36" s="1127"/>
      <c r="E36" s="1127"/>
      <c r="F36" s="1127"/>
      <c r="G36" s="1127"/>
      <c r="H36" s="1127"/>
      <c r="I36" s="1127"/>
      <c r="J36" s="1127"/>
      <c r="K36" s="1127"/>
      <c r="L36" s="1127"/>
      <c r="M36" s="1127"/>
      <c r="N36" s="1127"/>
      <c r="O36" s="1127"/>
      <c r="P36" s="1128"/>
      <c r="Q36" s="1132"/>
      <c r="R36" s="1133"/>
      <c r="S36" s="1133"/>
      <c r="T36" s="1133"/>
      <c r="U36" s="1133"/>
      <c r="V36" s="1133"/>
      <c r="W36" s="1133"/>
      <c r="X36" s="1133"/>
      <c r="Y36" s="1133"/>
      <c r="Z36" s="1133"/>
      <c r="AA36" s="1133"/>
      <c r="AB36" s="1133"/>
      <c r="AC36" s="1133"/>
      <c r="AD36" s="1133"/>
      <c r="AE36" s="1134"/>
      <c r="AF36" s="1108"/>
      <c r="AG36" s="1109"/>
      <c r="AH36" s="1109"/>
      <c r="AI36" s="1109"/>
      <c r="AJ36" s="1110"/>
      <c r="AK36" s="1069"/>
      <c r="AL36" s="1060"/>
      <c r="AM36" s="1060"/>
      <c r="AN36" s="1060"/>
      <c r="AO36" s="1060"/>
      <c r="AP36" s="1060"/>
      <c r="AQ36" s="1060"/>
      <c r="AR36" s="1060"/>
      <c r="AS36" s="1060"/>
      <c r="AT36" s="1060"/>
      <c r="AU36" s="1060"/>
      <c r="AV36" s="1060"/>
      <c r="AW36" s="1060"/>
      <c r="AX36" s="1060"/>
      <c r="AY36" s="1060"/>
      <c r="AZ36" s="1131"/>
      <c r="BA36" s="1131"/>
      <c r="BB36" s="1131"/>
      <c r="BC36" s="1131"/>
      <c r="BD36" s="1131"/>
      <c r="BE36" s="1121"/>
      <c r="BF36" s="1121"/>
      <c r="BG36" s="1121"/>
      <c r="BH36" s="1121"/>
      <c r="BI36" s="1122"/>
      <c r="BJ36" s="252"/>
      <c r="BK36" s="252"/>
      <c r="BL36" s="252"/>
      <c r="BM36" s="252"/>
      <c r="BN36" s="252"/>
      <c r="BO36" s="265"/>
      <c r="BP36" s="265"/>
      <c r="BQ36" s="262">
        <v>
30</v>
      </c>
      <c r="BR36" s="263"/>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6"/>
    </row>
    <row r="37" spans="1:131" s="247" customFormat="1" ht="26.25" customHeight="1" x14ac:dyDescent="0.2">
      <c r="A37" s="266">
        <v>
10</v>
      </c>
      <c r="B37" s="1126"/>
      <c r="C37" s="1127"/>
      <c r="D37" s="1127"/>
      <c r="E37" s="1127"/>
      <c r="F37" s="1127"/>
      <c r="G37" s="1127"/>
      <c r="H37" s="1127"/>
      <c r="I37" s="1127"/>
      <c r="J37" s="1127"/>
      <c r="K37" s="1127"/>
      <c r="L37" s="1127"/>
      <c r="M37" s="1127"/>
      <c r="N37" s="1127"/>
      <c r="O37" s="1127"/>
      <c r="P37" s="1128"/>
      <c r="Q37" s="1132"/>
      <c r="R37" s="1133"/>
      <c r="S37" s="1133"/>
      <c r="T37" s="1133"/>
      <c r="U37" s="1133"/>
      <c r="V37" s="1133"/>
      <c r="W37" s="1133"/>
      <c r="X37" s="1133"/>
      <c r="Y37" s="1133"/>
      <c r="Z37" s="1133"/>
      <c r="AA37" s="1133"/>
      <c r="AB37" s="1133"/>
      <c r="AC37" s="1133"/>
      <c r="AD37" s="1133"/>
      <c r="AE37" s="1134"/>
      <c r="AF37" s="1108"/>
      <c r="AG37" s="1109"/>
      <c r="AH37" s="1109"/>
      <c r="AI37" s="1109"/>
      <c r="AJ37" s="1110"/>
      <c r="AK37" s="1069"/>
      <c r="AL37" s="1060"/>
      <c r="AM37" s="1060"/>
      <c r="AN37" s="1060"/>
      <c r="AO37" s="1060"/>
      <c r="AP37" s="1060"/>
      <c r="AQ37" s="1060"/>
      <c r="AR37" s="1060"/>
      <c r="AS37" s="1060"/>
      <c r="AT37" s="1060"/>
      <c r="AU37" s="1060"/>
      <c r="AV37" s="1060"/>
      <c r="AW37" s="1060"/>
      <c r="AX37" s="1060"/>
      <c r="AY37" s="1060"/>
      <c r="AZ37" s="1131"/>
      <c r="BA37" s="1131"/>
      <c r="BB37" s="1131"/>
      <c r="BC37" s="1131"/>
      <c r="BD37" s="1131"/>
      <c r="BE37" s="1121"/>
      <c r="BF37" s="1121"/>
      <c r="BG37" s="1121"/>
      <c r="BH37" s="1121"/>
      <c r="BI37" s="1122"/>
      <c r="BJ37" s="252"/>
      <c r="BK37" s="252"/>
      <c r="BL37" s="252"/>
      <c r="BM37" s="252"/>
      <c r="BN37" s="252"/>
      <c r="BO37" s="265"/>
      <c r="BP37" s="265"/>
      <c r="BQ37" s="262">
        <v>
31</v>
      </c>
      <c r="BR37" s="263"/>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6"/>
    </row>
    <row r="38" spans="1:131" s="247" customFormat="1" ht="26.25" customHeight="1" x14ac:dyDescent="0.2">
      <c r="A38" s="266">
        <v>
11</v>
      </c>
      <c r="B38" s="1126"/>
      <c r="C38" s="1127"/>
      <c r="D38" s="1127"/>
      <c r="E38" s="1127"/>
      <c r="F38" s="1127"/>
      <c r="G38" s="1127"/>
      <c r="H38" s="1127"/>
      <c r="I38" s="1127"/>
      <c r="J38" s="1127"/>
      <c r="K38" s="1127"/>
      <c r="L38" s="1127"/>
      <c r="M38" s="1127"/>
      <c r="N38" s="1127"/>
      <c r="O38" s="1127"/>
      <c r="P38" s="1128"/>
      <c r="Q38" s="1132"/>
      <c r="R38" s="1133"/>
      <c r="S38" s="1133"/>
      <c r="T38" s="1133"/>
      <c r="U38" s="1133"/>
      <c r="V38" s="1133"/>
      <c r="W38" s="1133"/>
      <c r="X38" s="1133"/>
      <c r="Y38" s="1133"/>
      <c r="Z38" s="1133"/>
      <c r="AA38" s="1133"/>
      <c r="AB38" s="1133"/>
      <c r="AC38" s="1133"/>
      <c r="AD38" s="1133"/>
      <c r="AE38" s="1134"/>
      <c r="AF38" s="1108"/>
      <c r="AG38" s="1109"/>
      <c r="AH38" s="1109"/>
      <c r="AI38" s="1109"/>
      <c r="AJ38" s="1110"/>
      <c r="AK38" s="1069"/>
      <c r="AL38" s="1060"/>
      <c r="AM38" s="1060"/>
      <c r="AN38" s="1060"/>
      <c r="AO38" s="1060"/>
      <c r="AP38" s="1060"/>
      <c r="AQ38" s="1060"/>
      <c r="AR38" s="1060"/>
      <c r="AS38" s="1060"/>
      <c r="AT38" s="1060"/>
      <c r="AU38" s="1060"/>
      <c r="AV38" s="1060"/>
      <c r="AW38" s="1060"/>
      <c r="AX38" s="1060"/>
      <c r="AY38" s="1060"/>
      <c r="AZ38" s="1131"/>
      <c r="BA38" s="1131"/>
      <c r="BB38" s="1131"/>
      <c r="BC38" s="1131"/>
      <c r="BD38" s="1131"/>
      <c r="BE38" s="1121"/>
      <c r="BF38" s="1121"/>
      <c r="BG38" s="1121"/>
      <c r="BH38" s="1121"/>
      <c r="BI38" s="1122"/>
      <c r="BJ38" s="252"/>
      <c r="BK38" s="252"/>
      <c r="BL38" s="252"/>
      <c r="BM38" s="252"/>
      <c r="BN38" s="252"/>
      <c r="BO38" s="265"/>
      <c r="BP38" s="265"/>
      <c r="BQ38" s="262">
        <v>
32</v>
      </c>
      <c r="BR38" s="263"/>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6"/>
    </row>
    <row r="39" spans="1:131" s="247" customFormat="1" ht="26.25" customHeight="1" x14ac:dyDescent="0.2">
      <c r="A39" s="266">
        <v>
12</v>
      </c>
      <c r="B39" s="1126"/>
      <c r="C39" s="1127"/>
      <c r="D39" s="1127"/>
      <c r="E39" s="1127"/>
      <c r="F39" s="1127"/>
      <c r="G39" s="1127"/>
      <c r="H39" s="1127"/>
      <c r="I39" s="1127"/>
      <c r="J39" s="1127"/>
      <c r="K39" s="1127"/>
      <c r="L39" s="1127"/>
      <c r="M39" s="1127"/>
      <c r="N39" s="1127"/>
      <c r="O39" s="1127"/>
      <c r="P39" s="1128"/>
      <c r="Q39" s="1132"/>
      <c r="R39" s="1133"/>
      <c r="S39" s="1133"/>
      <c r="T39" s="1133"/>
      <c r="U39" s="1133"/>
      <c r="V39" s="1133"/>
      <c r="W39" s="1133"/>
      <c r="X39" s="1133"/>
      <c r="Y39" s="1133"/>
      <c r="Z39" s="1133"/>
      <c r="AA39" s="1133"/>
      <c r="AB39" s="1133"/>
      <c r="AC39" s="1133"/>
      <c r="AD39" s="1133"/>
      <c r="AE39" s="1134"/>
      <c r="AF39" s="1108"/>
      <c r="AG39" s="1109"/>
      <c r="AH39" s="1109"/>
      <c r="AI39" s="1109"/>
      <c r="AJ39" s="1110"/>
      <c r="AK39" s="1069"/>
      <c r="AL39" s="1060"/>
      <c r="AM39" s="1060"/>
      <c r="AN39" s="1060"/>
      <c r="AO39" s="1060"/>
      <c r="AP39" s="1060"/>
      <c r="AQ39" s="1060"/>
      <c r="AR39" s="1060"/>
      <c r="AS39" s="1060"/>
      <c r="AT39" s="1060"/>
      <c r="AU39" s="1060"/>
      <c r="AV39" s="1060"/>
      <c r="AW39" s="1060"/>
      <c r="AX39" s="1060"/>
      <c r="AY39" s="1060"/>
      <c r="AZ39" s="1131"/>
      <c r="BA39" s="1131"/>
      <c r="BB39" s="1131"/>
      <c r="BC39" s="1131"/>
      <c r="BD39" s="1131"/>
      <c r="BE39" s="1121"/>
      <c r="BF39" s="1121"/>
      <c r="BG39" s="1121"/>
      <c r="BH39" s="1121"/>
      <c r="BI39" s="1122"/>
      <c r="BJ39" s="252"/>
      <c r="BK39" s="252"/>
      <c r="BL39" s="252"/>
      <c r="BM39" s="252"/>
      <c r="BN39" s="252"/>
      <c r="BO39" s="265"/>
      <c r="BP39" s="265"/>
      <c r="BQ39" s="262">
        <v>
33</v>
      </c>
      <c r="BR39" s="263"/>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6"/>
    </row>
    <row r="40" spans="1:131" s="247" customFormat="1" ht="26.25" customHeight="1" x14ac:dyDescent="0.2">
      <c r="A40" s="261">
        <v>
13</v>
      </c>
      <c r="B40" s="1126"/>
      <c r="C40" s="1127"/>
      <c r="D40" s="1127"/>
      <c r="E40" s="1127"/>
      <c r="F40" s="1127"/>
      <c r="G40" s="1127"/>
      <c r="H40" s="1127"/>
      <c r="I40" s="1127"/>
      <c r="J40" s="1127"/>
      <c r="K40" s="1127"/>
      <c r="L40" s="1127"/>
      <c r="M40" s="1127"/>
      <c r="N40" s="1127"/>
      <c r="O40" s="1127"/>
      <c r="P40" s="1128"/>
      <c r="Q40" s="1132"/>
      <c r="R40" s="1133"/>
      <c r="S40" s="1133"/>
      <c r="T40" s="1133"/>
      <c r="U40" s="1133"/>
      <c r="V40" s="1133"/>
      <c r="W40" s="1133"/>
      <c r="X40" s="1133"/>
      <c r="Y40" s="1133"/>
      <c r="Z40" s="1133"/>
      <c r="AA40" s="1133"/>
      <c r="AB40" s="1133"/>
      <c r="AC40" s="1133"/>
      <c r="AD40" s="1133"/>
      <c r="AE40" s="1134"/>
      <c r="AF40" s="1108"/>
      <c r="AG40" s="1109"/>
      <c r="AH40" s="1109"/>
      <c r="AI40" s="1109"/>
      <c r="AJ40" s="1110"/>
      <c r="AK40" s="1069"/>
      <c r="AL40" s="1060"/>
      <c r="AM40" s="1060"/>
      <c r="AN40" s="1060"/>
      <c r="AO40" s="1060"/>
      <c r="AP40" s="1060"/>
      <c r="AQ40" s="1060"/>
      <c r="AR40" s="1060"/>
      <c r="AS40" s="1060"/>
      <c r="AT40" s="1060"/>
      <c r="AU40" s="1060"/>
      <c r="AV40" s="1060"/>
      <c r="AW40" s="1060"/>
      <c r="AX40" s="1060"/>
      <c r="AY40" s="1060"/>
      <c r="AZ40" s="1131"/>
      <c r="BA40" s="1131"/>
      <c r="BB40" s="1131"/>
      <c r="BC40" s="1131"/>
      <c r="BD40" s="1131"/>
      <c r="BE40" s="1121"/>
      <c r="BF40" s="1121"/>
      <c r="BG40" s="1121"/>
      <c r="BH40" s="1121"/>
      <c r="BI40" s="1122"/>
      <c r="BJ40" s="252"/>
      <c r="BK40" s="252"/>
      <c r="BL40" s="252"/>
      <c r="BM40" s="252"/>
      <c r="BN40" s="252"/>
      <c r="BO40" s="265"/>
      <c r="BP40" s="265"/>
      <c r="BQ40" s="262">
        <v>
34</v>
      </c>
      <c r="BR40" s="263"/>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6"/>
    </row>
    <row r="41" spans="1:131" s="247" customFormat="1" ht="26.25" customHeight="1" x14ac:dyDescent="0.2">
      <c r="A41" s="261">
        <v>
14</v>
      </c>
      <c r="B41" s="1126"/>
      <c r="C41" s="1127"/>
      <c r="D41" s="1127"/>
      <c r="E41" s="1127"/>
      <c r="F41" s="1127"/>
      <c r="G41" s="1127"/>
      <c r="H41" s="1127"/>
      <c r="I41" s="1127"/>
      <c r="J41" s="1127"/>
      <c r="K41" s="1127"/>
      <c r="L41" s="1127"/>
      <c r="M41" s="1127"/>
      <c r="N41" s="1127"/>
      <c r="O41" s="1127"/>
      <c r="P41" s="1128"/>
      <c r="Q41" s="1132"/>
      <c r="R41" s="1133"/>
      <c r="S41" s="1133"/>
      <c r="T41" s="1133"/>
      <c r="U41" s="1133"/>
      <c r="V41" s="1133"/>
      <c r="W41" s="1133"/>
      <c r="X41" s="1133"/>
      <c r="Y41" s="1133"/>
      <c r="Z41" s="1133"/>
      <c r="AA41" s="1133"/>
      <c r="AB41" s="1133"/>
      <c r="AC41" s="1133"/>
      <c r="AD41" s="1133"/>
      <c r="AE41" s="1134"/>
      <c r="AF41" s="1108"/>
      <c r="AG41" s="1109"/>
      <c r="AH41" s="1109"/>
      <c r="AI41" s="1109"/>
      <c r="AJ41" s="1110"/>
      <c r="AK41" s="1069"/>
      <c r="AL41" s="1060"/>
      <c r="AM41" s="1060"/>
      <c r="AN41" s="1060"/>
      <c r="AO41" s="1060"/>
      <c r="AP41" s="1060"/>
      <c r="AQ41" s="1060"/>
      <c r="AR41" s="1060"/>
      <c r="AS41" s="1060"/>
      <c r="AT41" s="1060"/>
      <c r="AU41" s="1060"/>
      <c r="AV41" s="1060"/>
      <c r="AW41" s="1060"/>
      <c r="AX41" s="1060"/>
      <c r="AY41" s="1060"/>
      <c r="AZ41" s="1131"/>
      <c r="BA41" s="1131"/>
      <c r="BB41" s="1131"/>
      <c r="BC41" s="1131"/>
      <c r="BD41" s="1131"/>
      <c r="BE41" s="1121"/>
      <c r="BF41" s="1121"/>
      <c r="BG41" s="1121"/>
      <c r="BH41" s="1121"/>
      <c r="BI41" s="1122"/>
      <c r="BJ41" s="252"/>
      <c r="BK41" s="252"/>
      <c r="BL41" s="252"/>
      <c r="BM41" s="252"/>
      <c r="BN41" s="252"/>
      <c r="BO41" s="265"/>
      <c r="BP41" s="265"/>
      <c r="BQ41" s="262">
        <v>
35</v>
      </c>
      <c r="BR41" s="263"/>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6"/>
    </row>
    <row r="42" spans="1:131" s="247" customFormat="1" ht="26.25" customHeight="1" x14ac:dyDescent="0.2">
      <c r="A42" s="261">
        <v>
15</v>
      </c>
      <c r="B42" s="1126"/>
      <c r="C42" s="1127"/>
      <c r="D42" s="1127"/>
      <c r="E42" s="1127"/>
      <c r="F42" s="1127"/>
      <c r="G42" s="1127"/>
      <c r="H42" s="1127"/>
      <c r="I42" s="1127"/>
      <c r="J42" s="1127"/>
      <c r="K42" s="1127"/>
      <c r="L42" s="1127"/>
      <c r="M42" s="1127"/>
      <c r="N42" s="1127"/>
      <c r="O42" s="1127"/>
      <c r="P42" s="1128"/>
      <c r="Q42" s="1132"/>
      <c r="R42" s="1133"/>
      <c r="S42" s="1133"/>
      <c r="T42" s="1133"/>
      <c r="U42" s="1133"/>
      <c r="V42" s="1133"/>
      <c r="W42" s="1133"/>
      <c r="X42" s="1133"/>
      <c r="Y42" s="1133"/>
      <c r="Z42" s="1133"/>
      <c r="AA42" s="1133"/>
      <c r="AB42" s="1133"/>
      <c r="AC42" s="1133"/>
      <c r="AD42" s="1133"/>
      <c r="AE42" s="1134"/>
      <c r="AF42" s="1108"/>
      <c r="AG42" s="1109"/>
      <c r="AH42" s="1109"/>
      <c r="AI42" s="1109"/>
      <c r="AJ42" s="1110"/>
      <c r="AK42" s="1069"/>
      <c r="AL42" s="1060"/>
      <c r="AM42" s="1060"/>
      <c r="AN42" s="1060"/>
      <c r="AO42" s="1060"/>
      <c r="AP42" s="1060"/>
      <c r="AQ42" s="1060"/>
      <c r="AR42" s="1060"/>
      <c r="AS42" s="1060"/>
      <c r="AT42" s="1060"/>
      <c r="AU42" s="1060"/>
      <c r="AV42" s="1060"/>
      <c r="AW42" s="1060"/>
      <c r="AX42" s="1060"/>
      <c r="AY42" s="1060"/>
      <c r="AZ42" s="1131"/>
      <c r="BA42" s="1131"/>
      <c r="BB42" s="1131"/>
      <c r="BC42" s="1131"/>
      <c r="BD42" s="1131"/>
      <c r="BE42" s="1121"/>
      <c r="BF42" s="1121"/>
      <c r="BG42" s="1121"/>
      <c r="BH42" s="1121"/>
      <c r="BI42" s="1122"/>
      <c r="BJ42" s="252"/>
      <c r="BK42" s="252"/>
      <c r="BL42" s="252"/>
      <c r="BM42" s="252"/>
      <c r="BN42" s="252"/>
      <c r="BO42" s="265"/>
      <c r="BP42" s="265"/>
      <c r="BQ42" s="262">
        <v>
36</v>
      </c>
      <c r="BR42" s="263"/>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6"/>
    </row>
    <row r="43" spans="1:131" s="247" customFormat="1" ht="26.25" customHeight="1" x14ac:dyDescent="0.2">
      <c r="A43" s="261">
        <v>
16</v>
      </c>
      <c r="B43" s="1126"/>
      <c r="C43" s="1127"/>
      <c r="D43" s="1127"/>
      <c r="E43" s="1127"/>
      <c r="F43" s="1127"/>
      <c r="G43" s="1127"/>
      <c r="H43" s="1127"/>
      <c r="I43" s="1127"/>
      <c r="J43" s="1127"/>
      <c r="K43" s="1127"/>
      <c r="L43" s="1127"/>
      <c r="M43" s="1127"/>
      <c r="N43" s="1127"/>
      <c r="O43" s="1127"/>
      <c r="P43" s="1128"/>
      <c r="Q43" s="1132"/>
      <c r="R43" s="1133"/>
      <c r="S43" s="1133"/>
      <c r="T43" s="1133"/>
      <c r="U43" s="1133"/>
      <c r="V43" s="1133"/>
      <c r="W43" s="1133"/>
      <c r="X43" s="1133"/>
      <c r="Y43" s="1133"/>
      <c r="Z43" s="1133"/>
      <c r="AA43" s="1133"/>
      <c r="AB43" s="1133"/>
      <c r="AC43" s="1133"/>
      <c r="AD43" s="1133"/>
      <c r="AE43" s="1134"/>
      <c r="AF43" s="1108"/>
      <c r="AG43" s="1109"/>
      <c r="AH43" s="1109"/>
      <c r="AI43" s="1109"/>
      <c r="AJ43" s="1110"/>
      <c r="AK43" s="1069"/>
      <c r="AL43" s="1060"/>
      <c r="AM43" s="1060"/>
      <c r="AN43" s="1060"/>
      <c r="AO43" s="1060"/>
      <c r="AP43" s="1060"/>
      <c r="AQ43" s="1060"/>
      <c r="AR43" s="1060"/>
      <c r="AS43" s="1060"/>
      <c r="AT43" s="1060"/>
      <c r="AU43" s="1060"/>
      <c r="AV43" s="1060"/>
      <c r="AW43" s="1060"/>
      <c r="AX43" s="1060"/>
      <c r="AY43" s="1060"/>
      <c r="AZ43" s="1131"/>
      <c r="BA43" s="1131"/>
      <c r="BB43" s="1131"/>
      <c r="BC43" s="1131"/>
      <c r="BD43" s="1131"/>
      <c r="BE43" s="1121"/>
      <c r="BF43" s="1121"/>
      <c r="BG43" s="1121"/>
      <c r="BH43" s="1121"/>
      <c r="BI43" s="1122"/>
      <c r="BJ43" s="252"/>
      <c r="BK43" s="252"/>
      <c r="BL43" s="252"/>
      <c r="BM43" s="252"/>
      <c r="BN43" s="252"/>
      <c r="BO43" s="265"/>
      <c r="BP43" s="265"/>
      <c r="BQ43" s="262">
        <v>
37</v>
      </c>
      <c r="BR43" s="263"/>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6"/>
    </row>
    <row r="44" spans="1:131" s="247" customFormat="1" ht="26.25" customHeight="1" x14ac:dyDescent="0.2">
      <c r="A44" s="261">
        <v>
17</v>
      </c>
      <c r="B44" s="1126"/>
      <c r="C44" s="1127"/>
      <c r="D44" s="1127"/>
      <c r="E44" s="1127"/>
      <c r="F44" s="1127"/>
      <c r="G44" s="1127"/>
      <c r="H44" s="1127"/>
      <c r="I44" s="1127"/>
      <c r="J44" s="1127"/>
      <c r="K44" s="1127"/>
      <c r="L44" s="1127"/>
      <c r="M44" s="1127"/>
      <c r="N44" s="1127"/>
      <c r="O44" s="1127"/>
      <c r="P44" s="1128"/>
      <c r="Q44" s="1132"/>
      <c r="R44" s="1133"/>
      <c r="S44" s="1133"/>
      <c r="T44" s="1133"/>
      <c r="U44" s="1133"/>
      <c r="V44" s="1133"/>
      <c r="W44" s="1133"/>
      <c r="X44" s="1133"/>
      <c r="Y44" s="1133"/>
      <c r="Z44" s="1133"/>
      <c r="AA44" s="1133"/>
      <c r="AB44" s="1133"/>
      <c r="AC44" s="1133"/>
      <c r="AD44" s="1133"/>
      <c r="AE44" s="1134"/>
      <c r="AF44" s="1108"/>
      <c r="AG44" s="1109"/>
      <c r="AH44" s="1109"/>
      <c r="AI44" s="1109"/>
      <c r="AJ44" s="1110"/>
      <c r="AK44" s="1069"/>
      <c r="AL44" s="1060"/>
      <c r="AM44" s="1060"/>
      <c r="AN44" s="1060"/>
      <c r="AO44" s="1060"/>
      <c r="AP44" s="1060"/>
      <c r="AQ44" s="1060"/>
      <c r="AR44" s="1060"/>
      <c r="AS44" s="1060"/>
      <c r="AT44" s="1060"/>
      <c r="AU44" s="1060"/>
      <c r="AV44" s="1060"/>
      <c r="AW44" s="1060"/>
      <c r="AX44" s="1060"/>
      <c r="AY44" s="1060"/>
      <c r="AZ44" s="1131"/>
      <c r="BA44" s="1131"/>
      <c r="BB44" s="1131"/>
      <c r="BC44" s="1131"/>
      <c r="BD44" s="1131"/>
      <c r="BE44" s="1121"/>
      <c r="BF44" s="1121"/>
      <c r="BG44" s="1121"/>
      <c r="BH44" s="1121"/>
      <c r="BI44" s="1122"/>
      <c r="BJ44" s="252"/>
      <c r="BK44" s="252"/>
      <c r="BL44" s="252"/>
      <c r="BM44" s="252"/>
      <c r="BN44" s="252"/>
      <c r="BO44" s="265"/>
      <c r="BP44" s="265"/>
      <c r="BQ44" s="262">
        <v>
38</v>
      </c>
      <c r="BR44" s="263"/>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6"/>
    </row>
    <row r="45" spans="1:131" s="247" customFormat="1" ht="26.25" customHeight="1" x14ac:dyDescent="0.2">
      <c r="A45" s="261">
        <v>
18</v>
      </c>
      <c r="B45" s="1126"/>
      <c r="C45" s="1127"/>
      <c r="D45" s="1127"/>
      <c r="E45" s="1127"/>
      <c r="F45" s="1127"/>
      <c r="G45" s="1127"/>
      <c r="H45" s="1127"/>
      <c r="I45" s="1127"/>
      <c r="J45" s="1127"/>
      <c r="K45" s="1127"/>
      <c r="L45" s="1127"/>
      <c r="M45" s="1127"/>
      <c r="N45" s="1127"/>
      <c r="O45" s="1127"/>
      <c r="P45" s="1128"/>
      <c r="Q45" s="1132"/>
      <c r="R45" s="1133"/>
      <c r="S45" s="1133"/>
      <c r="T45" s="1133"/>
      <c r="U45" s="1133"/>
      <c r="V45" s="1133"/>
      <c r="W45" s="1133"/>
      <c r="X45" s="1133"/>
      <c r="Y45" s="1133"/>
      <c r="Z45" s="1133"/>
      <c r="AA45" s="1133"/>
      <c r="AB45" s="1133"/>
      <c r="AC45" s="1133"/>
      <c r="AD45" s="1133"/>
      <c r="AE45" s="1134"/>
      <c r="AF45" s="1108"/>
      <c r="AG45" s="1109"/>
      <c r="AH45" s="1109"/>
      <c r="AI45" s="1109"/>
      <c r="AJ45" s="1110"/>
      <c r="AK45" s="1069"/>
      <c r="AL45" s="1060"/>
      <c r="AM45" s="1060"/>
      <c r="AN45" s="1060"/>
      <c r="AO45" s="1060"/>
      <c r="AP45" s="1060"/>
      <c r="AQ45" s="1060"/>
      <c r="AR45" s="1060"/>
      <c r="AS45" s="1060"/>
      <c r="AT45" s="1060"/>
      <c r="AU45" s="1060"/>
      <c r="AV45" s="1060"/>
      <c r="AW45" s="1060"/>
      <c r="AX45" s="1060"/>
      <c r="AY45" s="1060"/>
      <c r="AZ45" s="1131"/>
      <c r="BA45" s="1131"/>
      <c r="BB45" s="1131"/>
      <c r="BC45" s="1131"/>
      <c r="BD45" s="1131"/>
      <c r="BE45" s="1121"/>
      <c r="BF45" s="1121"/>
      <c r="BG45" s="1121"/>
      <c r="BH45" s="1121"/>
      <c r="BI45" s="1122"/>
      <c r="BJ45" s="252"/>
      <c r="BK45" s="252"/>
      <c r="BL45" s="252"/>
      <c r="BM45" s="252"/>
      <c r="BN45" s="252"/>
      <c r="BO45" s="265"/>
      <c r="BP45" s="265"/>
      <c r="BQ45" s="262">
        <v>
39</v>
      </c>
      <c r="BR45" s="263"/>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6"/>
    </row>
    <row r="46" spans="1:131" s="247" customFormat="1" ht="26.25" customHeight="1" x14ac:dyDescent="0.2">
      <c r="A46" s="261">
        <v>
19</v>
      </c>
      <c r="B46" s="1126"/>
      <c r="C46" s="1127"/>
      <c r="D46" s="1127"/>
      <c r="E46" s="1127"/>
      <c r="F46" s="1127"/>
      <c r="G46" s="1127"/>
      <c r="H46" s="1127"/>
      <c r="I46" s="1127"/>
      <c r="J46" s="1127"/>
      <c r="K46" s="1127"/>
      <c r="L46" s="1127"/>
      <c r="M46" s="1127"/>
      <c r="N46" s="1127"/>
      <c r="O46" s="1127"/>
      <c r="P46" s="1128"/>
      <c r="Q46" s="1132"/>
      <c r="R46" s="1133"/>
      <c r="S46" s="1133"/>
      <c r="T46" s="1133"/>
      <c r="U46" s="1133"/>
      <c r="V46" s="1133"/>
      <c r="W46" s="1133"/>
      <c r="X46" s="1133"/>
      <c r="Y46" s="1133"/>
      <c r="Z46" s="1133"/>
      <c r="AA46" s="1133"/>
      <c r="AB46" s="1133"/>
      <c r="AC46" s="1133"/>
      <c r="AD46" s="1133"/>
      <c r="AE46" s="1134"/>
      <c r="AF46" s="1108"/>
      <c r="AG46" s="1109"/>
      <c r="AH46" s="1109"/>
      <c r="AI46" s="1109"/>
      <c r="AJ46" s="1110"/>
      <c r="AK46" s="1069"/>
      <c r="AL46" s="1060"/>
      <c r="AM46" s="1060"/>
      <c r="AN46" s="1060"/>
      <c r="AO46" s="1060"/>
      <c r="AP46" s="1060"/>
      <c r="AQ46" s="1060"/>
      <c r="AR46" s="1060"/>
      <c r="AS46" s="1060"/>
      <c r="AT46" s="1060"/>
      <c r="AU46" s="1060"/>
      <c r="AV46" s="1060"/>
      <c r="AW46" s="1060"/>
      <c r="AX46" s="1060"/>
      <c r="AY46" s="1060"/>
      <c r="AZ46" s="1131"/>
      <c r="BA46" s="1131"/>
      <c r="BB46" s="1131"/>
      <c r="BC46" s="1131"/>
      <c r="BD46" s="1131"/>
      <c r="BE46" s="1121"/>
      <c r="BF46" s="1121"/>
      <c r="BG46" s="1121"/>
      <c r="BH46" s="1121"/>
      <c r="BI46" s="1122"/>
      <c r="BJ46" s="252"/>
      <c r="BK46" s="252"/>
      <c r="BL46" s="252"/>
      <c r="BM46" s="252"/>
      <c r="BN46" s="252"/>
      <c r="BO46" s="265"/>
      <c r="BP46" s="265"/>
      <c r="BQ46" s="262">
        <v>
40</v>
      </c>
      <c r="BR46" s="263"/>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6"/>
    </row>
    <row r="47" spans="1:131" s="247" customFormat="1" ht="26.25" customHeight="1" x14ac:dyDescent="0.2">
      <c r="A47" s="261">
        <v>
20</v>
      </c>
      <c r="B47" s="1126"/>
      <c r="C47" s="1127"/>
      <c r="D47" s="1127"/>
      <c r="E47" s="1127"/>
      <c r="F47" s="1127"/>
      <c r="G47" s="1127"/>
      <c r="H47" s="1127"/>
      <c r="I47" s="1127"/>
      <c r="J47" s="1127"/>
      <c r="K47" s="1127"/>
      <c r="L47" s="1127"/>
      <c r="M47" s="1127"/>
      <c r="N47" s="1127"/>
      <c r="O47" s="1127"/>
      <c r="P47" s="1128"/>
      <c r="Q47" s="1132"/>
      <c r="R47" s="1133"/>
      <c r="S47" s="1133"/>
      <c r="T47" s="1133"/>
      <c r="U47" s="1133"/>
      <c r="V47" s="1133"/>
      <c r="W47" s="1133"/>
      <c r="X47" s="1133"/>
      <c r="Y47" s="1133"/>
      <c r="Z47" s="1133"/>
      <c r="AA47" s="1133"/>
      <c r="AB47" s="1133"/>
      <c r="AC47" s="1133"/>
      <c r="AD47" s="1133"/>
      <c r="AE47" s="1134"/>
      <c r="AF47" s="1108"/>
      <c r="AG47" s="1109"/>
      <c r="AH47" s="1109"/>
      <c r="AI47" s="1109"/>
      <c r="AJ47" s="1110"/>
      <c r="AK47" s="1069"/>
      <c r="AL47" s="1060"/>
      <c r="AM47" s="1060"/>
      <c r="AN47" s="1060"/>
      <c r="AO47" s="1060"/>
      <c r="AP47" s="1060"/>
      <c r="AQ47" s="1060"/>
      <c r="AR47" s="1060"/>
      <c r="AS47" s="1060"/>
      <c r="AT47" s="1060"/>
      <c r="AU47" s="1060"/>
      <c r="AV47" s="1060"/>
      <c r="AW47" s="1060"/>
      <c r="AX47" s="1060"/>
      <c r="AY47" s="1060"/>
      <c r="AZ47" s="1131"/>
      <c r="BA47" s="1131"/>
      <c r="BB47" s="1131"/>
      <c r="BC47" s="1131"/>
      <c r="BD47" s="1131"/>
      <c r="BE47" s="1121"/>
      <c r="BF47" s="1121"/>
      <c r="BG47" s="1121"/>
      <c r="BH47" s="1121"/>
      <c r="BI47" s="1122"/>
      <c r="BJ47" s="252"/>
      <c r="BK47" s="252"/>
      <c r="BL47" s="252"/>
      <c r="BM47" s="252"/>
      <c r="BN47" s="252"/>
      <c r="BO47" s="265"/>
      <c r="BP47" s="265"/>
      <c r="BQ47" s="262">
        <v>
41</v>
      </c>
      <c r="BR47" s="263"/>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6"/>
    </row>
    <row r="48" spans="1:131" s="247" customFormat="1" ht="26.25" customHeight="1" x14ac:dyDescent="0.2">
      <c r="A48" s="261">
        <v>
21</v>
      </c>
      <c r="B48" s="1126"/>
      <c r="C48" s="1127"/>
      <c r="D48" s="1127"/>
      <c r="E48" s="1127"/>
      <c r="F48" s="1127"/>
      <c r="G48" s="1127"/>
      <c r="H48" s="1127"/>
      <c r="I48" s="1127"/>
      <c r="J48" s="1127"/>
      <c r="K48" s="1127"/>
      <c r="L48" s="1127"/>
      <c r="M48" s="1127"/>
      <c r="N48" s="1127"/>
      <c r="O48" s="1127"/>
      <c r="P48" s="1128"/>
      <c r="Q48" s="1132"/>
      <c r="R48" s="1133"/>
      <c r="S48" s="1133"/>
      <c r="T48" s="1133"/>
      <c r="U48" s="1133"/>
      <c r="V48" s="1133"/>
      <c r="W48" s="1133"/>
      <c r="X48" s="1133"/>
      <c r="Y48" s="1133"/>
      <c r="Z48" s="1133"/>
      <c r="AA48" s="1133"/>
      <c r="AB48" s="1133"/>
      <c r="AC48" s="1133"/>
      <c r="AD48" s="1133"/>
      <c r="AE48" s="1134"/>
      <c r="AF48" s="1108"/>
      <c r="AG48" s="1109"/>
      <c r="AH48" s="1109"/>
      <c r="AI48" s="1109"/>
      <c r="AJ48" s="1110"/>
      <c r="AK48" s="1069"/>
      <c r="AL48" s="1060"/>
      <c r="AM48" s="1060"/>
      <c r="AN48" s="1060"/>
      <c r="AO48" s="1060"/>
      <c r="AP48" s="1060"/>
      <c r="AQ48" s="1060"/>
      <c r="AR48" s="1060"/>
      <c r="AS48" s="1060"/>
      <c r="AT48" s="1060"/>
      <c r="AU48" s="1060"/>
      <c r="AV48" s="1060"/>
      <c r="AW48" s="1060"/>
      <c r="AX48" s="1060"/>
      <c r="AY48" s="1060"/>
      <c r="AZ48" s="1131"/>
      <c r="BA48" s="1131"/>
      <c r="BB48" s="1131"/>
      <c r="BC48" s="1131"/>
      <c r="BD48" s="1131"/>
      <c r="BE48" s="1121"/>
      <c r="BF48" s="1121"/>
      <c r="BG48" s="1121"/>
      <c r="BH48" s="1121"/>
      <c r="BI48" s="1122"/>
      <c r="BJ48" s="252"/>
      <c r="BK48" s="252"/>
      <c r="BL48" s="252"/>
      <c r="BM48" s="252"/>
      <c r="BN48" s="252"/>
      <c r="BO48" s="265"/>
      <c r="BP48" s="265"/>
      <c r="BQ48" s="262">
        <v>
42</v>
      </c>
      <c r="BR48" s="263"/>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6"/>
    </row>
    <row r="49" spans="1:131" s="247" customFormat="1" ht="26.25" customHeight="1" x14ac:dyDescent="0.2">
      <c r="A49" s="261">
        <v>
22</v>
      </c>
      <c r="B49" s="1126"/>
      <c r="C49" s="1127"/>
      <c r="D49" s="1127"/>
      <c r="E49" s="1127"/>
      <c r="F49" s="1127"/>
      <c r="G49" s="1127"/>
      <c r="H49" s="1127"/>
      <c r="I49" s="1127"/>
      <c r="J49" s="1127"/>
      <c r="K49" s="1127"/>
      <c r="L49" s="1127"/>
      <c r="M49" s="1127"/>
      <c r="N49" s="1127"/>
      <c r="O49" s="1127"/>
      <c r="P49" s="1128"/>
      <c r="Q49" s="1132"/>
      <c r="R49" s="1133"/>
      <c r="S49" s="1133"/>
      <c r="T49" s="1133"/>
      <c r="U49" s="1133"/>
      <c r="V49" s="1133"/>
      <c r="W49" s="1133"/>
      <c r="X49" s="1133"/>
      <c r="Y49" s="1133"/>
      <c r="Z49" s="1133"/>
      <c r="AA49" s="1133"/>
      <c r="AB49" s="1133"/>
      <c r="AC49" s="1133"/>
      <c r="AD49" s="1133"/>
      <c r="AE49" s="1134"/>
      <c r="AF49" s="1108"/>
      <c r="AG49" s="1109"/>
      <c r="AH49" s="1109"/>
      <c r="AI49" s="1109"/>
      <c r="AJ49" s="1110"/>
      <c r="AK49" s="1069"/>
      <c r="AL49" s="1060"/>
      <c r="AM49" s="1060"/>
      <c r="AN49" s="1060"/>
      <c r="AO49" s="1060"/>
      <c r="AP49" s="1060"/>
      <c r="AQ49" s="1060"/>
      <c r="AR49" s="1060"/>
      <c r="AS49" s="1060"/>
      <c r="AT49" s="1060"/>
      <c r="AU49" s="1060"/>
      <c r="AV49" s="1060"/>
      <c r="AW49" s="1060"/>
      <c r="AX49" s="1060"/>
      <c r="AY49" s="1060"/>
      <c r="AZ49" s="1131"/>
      <c r="BA49" s="1131"/>
      <c r="BB49" s="1131"/>
      <c r="BC49" s="1131"/>
      <c r="BD49" s="1131"/>
      <c r="BE49" s="1121"/>
      <c r="BF49" s="1121"/>
      <c r="BG49" s="1121"/>
      <c r="BH49" s="1121"/>
      <c r="BI49" s="1122"/>
      <c r="BJ49" s="252"/>
      <c r="BK49" s="252"/>
      <c r="BL49" s="252"/>
      <c r="BM49" s="252"/>
      <c r="BN49" s="252"/>
      <c r="BO49" s="265"/>
      <c r="BP49" s="265"/>
      <c r="BQ49" s="262">
        <v>
43</v>
      </c>
      <c r="BR49" s="263"/>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6"/>
    </row>
    <row r="50" spans="1:131" s="247" customFormat="1" ht="26.25" customHeight="1" x14ac:dyDescent="0.2">
      <c r="A50" s="261">
        <v>
23</v>
      </c>
      <c r="B50" s="1126"/>
      <c r="C50" s="1127"/>
      <c r="D50" s="1127"/>
      <c r="E50" s="1127"/>
      <c r="F50" s="1127"/>
      <c r="G50" s="1127"/>
      <c r="H50" s="1127"/>
      <c r="I50" s="1127"/>
      <c r="J50" s="1127"/>
      <c r="K50" s="1127"/>
      <c r="L50" s="1127"/>
      <c r="M50" s="1127"/>
      <c r="N50" s="1127"/>
      <c r="O50" s="1127"/>
      <c r="P50" s="1128"/>
      <c r="Q50" s="1129"/>
      <c r="R50" s="1112"/>
      <c r="S50" s="1112"/>
      <c r="T50" s="1112"/>
      <c r="U50" s="1112"/>
      <c r="V50" s="1112"/>
      <c r="W50" s="1112"/>
      <c r="X50" s="1112"/>
      <c r="Y50" s="1112"/>
      <c r="Z50" s="1112"/>
      <c r="AA50" s="1112"/>
      <c r="AB50" s="1112"/>
      <c r="AC50" s="1112"/>
      <c r="AD50" s="1112"/>
      <c r="AE50" s="1130"/>
      <c r="AF50" s="1108"/>
      <c r="AG50" s="1109"/>
      <c r="AH50" s="1109"/>
      <c r="AI50" s="1109"/>
      <c r="AJ50" s="1110"/>
      <c r="AK50" s="1111"/>
      <c r="AL50" s="1112"/>
      <c r="AM50" s="1112"/>
      <c r="AN50" s="1112"/>
      <c r="AO50" s="1112"/>
      <c r="AP50" s="1112"/>
      <c r="AQ50" s="1112"/>
      <c r="AR50" s="1112"/>
      <c r="AS50" s="1112"/>
      <c r="AT50" s="1112"/>
      <c r="AU50" s="1112"/>
      <c r="AV50" s="1112"/>
      <c r="AW50" s="1112"/>
      <c r="AX50" s="1112"/>
      <c r="AY50" s="1112"/>
      <c r="AZ50" s="1113"/>
      <c r="BA50" s="1113"/>
      <c r="BB50" s="1113"/>
      <c r="BC50" s="1113"/>
      <c r="BD50" s="1113"/>
      <c r="BE50" s="1121"/>
      <c r="BF50" s="1121"/>
      <c r="BG50" s="1121"/>
      <c r="BH50" s="1121"/>
      <c r="BI50" s="1122"/>
      <c r="BJ50" s="252"/>
      <c r="BK50" s="252"/>
      <c r="BL50" s="252"/>
      <c r="BM50" s="252"/>
      <c r="BN50" s="252"/>
      <c r="BO50" s="265"/>
      <c r="BP50" s="265"/>
      <c r="BQ50" s="262">
        <v>
44</v>
      </c>
      <c r="BR50" s="263"/>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6"/>
    </row>
    <row r="51" spans="1:131" s="247" customFormat="1" ht="26.25" customHeight="1" x14ac:dyDescent="0.2">
      <c r="A51" s="261">
        <v>
24</v>
      </c>
      <c r="B51" s="1126"/>
      <c r="C51" s="1127"/>
      <c r="D51" s="1127"/>
      <c r="E51" s="1127"/>
      <c r="F51" s="1127"/>
      <c r="G51" s="1127"/>
      <c r="H51" s="1127"/>
      <c r="I51" s="1127"/>
      <c r="J51" s="1127"/>
      <c r="K51" s="1127"/>
      <c r="L51" s="1127"/>
      <c r="M51" s="1127"/>
      <c r="N51" s="1127"/>
      <c r="O51" s="1127"/>
      <c r="P51" s="1128"/>
      <c r="Q51" s="1129"/>
      <c r="R51" s="1112"/>
      <c r="S51" s="1112"/>
      <c r="T51" s="1112"/>
      <c r="U51" s="1112"/>
      <c r="V51" s="1112"/>
      <c r="W51" s="1112"/>
      <c r="X51" s="1112"/>
      <c r="Y51" s="1112"/>
      <c r="Z51" s="1112"/>
      <c r="AA51" s="1112"/>
      <c r="AB51" s="1112"/>
      <c r="AC51" s="1112"/>
      <c r="AD51" s="1112"/>
      <c r="AE51" s="1130"/>
      <c r="AF51" s="1108"/>
      <c r="AG51" s="1109"/>
      <c r="AH51" s="1109"/>
      <c r="AI51" s="1109"/>
      <c r="AJ51" s="1110"/>
      <c r="AK51" s="1111"/>
      <c r="AL51" s="1112"/>
      <c r="AM51" s="1112"/>
      <c r="AN51" s="1112"/>
      <c r="AO51" s="1112"/>
      <c r="AP51" s="1112"/>
      <c r="AQ51" s="1112"/>
      <c r="AR51" s="1112"/>
      <c r="AS51" s="1112"/>
      <c r="AT51" s="1112"/>
      <c r="AU51" s="1112"/>
      <c r="AV51" s="1112"/>
      <c r="AW51" s="1112"/>
      <c r="AX51" s="1112"/>
      <c r="AY51" s="1112"/>
      <c r="AZ51" s="1113"/>
      <c r="BA51" s="1113"/>
      <c r="BB51" s="1113"/>
      <c r="BC51" s="1113"/>
      <c r="BD51" s="1113"/>
      <c r="BE51" s="1121"/>
      <c r="BF51" s="1121"/>
      <c r="BG51" s="1121"/>
      <c r="BH51" s="1121"/>
      <c r="BI51" s="1122"/>
      <c r="BJ51" s="252"/>
      <c r="BK51" s="252"/>
      <c r="BL51" s="252"/>
      <c r="BM51" s="252"/>
      <c r="BN51" s="252"/>
      <c r="BO51" s="265"/>
      <c r="BP51" s="265"/>
      <c r="BQ51" s="262">
        <v>
45</v>
      </c>
      <c r="BR51" s="263"/>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6"/>
    </row>
    <row r="52" spans="1:131" s="247" customFormat="1" ht="26.25" customHeight="1" x14ac:dyDescent="0.2">
      <c r="A52" s="261">
        <v>
25</v>
      </c>
      <c r="B52" s="1126"/>
      <c r="C52" s="1127"/>
      <c r="D52" s="1127"/>
      <c r="E52" s="1127"/>
      <c r="F52" s="1127"/>
      <c r="G52" s="1127"/>
      <c r="H52" s="1127"/>
      <c r="I52" s="1127"/>
      <c r="J52" s="1127"/>
      <c r="K52" s="1127"/>
      <c r="L52" s="1127"/>
      <c r="M52" s="1127"/>
      <c r="N52" s="1127"/>
      <c r="O52" s="1127"/>
      <c r="P52" s="1128"/>
      <c r="Q52" s="1129"/>
      <c r="R52" s="1112"/>
      <c r="S52" s="1112"/>
      <c r="T52" s="1112"/>
      <c r="U52" s="1112"/>
      <c r="V52" s="1112"/>
      <c r="W52" s="1112"/>
      <c r="X52" s="1112"/>
      <c r="Y52" s="1112"/>
      <c r="Z52" s="1112"/>
      <c r="AA52" s="1112"/>
      <c r="AB52" s="1112"/>
      <c r="AC52" s="1112"/>
      <c r="AD52" s="1112"/>
      <c r="AE52" s="1130"/>
      <c r="AF52" s="1108"/>
      <c r="AG52" s="1109"/>
      <c r="AH52" s="1109"/>
      <c r="AI52" s="1109"/>
      <c r="AJ52" s="1110"/>
      <c r="AK52" s="1111"/>
      <c r="AL52" s="1112"/>
      <c r="AM52" s="1112"/>
      <c r="AN52" s="1112"/>
      <c r="AO52" s="1112"/>
      <c r="AP52" s="1112"/>
      <c r="AQ52" s="1112"/>
      <c r="AR52" s="1112"/>
      <c r="AS52" s="1112"/>
      <c r="AT52" s="1112"/>
      <c r="AU52" s="1112"/>
      <c r="AV52" s="1112"/>
      <c r="AW52" s="1112"/>
      <c r="AX52" s="1112"/>
      <c r="AY52" s="1112"/>
      <c r="AZ52" s="1113"/>
      <c r="BA52" s="1113"/>
      <c r="BB52" s="1113"/>
      <c r="BC52" s="1113"/>
      <c r="BD52" s="1113"/>
      <c r="BE52" s="1121"/>
      <c r="BF52" s="1121"/>
      <c r="BG52" s="1121"/>
      <c r="BH52" s="1121"/>
      <c r="BI52" s="1122"/>
      <c r="BJ52" s="252"/>
      <c r="BK52" s="252"/>
      <c r="BL52" s="252"/>
      <c r="BM52" s="252"/>
      <c r="BN52" s="252"/>
      <c r="BO52" s="265"/>
      <c r="BP52" s="265"/>
      <c r="BQ52" s="262">
        <v>
46</v>
      </c>
      <c r="BR52" s="263"/>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6"/>
    </row>
    <row r="53" spans="1:131" s="247" customFormat="1" ht="26.25" customHeight="1" x14ac:dyDescent="0.2">
      <c r="A53" s="261">
        <v>
26</v>
      </c>
      <c r="B53" s="1126"/>
      <c r="C53" s="1127"/>
      <c r="D53" s="1127"/>
      <c r="E53" s="1127"/>
      <c r="F53" s="1127"/>
      <c r="G53" s="1127"/>
      <c r="H53" s="1127"/>
      <c r="I53" s="1127"/>
      <c r="J53" s="1127"/>
      <c r="K53" s="1127"/>
      <c r="L53" s="1127"/>
      <c r="M53" s="1127"/>
      <c r="N53" s="1127"/>
      <c r="O53" s="1127"/>
      <c r="P53" s="1128"/>
      <c r="Q53" s="1129"/>
      <c r="R53" s="1112"/>
      <c r="S53" s="1112"/>
      <c r="T53" s="1112"/>
      <c r="U53" s="1112"/>
      <c r="V53" s="1112"/>
      <c r="W53" s="1112"/>
      <c r="X53" s="1112"/>
      <c r="Y53" s="1112"/>
      <c r="Z53" s="1112"/>
      <c r="AA53" s="1112"/>
      <c r="AB53" s="1112"/>
      <c r="AC53" s="1112"/>
      <c r="AD53" s="1112"/>
      <c r="AE53" s="1130"/>
      <c r="AF53" s="1108"/>
      <c r="AG53" s="1109"/>
      <c r="AH53" s="1109"/>
      <c r="AI53" s="1109"/>
      <c r="AJ53" s="1110"/>
      <c r="AK53" s="1111"/>
      <c r="AL53" s="1112"/>
      <c r="AM53" s="1112"/>
      <c r="AN53" s="1112"/>
      <c r="AO53" s="1112"/>
      <c r="AP53" s="1112"/>
      <c r="AQ53" s="1112"/>
      <c r="AR53" s="1112"/>
      <c r="AS53" s="1112"/>
      <c r="AT53" s="1112"/>
      <c r="AU53" s="1112"/>
      <c r="AV53" s="1112"/>
      <c r="AW53" s="1112"/>
      <c r="AX53" s="1112"/>
      <c r="AY53" s="1112"/>
      <c r="AZ53" s="1113"/>
      <c r="BA53" s="1113"/>
      <c r="BB53" s="1113"/>
      <c r="BC53" s="1113"/>
      <c r="BD53" s="1113"/>
      <c r="BE53" s="1121"/>
      <c r="BF53" s="1121"/>
      <c r="BG53" s="1121"/>
      <c r="BH53" s="1121"/>
      <c r="BI53" s="1122"/>
      <c r="BJ53" s="252"/>
      <c r="BK53" s="252"/>
      <c r="BL53" s="252"/>
      <c r="BM53" s="252"/>
      <c r="BN53" s="252"/>
      <c r="BO53" s="265"/>
      <c r="BP53" s="265"/>
      <c r="BQ53" s="262">
        <v>
47</v>
      </c>
      <c r="BR53" s="263"/>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6"/>
    </row>
    <row r="54" spans="1:131" s="247" customFormat="1" ht="26.25" customHeight="1" x14ac:dyDescent="0.2">
      <c r="A54" s="261">
        <v>
27</v>
      </c>
      <c r="B54" s="1126"/>
      <c r="C54" s="1127"/>
      <c r="D54" s="1127"/>
      <c r="E54" s="1127"/>
      <c r="F54" s="1127"/>
      <c r="G54" s="1127"/>
      <c r="H54" s="1127"/>
      <c r="I54" s="1127"/>
      <c r="J54" s="1127"/>
      <c r="K54" s="1127"/>
      <c r="L54" s="1127"/>
      <c r="M54" s="1127"/>
      <c r="N54" s="1127"/>
      <c r="O54" s="1127"/>
      <c r="P54" s="1128"/>
      <c r="Q54" s="1129"/>
      <c r="R54" s="1112"/>
      <c r="S54" s="1112"/>
      <c r="T54" s="1112"/>
      <c r="U54" s="1112"/>
      <c r="V54" s="1112"/>
      <c r="W54" s="1112"/>
      <c r="X54" s="1112"/>
      <c r="Y54" s="1112"/>
      <c r="Z54" s="1112"/>
      <c r="AA54" s="1112"/>
      <c r="AB54" s="1112"/>
      <c r="AC54" s="1112"/>
      <c r="AD54" s="1112"/>
      <c r="AE54" s="1130"/>
      <c r="AF54" s="1108"/>
      <c r="AG54" s="1109"/>
      <c r="AH54" s="1109"/>
      <c r="AI54" s="1109"/>
      <c r="AJ54" s="1110"/>
      <c r="AK54" s="1111"/>
      <c r="AL54" s="1112"/>
      <c r="AM54" s="1112"/>
      <c r="AN54" s="1112"/>
      <c r="AO54" s="1112"/>
      <c r="AP54" s="1112"/>
      <c r="AQ54" s="1112"/>
      <c r="AR54" s="1112"/>
      <c r="AS54" s="1112"/>
      <c r="AT54" s="1112"/>
      <c r="AU54" s="1112"/>
      <c r="AV54" s="1112"/>
      <c r="AW54" s="1112"/>
      <c r="AX54" s="1112"/>
      <c r="AY54" s="1112"/>
      <c r="AZ54" s="1113"/>
      <c r="BA54" s="1113"/>
      <c r="BB54" s="1113"/>
      <c r="BC54" s="1113"/>
      <c r="BD54" s="1113"/>
      <c r="BE54" s="1121"/>
      <c r="BF54" s="1121"/>
      <c r="BG54" s="1121"/>
      <c r="BH54" s="1121"/>
      <c r="BI54" s="1122"/>
      <c r="BJ54" s="252"/>
      <c r="BK54" s="252"/>
      <c r="BL54" s="252"/>
      <c r="BM54" s="252"/>
      <c r="BN54" s="252"/>
      <c r="BO54" s="265"/>
      <c r="BP54" s="265"/>
      <c r="BQ54" s="262">
        <v>
48</v>
      </c>
      <c r="BR54" s="263"/>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6"/>
    </row>
    <row r="55" spans="1:131" s="247" customFormat="1" ht="26.25" customHeight="1" x14ac:dyDescent="0.2">
      <c r="A55" s="261">
        <v>
28</v>
      </c>
      <c r="B55" s="1126"/>
      <c r="C55" s="1127"/>
      <c r="D55" s="1127"/>
      <c r="E55" s="1127"/>
      <c r="F55" s="1127"/>
      <c r="G55" s="1127"/>
      <c r="H55" s="1127"/>
      <c r="I55" s="1127"/>
      <c r="J55" s="1127"/>
      <c r="K55" s="1127"/>
      <c r="L55" s="1127"/>
      <c r="M55" s="1127"/>
      <c r="N55" s="1127"/>
      <c r="O55" s="1127"/>
      <c r="P55" s="1128"/>
      <c r="Q55" s="1129"/>
      <c r="R55" s="1112"/>
      <c r="S55" s="1112"/>
      <c r="T55" s="1112"/>
      <c r="U55" s="1112"/>
      <c r="V55" s="1112"/>
      <c r="W55" s="1112"/>
      <c r="X55" s="1112"/>
      <c r="Y55" s="1112"/>
      <c r="Z55" s="1112"/>
      <c r="AA55" s="1112"/>
      <c r="AB55" s="1112"/>
      <c r="AC55" s="1112"/>
      <c r="AD55" s="1112"/>
      <c r="AE55" s="1130"/>
      <c r="AF55" s="1108"/>
      <c r="AG55" s="1109"/>
      <c r="AH55" s="1109"/>
      <c r="AI55" s="1109"/>
      <c r="AJ55" s="1110"/>
      <c r="AK55" s="1111"/>
      <c r="AL55" s="1112"/>
      <c r="AM55" s="1112"/>
      <c r="AN55" s="1112"/>
      <c r="AO55" s="1112"/>
      <c r="AP55" s="1112"/>
      <c r="AQ55" s="1112"/>
      <c r="AR55" s="1112"/>
      <c r="AS55" s="1112"/>
      <c r="AT55" s="1112"/>
      <c r="AU55" s="1112"/>
      <c r="AV55" s="1112"/>
      <c r="AW55" s="1112"/>
      <c r="AX55" s="1112"/>
      <c r="AY55" s="1112"/>
      <c r="AZ55" s="1113"/>
      <c r="BA55" s="1113"/>
      <c r="BB55" s="1113"/>
      <c r="BC55" s="1113"/>
      <c r="BD55" s="1113"/>
      <c r="BE55" s="1121"/>
      <c r="BF55" s="1121"/>
      <c r="BG55" s="1121"/>
      <c r="BH55" s="1121"/>
      <c r="BI55" s="1122"/>
      <c r="BJ55" s="252"/>
      <c r="BK55" s="252"/>
      <c r="BL55" s="252"/>
      <c r="BM55" s="252"/>
      <c r="BN55" s="252"/>
      <c r="BO55" s="265"/>
      <c r="BP55" s="265"/>
      <c r="BQ55" s="262">
        <v>
49</v>
      </c>
      <c r="BR55" s="263"/>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6"/>
    </row>
    <row r="56" spans="1:131" s="247" customFormat="1" ht="26.25" customHeight="1" x14ac:dyDescent="0.2">
      <c r="A56" s="261">
        <v>
29</v>
      </c>
      <c r="B56" s="1126"/>
      <c r="C56" s="1127"/>
      <c r="D56" s="1127"/>
      <c r="E56" s="1127"/>
      <c r="F56" s="1127"/>
      <c r="G56" s="1127"/>
      <c r="H56" s="1127"/>
      <c r="I56" s="1127"/>
      <c r="J56" s="1127"/>
      <c r="K56" s="1127"/>
      <c r="L56" s="1127"/>
      <c r="M56" s="1127"/>
      <c r="N56" s="1127"/>
      <c r="O56" s="1127"/>
      <c r="P56" s="1128"/>
      <c r="Q56" s="1129"/>
      <c r="R56" s="1112"/>
      <c r="S56" s="1112"/>
      <c r="T56" s="1112"/>
      <c r="U56" s="1112"/>
      <c r="V56" s="1112"/>
      <c r="W56" s="1112"/>
      <c r="X56" s="1112"/>
      <c r="Y56" s="1112"/>
      <c r="Z56" s="1112"/>
      <c r="AA56" s="1112"/>
      <c r="AB56" s="1112"/>
      <c r="AC56" s="1112"/>
      <c r="AD56" s="1112"/>
      <c r="AE56" s="1130"/>
      <c r="AF56" s="1108"/>
      <c r="AG56" s="1109"/>
      <c r="AH56" s="1109"/>
      <c r="AI56" s="1109"/>
      <c r="AJ56" s="1110"/>
      <c r="AK56" s="1111"/>
      <c r="AL56" s="1112"/>
      <c r="AM56" s="1112"/>
      <c r="AN56" s="1112"/>
      <c r="AO56" s="1112"/>
      <c r="AP56" s="1112"/>
      <c r="AQ56" s="1112"/>
      <c r="AR56" s="1112"/>
      <c r="AS56" s="1112"/>
      <c r="AT56" s="1112"/>
      <c r="AU56" s="1112"/>
      <c r="AV56" s="1112"/>
      <c r="AW56" s="1112"/>
      <c r="AX56" s="1112"/>
      <c r="AY56" s="1112"/>
      <c r="AZ56" s="1113"/>
      <c r="BA56" s="1113"/>
      <c r="BB56" s="1113"/>
      <c r="BC56" s="1113"/>
      <c r="BD56" s="1113"/>
      <c r="BE56" s="1121"/>
      <c r="BF56" s="1121"/>
      <c r="BG56" s="1121"/>
      <c r="BH56" s="1121"/>
      <c r="BI56" s="1122"/>
      <c r="BJ56" s="252"/>
      <c r="BK56" s="252"/>
      <c r="BL56" s="252"/>
      <c r="BM56" s="252"/>
      <c r="BN56" s="252"/>
      <c r="BO56" s="265"/>
      <c r="BP56" s="265"/>
      <c r="BQ56" s="262">
        <v>
50</v>
      </c>
      <c r="BR56" s="263"/>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6"/>
    </row>
    <row r="57" spans="1:131" s="247" customFormat="1" ht="26.25" customHeight="1" x14ac:dyDescent="0.2">
      <c r="A57" s="261">
        <v>
30</v>
      </c>
      <c r="B57" s="1126"/>
      <c r="C57" s="1127"/>
      <c r="D57" s="1127"/>
      <c r="E57" s="1127"/>
      <c r="F57" s="1127"/>
      <c r="G57" s="1127"/>
      <c r="H57" s="1127"/>
      <c r="I57" s="1127"/>
      <c r="J57" s="1127"/>
      <c r="K57" s="1127"/>
      <c r="L57" s="1127"/>
      <c r="M57" s="1127"/>
      <c r="N57" s="1127"/>
      <c r="O57" s="1127"/>
      <c r="P57" s="1128"/>
      <c r="Q57" s="1129"/>
      <c r="R57" s="1112"/>
      <c r="S57" s="1112"/>
      <c r="T57" s="1112"/>
      <c r="U57" s="1112"/>
      <c r="V57" s="1112"/>
      <c r="W57" s="1112"/>
      <c r="X57" s="1112"/>
      <c r="Y57" s="1112"/>
      <c r="Z57" s="1112"/>
      <c r="AA57" s="1112"/>
      <c r="AB57" s="1112"/>
      <c r="AC57" s="1112"/>
      <c r="AD57" s="1112"/>
      <c r="AE57" s="1130"/>
      <c r="AF57" s="1108"/>
      <c r="AG57" s="1109"/>
      <c r="AH57" s="1109"/>
      <c r="AI57" s="1109"/>
      <c r="AJ57" s="1110"/>
      <c r="AK57" s="1111"/>
      <c r="AL57" s="1112"/>
      <c r="AM57" s="1112"/>
      <c r="AN57" s="1112"/>
      <c r="AO57" s="1112"/>
      <c r="AP57" s="1112"/>
      <c r="AQ57" s="1112"/>
      <c r="AR57" s="1112"/>
      <c r="AS57" s="1112"/>
      <c r="AT57" s="1112"/>
      <c r="AU57" s="1112"/>
      <c r="AV57" s="1112"/>
      <c r="AW57" s="1112"/>
      <c r="AX57" s="1112"/>
      <c r="AY57" s="1112"/>
      <c r="AZ57" s="1113"/>
      <c r="BA57" s="1113"/>
      <c r="BB57" s="1113"/>
      <c r="BC57" s="1113"/>
      <c r="BD57" s="1113"/>
      <c r="BE57" s="1121"/>
      <c r="BF57" s="1121"/>
      <c r="BG57" s="1121"/>
      <c r="BH57" s="1121"/>
      <c r="BI57" s="1122"/>
      <c r="BJ57" s="252"/>
      <c r="BK57" s="252"/>
      <c r="BL57" s="252"/>
      <c r="BM57" s="252"/>
      <c r="BN57" s="252"/>
      <c r="BO57" s="265"/>
      <c r="BP57" s="265"/>
      <c r="BQ57" s="262">
        <v>
51</v>
      </c>
      <c r="BR57" s="263"/>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6"/>
    </row>
    <row r="58" spans="1:131" s="247" customFormat="1" ht="26.25" customHeight="1" x14ac:dyDescent="0.2">
      <c r="A58" s="261">
        <v>
31</v>
      </c>
      <c r="B58" s="1126"/>
      <c r="C58" s="1127"/>
      <c r="D58" s="1127"/>
      <c r="E58" s="1127"/>
      <c r="F58" s="1127"/>
      <c r="G58" s="1127"/>
      <c r="H58" s="1127"/>
      <c r="I58" s="1127"/>
      <c r="J58" s="1127"/>
      <c r="K58" s="1127"/>
      <c r="L58" s="1127"/>
      <c r="M58" s="1127"/>
      <c r="N58" s="1127"/>
      <c r="O58" s="1127"/>
      <c r="P58" s="1128"/>
      <c r="Q58" s="1129"/>
      <c r="R58" s="1112"/>
      <c r="S58" s="1112"/>
      <c r="T58" s="1112"/>
      <c r="U58" s="1112"/>
      <c r="V58" s="1112"/>
      <c r="W58" s="1112"/>
      <c r="X58" s="1112"/>
      <c r="Y58" s="1112"/>
      <c r="Z58" s="1112"/>
      <c r="AA58" s="1112"/>
      <c r="AB58" s="1112"/>
      <c r="AC58" s="1112"/>
      <c r="AD58" s="1112"/>
      <c r="AE58" s="1130"/>
      <c r="AF58" s="1108"/>
      <c r="AG58" s="1109"/>
      <c r="AH58" s="1109"/>
      <c r="AI58" s="1109"/>
      <c r="AJ58" s="1110"/>
      <c r="AK58" s="1111"/>
      <c r="AL58" s="1112"/>
      <c r="AM58" s="1112"/>
      <c r="AN58" s="1112"/>
      <c r="AO58" s="1112"/>
      <c r="AP58" s="1112"/>
      <c r="AQ58" s="1112"/>
      <c r="AR58" s="1112"/>
      <c r="AS58" s="1112"/>
      <c r="AT58" s="1112"/>
      <c r="AU58" s="1112"/>
      <c r="AV58" s="1112"/>
      <c r="AW58" s="1112"/>
      <c r="AX58" s="1112"/>
      <c r="AY58" s="1112"/>
      <c r="AZ58" s="1113"/>
      <c r="BA58" s="1113"/>
      <c r="BB58" s="1113"/>
      <c r="BC58" s="1113"/>
      <c r="BD58" s="1113"/>
      <c r="BE58" s="1121"/>
      <c r="BF58" s="1121"/>
      <c r="BG58" s="1121"/>
      <c r="BH58" s="1121"/>
      <c r="BI58" s="1122"/>
      <c r="BJ58" s="252"/>
      <c r="BK58" s="252"/>
      <c r="BL58" s="252"/>
      <c r="BM58" s="252"/>
      <c r="BN58" s="252"/>
      <c r="BO58" s="265"/>
      <c r="BP58" s="265"/>
      <c r="BQ58" s="262">
        <v>
52</v>
      </c>
      <c r="BR58" s="263"/>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6"/>
    </row>
    <row r="59" spans="1:131" s="247" customFormat="1" ht="26.25" customHeight="1" x14ac:dyDescent="0.2">
      <c r="A59" s="261">
        <v>
32</v>
      </c>
      <c r="B59" s="1126"/>
      <c r="C59" s="1127"/>
      <c r="D59" s="1127"/>
      <c r="E59" s="1127"/>
      <c r="F59" s="1127"/>
      <c r="G59" s="1127"/>
      <c r="H59" s="1127"/>
      <c r="I59" s="1127"/>
      <c r="J59" s="1127"/>
      <c r="K59" s="1127"/>
      <c r="L59" s="1127"/>
      <c r="M59" s="1127"/>
      <c r="N59" s="1127"/>
      <c r="O59" s="1127"/>
      <c r="P59" s="1128"/>
      <c r="Q59" s="1129"/>
      <c r="R59" s="1112"/>
      <c r="S59" s="1112"/>
      <c r="T59" s="1112"/>
      <c r="U59" s="1112"/>
      <c r="V59" s="1112"/>
      <c r="W59" s="1112"/>
      <c r="X59" s="1112"/>
      <c r="Y59" s="1112"/>
      <c r="Z59" s="1112"/>
      <c r="AA59" s="1112"/>
      <c r="AB59" s="1112"/>
      <c r="AC59" s="1112"/>
      <c r="AD59" s="1112"/>
      <c r="AE59" s="1130"/>
      <c r="AF59" s="1108"/>
      <c r="AG59" s="1109"/>
      <c r="AH59" s="1109"/>
      <c r="AI59" s="1109"/>
      <c r="AJ59" s="1110"/>
      <c r="AK59" s="1111"/>
      <c r="AL59" s="1112"/>
      <c r="AM59" s="1112"/>
      <c r="AN59" s="1112"/>
      <c r="AO59" s="1112"/>
      <c r="AP59" s="1112"/>
      <c r="AQ59" s="1112"/>
      <c r="AR59" s="1112"/>
      <c r="AS59" s="1112"/>
      <c r="AT59" s="1112"/>
      <c r="AU59" s="1112"/>
      <c r="AV59" s="1112"/>
      <c r="AW59" s="1112"/>
      <c r="AX59" s="1112"/>
      <c r="AY59" s="1112"/>
      <c r="AZ59" s="1113"/>
      <c r="BA59" s="1113"/>
      <c r="BB59" s="1113"/>
      <c r="BC59" s="1113"/>
      <c r="BD59" s="1113"/>
      <c r="BE59" s="1121"/>
      <c r="BF59" s="1121"/>
      <c r="BG59" s="1121"/>
      <c r="BH59" s="1121"/>
      <c r="BI59" s="1122"/>
      <c r="BJ59" s="252"/>
      <c r="BK59" s="252"/>
      <c r="BL59" s="252"/>
      <c r="BM59" s="252"/>
      <c r="BN59" s="252"/>
      <c r="BO59" s="265"/>
      <c r="BP59" s="265"/>
      <c r="BQ59" s="262">
        <v>
53</v>
      </c>
      <c r="BR59" s="263"/>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6"/>
    </row>
    <row r="60" spans="1:131" s="247" customFormat="1" ht="26.25" customHeight="1" x14ac:dyDescent="0.2">
      <c r="A60" s="261">
        <v>
33</v>
      </c>
      <c r="B60" s="1126"/>
      <c r="C60" s="1127"/>
      <c r="D60" s="1127"/>
      <c r="E60" s="1127"/>
      <c r="F60" s="1127"/>
      <c r="G60" s="1127"/>
      <c r="H60" s="1127"/>
      <c r="I60" s="1127"/>
      <c r="J60" s="1127"/>
      <c r="K60" s="1127"/>
      <c r="L60" s="1127"/>
      <c r="M60" s="1127"/>
      <c r="N60" s="1127"/>
      <c r="O60" s="1127"/>
      <c r="P60" s="1128"/>
      <c r="Q60" s="1129"/>
      <c r="R60" s="1112"/>
      <c r="S60" s="1112"/>
      <c r="T60" s="1112"/>
      <c r="U60" s="1112"/>
      <c r="V60" s="1112"/>
      <c r="W60" s="1112"/>
      <c r="X60" s="1112"/>
      <c r="Y60" s="1112"/>
      <c r="Z60" s="1112"/>
      <c r="AA60" s="1112"/>
      <c r="AB60" s="1112"/>
      <c r="AC60" s="1112"/>
      <c r="AD60" s="1112"/>
      <c r="AE60" s="1130"/>
      <c r="AF60" s="1108"/>
      <c r="AG60" s="1109"/>
      <c r="AH60" s="1109"/>
      <c r="AI60" s="1109"/>
      <c r="AJ60" s="1110"/>
      <c r="AK60" s="1111"/>
      <c r="AL60" s="1112"/>
      <c r="AM60" s="1112"/>
      <c r="AN60" s="1112"/>
      <c r="AO60" s="1112"/>
      <c r="AP60" s="1112"/>
      <c r="AQ60" s="1112"/>
      <c r="AR60" s="1112"/>
      <c r="AS60" s="1112"/>
      <c r="AT60" s="1112"/>
      <c r="AU60" s="1112"/>
      <c r="AV60" s="1112"/>
      <c r="AW60" s="1112"/>
      <c r="AX60" s="1112"/>
      <c r="AY60" s="1112"/>
      <c r="AZ60" s="1113"/>
      <c r="BA60" s="1113"/>
      <c r="BB60" s="1113"/>
      <c r="BC60" s="1113"/>
      <c r="BD60" s="1113"/>
      <c r="BE60" s="1121"/>
      <c r="BF60" s="1121"/>
      <c r="BG60" s="1121"/>
      <c r="BH60" s="1121"/>
      <c r="BI60" s="1122"/>
      <c r="BJ60" s="252"/>
      <c r="BK60" s="252"/>
      <c r="BL60" s="252"/>
      <c r="BM60" s="252"/>
      <c r="BN60" s="252"/>
      <c r="BO60" s="265"/>
      <c r="BP60" s="265"/>
      <c r="BQ60" s="262">
        <v>
54</v>
      </c>
      <c r="BR60" s="263"/>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6"/>
    </row>
    <row r="61" spans="1:131" s="247" customFormat="1" ht="26.25" customHeight="1" thickBot="1" x14ac:dyDescent="0.25">
      <c r="A61" s="261">
        <v>
34</v>
      </c>
      <c r="B61" s="1126"/>
      <c r="C61" s="1127"/>
      <c r="D61" s="1127"/>
      <c r="E61" s="1127"/>
      <c r="F61" s="1127"/>
      <c r="G61" s="1127"/>
      <c r="H61" s="1127"/>
      <c r="I61" s="1127"/>
      <c r="J61" s="1127"/>
      <c r="K61" s="1127"/>
      <c r="L61" s="1127"/>
      <c r="M61" s="1127"/>
      <c r="N61" s="1127"/>
      <c r="O61" s="1127"/>
      <c r="P61" s="1128"/>
      <c r="Q61" s="1129"/>
      <c r="R61" s="1112"/>
      <c r="S61" s="1112"/>
      <c r="T61" s="1112"/>
      <c r="U61" s="1112"/>
      <c r="V61" s="1112"/>
      <c r="W61" s="1112"/>
      <c r="X61" s="1112"/>
      <c r="Y61" s="1112"/>
      <c r="Z61" s="1112"/>
      <c r="AA61" s="1112"/>
      <c r="AB61" s="1112"/>
      <c r="AC61" s="1112"/>
      <c r="AD61" s="1112"/>
      <c r="AE61" s="1130"/>
      <c r="AF61" s="1108"/>
      <c r="AG61" s="1109"/>
      <c r="AH61" s="1109"/>
      <c r="AI61" s="1109"/>
      <c r="AJ61" s="1110"/>
      <c r="AK61" s="1111"/>
      <c r="AL61" s="1112"/>
      <c r="AM61" s="1112"/>
      <c r="AN61" s="1112"/>
      <c r="AO61" s="1112"/>
      <c r="AP61" s="1112"/>
      <c r="AQ61" s="1112"/>
      <c r="AR61" s="1112"/>
      <c r="AS61" s="1112"/>
      <c r="AT61" s="1112"/>
      <c r="AU61" s="1112"/>
      <c r="AV61" s="1112"/>
      <c r="AW61" s="1112"/>
      <c r="AX61" s="1112"/>
      <c r="AY61" s="1112"/>
      <c r="AZ61" s="1113"/>
      <c r="BA61" s="1113"/>
      <c r="BB61" s="1113"/>
      <c r="BC61" s="1113"/>
      <c r="BD61" s="1113"/>
      <c r="BE61" s="1121"/>
      <c r="BF61" s="1121"/>
      <c r="BG61" s="1121"/>
      <c r="BH61" s="1121"/>
      <c r="BI61" s="1122"/>
      <c r="BJ61" s="252"/>
      <c r="BK61" s="252"/>
      <c r="BL61" s="252"/>
      <c r="BM61" s="252"/>
      <c r="BN61" s="252"/>
      <c r="BO61" s="265"/>
      <c r="BP61" s="265"/>
      <c r="BQ61" s="262">
        <v>
55</v>
      </c>
      <c r="BR61" s="263"/>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6"/>
    </row>
    <row r="62" spans="1:131" s="247" customFormat="1" ht="26.25" customHeight="1" x14ac:dyDescent="0.2">
      <c r="A62" s="261">
        <v>
35</v>
      </c>
      <c r="B62" s="1126"/>
      <c r="C62" s="1127"/>
      <c r="D62" s="1127"/>
      <c r="E62" s="1127"/>
      <c r="F62" s="1127"/>
      <c r="G62" s="1127"/>
      <c r="H62" s="1127"/>
      <c r="I62" s="1127"/>
      <c r="J62" s="1127"/>
      <c r="K62" s="1127"/>
      <c r="L62" s="1127"/>
      <c r="M62" s="1127"/>
      <c r="N62" s="1127"/>
      <c r="O62" s="1127"/>
      <c r="P62" s="1128"/>
      <c r="Q62" s="1129"/>
      <c r="R62" s="1112"/>
      <c r="S62" s="1112"/>
      <c r="T62" s="1112"/>
      <c r="U62" s="1112"/>
      <c r="V62" s="1112"/>
      <c r="W62" s="1112"/>
      <c r="X62" s="1112"/>
      <c r="Y62" s="1112"/>
      <c r="Z62" s="1112"/>
      <c r="AA62" s="1112"/>
      <c r="AB62" s="1112"/>
      <c r="AC62" s="1112"/>
      <c r="AD62" s="1112"/>
      <c r="AE62" s="1130"/>
      <c r="AF62" s="1108"/>
      <c r="AG62" s="1109"/>
      <c r="AH62" s="1109"/>
      <c r="AI62" s="1109"/>
      <c r="AJ62" s="1110"/>
      <c r="AK62" s="1111"/>
      <c r="AL62" s="1112"/>
      <c r="AM62" s="1112"/>
      <c r="AN62" s="1112"/>
      <c r="AO62" s="1112"/>
      <c r="AP62" s="1112"/>
      <c r="AQ62" s="1112"/>
      <c r="AR62" s="1112"/>
      <c r="AS62" s="1112"/>
      <c r="AT62" s="1112"/>
      <c r="AU62" s="1112"/>
      <c r="AV62" s="1112"/>
      <c r="AW62" s="1112"/>
      <c r="AX62" s="1112"/>
      <c r="AY62" s="1112"/>
      <c r="AZ62" s="1113"/>
      <c r="BA62" s="1113"/>
      <c r="BB62" s="1113"/>
      <c r="BC62" s="1113"/>
      <c r="BD62" s="1113"/>
      <c r="BE62" s="1121"/>
      <c r="BF62" s="1121"/>
      <c r="BG62" s="1121"/>
      <c r="BH62" s="1121"/>
      <c r="BI62" s="1122"/>
      <c r="BJ62" s="1123" t="s">
        <v>
405</v>
      </c>
      <c r="BK62" s="1124"/>
      <c r="BL62" s="1124"/>
      <c r="BM62" s="1124"/>
      <c r="BN62" s="1125"/>
      <c r="BO62" s="265"/>
      <c r="BP62" s="265"/>
      <c r="BQ62" s="262">
        <v>
56</v>
      </c>
      <c r="BR62" s="263"/>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6"/>
    </row>
    <row r="63" spans="1:131" s="247" customFormat="1" ht="26.25" customHeight="1" thickBot="1" x14ac:dyDescent="0.25">
      <c r="A63" s="264" t="s">
        <v>
386</v>
      </c>
      <c r="B63" s="1033" t="s">
        <v>
406</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7"/>
      <c r="AF63" s="1118">
        <v>
5</v>
      </c>
      <c r="AG63" s="1048"/>
      <c r="AH63" s="1048"/>
      <c r="AI63" s="1048"/>
      <c r="AJ63" s="1119"/>
      <c r="AK63" s="1120"/>
      <c r="AL63" s="1052"/>
      <c r="AM63" s="1052"/>
      <c r="AN63" s="1052"/>
      <c r="AO63" s="1052"/>
      <c r="AP63" s="1048">
        <v>
1420</v>
      </c>
      <c r="AQ63" s="1048"/>
      <c r="AR63" s="1048"/>
      <c r="AS63" s="1048"/>
      <c r="AT63" s="1048"/>
      <c r="AU63" s="1048">
        <v>
900</v>
      </c>
      <c r="AV63" s="1048"/>
      <c r="AW63" s="1048"/>
      <c r="AX63" s="1048"/>
      <c r="AY63" s="1048"/>
      <c r="AZ63" s="1114"/>
      <c r="BA63" s="1114"/>
      <c r="BB63" s="1114"/>
      <c r="BC63" s="1114"/>
      <c r="BD63" s="1114"/>
      <c r="BE63" s="1049"/>
      <c r="BF63" s="1049"/>
      <c r="BG63" s="1049"/>
      <c r="BH63" s="1049"/>
      <c r="BI63" s="1050"/>
      <c r="BJ63" s="1115" t="s">
        <v>
127</v>
      </c>
      <c r="BK63" s="1040"/>
      <c r="BL63" s="1040"/>
      <c r="BM63" s="1040"/>
      <c r="BN63" s="1116"/>
      <c r="BO63" s="265"/>
      <c r="BP63" s="265"/>
      <c r="BQ63" s="262">
        <v>
57</v>
      </c>
      <c r="BR63" s="263"/>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6"/>
    </row>
    <row r="64" spans="1:131" s="247" customFormat="1" ht="26.25" customHeight="1" x14ac:dyDescent="0.2">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
58</v>
      </c>
      <c r="BR64" s="263"/>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6"/>
    </row>
    <row r="65" spans="1:131" s="247" customFormat="1" ht="26.25" customHeight="1" thickBot="1" x14ac:dyDescent="0.25">
      <c r="A65" s="252" t="s">
        <v>
407</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
59</v>
      </c>
      <c r="BR65" s="263"/>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6"/>
    </row>
    <row r="66" spans="1:131" s="247" customFormat="1" ht="26.25" customHeight="1" x14ac:dyDescent="0.2">
      <c r="A66" s="1084" t="s">
        <v>
408</v>
      </c>
      <c r="B66" s="1085"/>
      <c r="C66" s="1085"/>
      <c r="D66" s="1085"/>
      <c r="E66" s="1085"/>
      <c r="F66" s="1085"/>
      <c r="G66" s="1085"/>
      <c r="H66" s="1085"/>
      <c r="I66" s="1085"/>
      <c r="J66" s="1085"/>
      <c r="K66" s="1085"/>
      <c r="L66" s="1085"/>
      <c r="M66" s="1085"/>
      <c r="N66" s="1085"/>
      <c r="O66" s="1085"/>
      <c r="P66" s="1086"/>
      <c r="Q66" s="1090" t="s">
        <v>
390</v>
      </c>
      <c r="R66" s="1091"/>
      <c r="S66" s="1091"/>
      <c r="T66" s="1091"/>
      <c r="U66" s="1092"/>
      <c r="V66" s="1090" t="s">
        <v>
391</v>
      </c>
      <c r="W66" s="1091"/>
      <c r="X66" s="1091"/>
      <c r="Y66" s="1091"/>
      <c r="Z66" s="1092"/>
      <c r="AA66" s="1090" t="s">
        <v>
409</v>
      </c>
      <c r="AB66" s="1091"/>
      <c r="AC66" s="1091"/>
      <c r="AD66" s="1091"/>
      <c r="AE66" s="1092"/>
      <c r="AF66" s="1096" t="s">
        <v>
393</v>
      </c>
      <c r="AG66" s="1097"/>
      <c r="AH66" s="1097"/>
      <c r="AI66" s="1097"/>
      <c r="AJ66" s="1098"/>
      <c r="AK66" s="1090" t="s">
        <v>
394</v>
      </c>
      <c r="AL66" s="1085"/>
      <c r="AM66" s="1085"/>
      <c r="AN66" s="1085"/>
      <c r="AO66" s="1086"/>
      <c r="AP66" s="1090" t="s">
        <v>
395</v>
      </c>
      <c r="AQ66" s="1091"/>
      <c r="AR66" s="1091"/>
      <c r="AS66" s="1091"/>
      <c r="AT66" s="1092"/>
      <c r="AU66" s="1090" t="s">
        <v>
410</v>
      </c>
      <c r="AV66" s="1091"/>
      <c r="AW66" s="1091"/>
      <c r="AX66" s="1091"/>
      <c r="AY66" s="1092"/>
      <c r="AZ66" s="1090" t="s">
        <v>
372</v>
      </c>
      <c r="BA66" s="1091"/>
      <c r="BB66" s="1091"/>
      <c r="BC66" s="1091"/>
      <c r="BD66" s="1106"/>
      <c r="BE66" s="265"/>
      <c r="BF66" s="265"/>
      <c r="BG66" s="265"/>
      <c r="BH66" s="265"/>
      <c r="BI66" s="265"/>
      <c r="BJ66" s="265"/>
      <c r="BK66" s="265"/>
      <c r="BL66" s="265"/>
      <c r="BM66" s="265"/>
      <c r="BN66" s="265"/>
      <c r="BO66" s="265"/>
      <c r="BP66" s="265"/>
      <c r="BQ66" s="262">
        <v>
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x14ac:dyDescent="0.25">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5"/>
      <c r="BF67" s="265"/>
      <c r="BG67" s="265"/>
      <c r="BH67" s="265"/>
      <c r="BI67" s="265"/>
      <c r="BJ67" s="265"/>
      <c r="BK67" s="265"/>
      <c r="BL67" s="265"/>
      <c r="BM67" s="265"/>
      <c r="BN67" s="265"/>
      <c r="BO67" s="265"/>
      <c r="BP67" s="265"/>
      <c r="BQ67" s="262">
        <v>
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x14ac:dyDescent="0.2">
      <c r="A68" s="258">
        <v>
1</v>
      </c>
      <c r="B68" s="1074" t="s">
        <v>
568</v>
      </c>
      <c r="C68" s="1075"/>
      <c r="D68" s="1075"/>
      <c r="E68" s="1075"/>
      <c r="F68" s="1075"/>
      <c r="G68" s="1075"/>
      <c r="H68" s="1075"/>
      <c r="I68" s="1075"/>
      <c r="J68" s="1075"/>
      <c r="K68" s="1075"/>
      <c r="L68" s="1075"/>
      <c r="M68" s="1075"/>
      <c r="N68" s="1075"/>
      <c r="O68" s="1075"/>
      <c r="P68" s="1076"/>
      <c r="Q68" s="1077">
        <v>
651</v>
      </c>
      <c r="R68" s="1071"/>
      <c r="S68" s="1071"/>
      <c r="T68" s="1071"/>
      <c r="U68" s="1071"/>
      <c r="V68" s="1071">
        <v>
621</v>
      </c>
      <c r="W68" s="1071"/>
      <c r="X68" s="1071"/>
      <c r="Y68" s="1071"/>
      <c r="Z68" s="1071"/>
      <c r="AA68" s="1071">
        <v>
30</v>
      </c>
      <c r="AB68" s="1071"/>
      <c r="AC68" s="1071"/>
      <c r="AD68" s="1071"/>
      <c r="AE68" s="1071"/>
      <c r="AF68" s="1071">
        <v>
30</v>
      </c>
      <c r="AG68" s="1071"/>
      <c r="AH68" s="1071"/>
      <c r="AI68" s="1071"/>
      <c r="AJ68" s="1071"/>
      <c r="AK68" s="1071" t="s">
        <v>
569</v>
      </c>
      <c r="AL68" s="1071"/>
      <c r="AM68" s="1071"/>
      <c r="AN68" s="1071"/>
      <c r="AO68" s="1071"/>
      <c r="AP68" s="1071">
        <v>
1015</v>
      </c>
      <c r="AQ68" s="1071"/>
      <c r="AR68" s="1071"/>
      <c r="AS68" s="1071"/>
      <c r="AT68" s="1071"/>
      <c r="AU68" s="1071" t="s">
        <v>
569</v>
      </c>
      <c r="AV68" s="1071"/>
      <c r="AW68" s="1071"/>
      <c r="AX68" s="1071"/>
      <c r="AY68" s="1071"/>
      <c r="AZ68" s="1072"/>
      <c r="BA68" s="1072"/>
      <c r="BB68" s="1072"/>
      <c r="BC68" s="1072"/>
      <c r="BD68" s="1073"/>
      <c r="BE68" s="265"/>
      <c r="BF68" s="265"/>
      <c r="BG68" s="265"/>
      <c r="BH68" s="265"/>
      <c r="BI68" s="265"/>
      <c r="BJ68" s="265"/>
      <c r="BK68" s="265"/>
      <c r="BL68" s="265"/>
      <c r="BM68" s="265"/>
      <c r="BN68" s="265"/>
      <c r="BO68" s="265"/>
      <c r="BP68" s="265"/>
      <c r="BQ68" s="262">
        <v>
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x14ac:dyDescent="0.2">
      <c r="A69" s="261">
        <v>
2</v>
      </c>
      <c r="B69" s="1063" t="s">
        <v>
570</v>
      </c>
      <c r="C69" s="1064"/>
      <c r="D69" s="1064"/>
      <c r="E69" s="1064"/>
      <c r="F69" s="1064"/>
      <c r="G69" s="1064"/>
      <c r="H69" s="1064"/>
      <c r="I69" s="1064"/>
      <c r="J69" s="1064"/>
      <c r="K69" s="1064"/>
      <c r="L69" s="1064"/>
      <c r="M69" s="1064"/>
      <c r="N69" s="1064"/>
      <c r="O69" s="1064"/>
      <c r="P69" s="1065"/>
      <c r="Q69" s="1066">
        <v>
5713</v>
      </c>
      <c r="R69" s="1060"/>
      <c r="S69" s="1060"/>
      <c r="T69" s="1060"/>
      <c r="U69" s="1060"/>
      <c r="V69" s="1060">
        <v>
5295</v>
      </c>
      <c r="W69" s="1060"/>
      <c r="X69" s="1060"/>
      <c r="Y69" s="1060"/>
      <c r="Z69" s="1060"/>
      <c r="AA69" s="1060">
        <v>
418</v>
      </c>
      <c r="AB69" s="1060"/>
      <c r="AC69" s="1060"/>
      <c r="AD69" s="1060"/>
      <c r="AE69" s="1060"/>
      <c r="AF69" s="1060">
        <v>
418</v>
      </c>
      <c r="AG69" s="1060"/>
      <c r="AH69" s="1060"/>
      <c r="AI69" s="1060"/>
      <c r="AJ69" s="1060"/>
      <c r="AK69" s="1060">
        <v>
1100</v>
      </c>
      <c r="AL69" s="1060"/>
      <c r="AM69" s="1060"/>
      <c r="AN69" s="1060"/>
      <c r="AO69" s="1060"/>
      <c r="AP69" s="1060" t="s">
        <v>
569</v>
      </c>
      <c r="AQ69" s="1060"/>
      <c r="AR69" s="1060"/>
      <c r="AS69" s="1060"/>
      <c r="AT69" s="1060"/>
      <c r="AU69" s="1060" t="s">
        <v>
569</v>
      </c>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
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x14ac:dyDescent="0.2">
      <c r="A70" s="261">
        <v>
3</v>
      </c>
      <c r="B70" s="1063" t="s">
        <v>
571</v>
      </c>
      <c r="C70" s="1064"/>
      <c r="D70" s="1064"/>
      <c r="E70" s="1064"/>
      <c r="F70" s="1064"/>
      <c r="G70" s="1064"/>
      <c r="H70" s="1064"/>
      <c r="I70" s="1064"/>
      <c r="J70" s="1064"/>
      <c r="K70" s="1064"/>
      <c r="L70" s="1064"/>
      <c r="M70" s="1064"/>
      <c r="N70" s="1064"/>
      <c r="O70" s="1064"/>
      <c r="P70" s="1065"/>
      <c r="Q70" s="1066">
        <v>
4</v>
      </c>
      <c r="R70" s="1060"/>
      <c r="S70" s="1060"/>
      <c r="T70" s="1060"/>
      <c r="U70" s="1060"/>
      <c r="V70" s="1060">
        <v>
3</v>
      </c>
      <c r="W70" s="1060"/>
      <c r="X70" s="1060"/>
      <c r="Y70" s="1060"/>
      <c r="Z70" s="1060"/>
      <c r="AA70" s="1060">
        <v>
1</v>
      </c>
      <c r="AB70" s="1060"/>
      <c r="AC70" s="1060"/>
      <c r="AD70" s="1060"/>
      <c r="AE70" s="1060"/>
      <c r="AF70" s="1060">
        <v>
1</v>
      </c>
      <c r="AG70" s="1060"/>
      <c r="AH70" s="1060"/>
      <c r="AI70" s="1060"/>
      <c r="AJ70" s="1060"/>
      <c r="AK70" s="1060" t="s">
        <v>
569</v>
      </c>
      <c r="AL70" s="1060"/>
      <c r="AM70" s="1060"/>
      <c r="AN70" s="1060"/>
      <c r="AO70" s="1060"/>
      <c r="AP70" s="1060" t="s">
        <v>
569</v>
      </c>
      <c r="AQ70" s="1060"/>
      <c r="AR70" s="1060"/>
      <c r="AS70" s="1060"/>
      <c r="AT70" s="1060"/>
      <c r="AU70" s="1060" t="s">
        <v>
569</v>
      </c>
      <c r="AV70" s="1060"/>
      <c r="AW70" s="1060"/>
      <c r="AX70" s="1060"/>
      <c r="AY70" s="1060"/>
      <c r="AZ70" s="1061"/>
      <c r="BA70" s="1061"/>
      <c r="BB70" s="1061"/>
      <c r="BC70" s="1061"/>
      <c r="BD70" s="1062"/>
      <c r="BE70" s="265"/>
      <c r="BF70" s="265"/>
      <c r="BG70" s="265"/>
      <c r="BH70" s="265"/>
      <c r="BI70" s="265"/>
      <c r="BJ70" s="265"/>
      <c r="BK70" s="265"/>
      <c r="BL70" s="265"/>
      <c r="BM70" s="265"/>
      <c r="BN70" s="265"/>
      <c r="BO70" s="265"/>
      <c r="BP70" s="265"/>
      <c r="BQ70" s="262">
        <v>
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x14ac:dyDescent="0.2">
      <c r="A71" s="261">
        <v>
4</v>
      </c>
      <c r="B71" s="1063" t="s">
        <v>
572</v>
      </c>
      <c r="C71" s="1064"/>
      <c r="D71" s="1064"/>
      <c r="E71" s="1064"/>
      <c r="F71" s="1064"/>
      <c r="G71" s="1064"/>
      <c r="H71" s="1064"/>
      <c r="I71" s="1064"/>
      <c r="J71" s="1064"/>
      <c r="K71" s="1064"/>
      <c r="L71" s="1064"/>
      <c r="M71" s="1064"/>
      <c r="N71" s="1064"/>
      <c r="O71" s="1064"/>
      <c r="P71" s="1065"/>
      <c r="Q71" s="1066">
        <v>
859</v>
      </c>
      <c r="R71" s="1060"/>
      <c r="S71" s="1060"/>
      <c r="T71" s="1060"/>
      <c r="U71" s="1060"/>
      <c r="V71" s="1060">
        <v>
837</v>
      </c>
      <c r="W71" s="1060"/>
      <c r="X71" s="1060"/>
      <c r="Y71" s="1060"/>
      <c r="Z71" s="1060"/>
      <c r="AA71" s="1060">
        <v>
22</v>
      </c>
      <c r="AB71" s="1060"/>
      <c r="AC71" s="1060"/>
      <c r="AD71" s="1060"/>
      <c r="AE71" s="1060"/>
      <c r="AF71" s="1060">
        <v>
22</v>
      </c>
      <c r="AG71" s="1060"/>
      <c r="AH71" s="1060"/>
      <c r="AI71" s="1060"/>
      <c r="AJ71" s="1060"/>
      <c r="AK71" s="1060">
        <v>
23</v>
      </c>
      <c r="AL71" s="1060"/>
      <c r="AM71" s="1060"/>
      <c r="AN71" s="1060"/>
      <c r="AO71" s="1060"/>
      <c r="AP71" s="1060" t="s">
        <v>
569</v>
      </c>
      <c r="AQ71" s="1060"/>
      <c r="AR71" s="1060"/>
      <c r="AS71" s="1060"/>
      <c r="AT71" s="1060"/>
      <c r="AU71" s="1060" t="s">
        <v>
569</v>
      </c>
      <c r="AV71" s="1060"/>
      <c r="AW71" s="1060"/>
      <c r="AX71" s="1060"/>
      <c r="AY71" s="1060"/>
      <c r="AZ71" s="1061"/>
      <c r="BA71" s="1061"/>
      <c r="BB71" s="1061"/>
      <c r="BC71" s="1061"/>
      <c r="BD71" s="1062"/>
      <c r="BE71" s="265"/>
      <c r="BF71" s="265"/>
      <c r="BG71" s="265"/>
      <c r="BH71" s="265"/>
      <c r="BI71" s="265"/>
      <c r="BJ71" s="265"/>
      <c r="BK71" s="265"/>
      <c r="BL71" s="265"/>
      <c r="BM71" s="265"/>
      <c r="BN71" s="265"/>
      <c r="BO71" s="265"/>
      <c r="BP71" s="265"/>
      <c r="BQ71" s="262">
        <v>
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x14ac:dyDescent="0.2">
      <c r="A72" s="261">
        <v>
5</v>
      </c>
      <c r="B72" s="1063" t="s">
        <v>
573</v>
      </c>
      <c r="C72" s="1064"/>
      <c r="D72" s="1064"/>
      <c r="E72" s="1064"/>
      <c r="F72" s="1064"/>
      <c r="G72" s="1064"/>
      <c r="H72" s="1064"/>
      <c r="I72" s="1064"/>
      <c r="J72" s="1064"/>
      <c r="K72" s="1064"/>
      <c r="L72" s="1064"/>
      <c r="M72" s="1064"/>
      <c r="N72" s="1064"/>
      <c r="O72" s="1064"/>
      <c r="P72" s="1065"/>
      <c r="Q72" s="1066">
        <v>
299</v>
      </c>
      <c r="R72" s="1060"/>
      <c r="S72" s="1060"/>
      <c r="T72" s="1060"/>
      <c r="U72" s="1060"/>
      <c r="V72" s="1060">
        <v>
244</v>
      </c>
      <c r="W72" s="1060"/>
      <c r="X72" s="1060"/>
      <c r="Y72" s="1060"/>
      <c r="Z72" s="1060"/>
      <c r="AA72" s="1060">
        <v>
55</v>
      </c>
      <c r="AB72" s="1060"/>
      <c r="AC72" s="1060"/>
      <c r="AD72" s="1060"/>
      <c r="AE72" s="1060"/>
      <c r="AF72" s="1060">
        <v>
55</v>
      </c>
      <c r="AG72" s="1060"/>
      <c r="AH72" s="1060"/>
      <c r="AI72" s="1060"/>
      <c r="AJ72" s="1060"/>
      <c r="AK72" s="1060" t="s">
        <v>
569</v>
      </c>
      <c r="AL72" s="1060"/>
      <c r="AM72" s="1060"/>
      <c r="AN72" s="1060"/>
      <c r="AO72" s="1060"/>
      <c r="AP72" s="1060" t="s">
        <v>
569</v>
      </c>
      <c r="AQ72" s="1060"/>
      <c r="AR72" s="1060"/>
      <c r="AS72" s="1060"/>
      <c r="AT72" s="1060"/>
      <c r="AU72" s="1060" t="s">
        <v>
569</v>
      </c>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
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x14ac:dyDescent="0.2">
      <c r="A73" s="261">
        <v>
6</v>
      </c>
      <c r="B73" s="1063" t="s">
        <v>
574</v>
      </c>
      <c r="C73" s="1064"/>
      <c r="D73" s="1064"/>
      <c r="E73" s="1064"/>
      <c r="F73" s="1064"/>
      <c r="G73" s="1064"/>
      <c r="H73" s="1064"/>
      <c r="I73" s="1064"/>
      <c r="J73" s="1064"/>
      <c r="K73" s="1064"/>
      <c r="L73" s="1064"/>
      <c r="M73" s="1064"/>
      <c r="N73" s="1064"/>
      <c r="O73" s="1064"/>
      <c r="P73" s="1065"/>
      <c r="Q73" s="1066">
        <v>
6933</v>
      </c>
      <c r="R73" s="1060"/>
      <c r="S73" s="1060"/>
      <c r="T73" s="1060"/>
      <c r="U73" s="1060"/>
      <c r="V73" s="1060">
        <v>
6850</v>
      </c>
      <c r="W73" s="1060"/>
      <c r="X73" s="1060"/>
      <c r="Y73" s="1060"/>
      <c r="Z73" s="1060"/>
      <c r="AA73" s="1060">
        <v>
82</v>
      </c>
      <c r="AB73" s="1060"/>
      <c r="AC73" s="1060"/>
      <c r="AD73" s="1060"/>
      <c r="AE73" s="1060"/>
      <c r="AF73" s="1060">
        <v>
82</v>
      </c>
      <c r="AG73" s="1060"/>
      <c r="AH73" s="1060"/>
      <c r="AI73" s="1060"/>
      <c r="AJ73" s="1060"/>
      <c r="AK73" s="1060">
        <v>
2485</v>
      </c>
      <c r="AL73" s="1060"/>
      <c r="AM73" s="1060"/>
      <c r="AN73" s="1060"/>
      <c r="AO73" s="1060"/>
      <c r="AP73" s="1060" t="s">
        <v>
569</v>
      </c>
      <c r="AQ73" s="1060"/>
      <c r="AR73" s="1060"/>
      <c r="AS73" s="1060"/>
      <c r="AT73" s="1060"/>
      <c r="AU73" s="1060" t="s">
        <v>
569</v>
      </c>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
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x14ac:dyDescent="0.2">
      <c r="A74" s="261">
        <v>
7</v>
      </c>
      <c r="B74" s="1063" t="s">
        <v>
575</v>
      </c>
      <c r="C74" s="1064"/>
      <c r="D74" s="1064"/>
      <c r="E74" s="1064"/>
      <c r="F74" s="1064"/>
      <c r="G74" s="1064"/>
      <c r="H74" s="1064"/>
      <c r="I74" s="1064"/>
      <c r="J74" s="1064"/>
      <c r="K74" s="1064"/>
      <c r="L74" s="1064"/>
      <c r="M74" s="1064"/>
      <c r="N74" s="1064"/>
      <c r="O74" s="1064"/>
      <c r="P74" s="1065"/>
      <c r="Q74" s="1066">
        <v>
1385861</v>
      </c>
      <c r="R74" s="1060"/>
      <c r="S74" s="1060"/>
      <c r="T74" s="1060"/>
      <c r="U74" s="1060"/>
      <c r="V74" s="1060">
        <v>
1346246</v>
      </c>
      <c r="W74" s="1060"/>
      <c r="X74" s="1060"/>
      <c r="Y74" s="1060"/>
      <c r="Z74" s="1060"/>
      <c r="AA74" s="1060">
        <v>
39615</v>
      </c>
      <c r="AB74" s="1060"/>
      <c r="AC74" s="1060"/>
      <c r="AD74" s="1060"/>
      <c r="AE74" s="1060"/>
      <c r="AF74" s="1060">
        <v>
39615</v>
      </c>
      <c r="AG74" s="1060"/>
      <c r="AH74" s="1060"/>
      <c r="AI74" s="1060"/>
      <c r="AJ74" s="1060"/>
      <c r="AK74" s="1060">
        <v>
13582</v>
      </c>
      <c r="AL74" s="1060"/>
      <c r="AM74" s="1060"/>
      <c r="AN74" s="1060"/>
      <c r="AO74" s="1060"/>
      <c r="AP74" s="1060" t="s">
        <v>
576</v>
      </c>
      <c r="AQ74" s="1060"/>
      <c r="AR74" s="1060"/>
      <c r="AS74" s="1060"/>
      <c r="AT74" s="1060"/>
      <c r="AU74" s="1060" t="s">
        <v>
576</v>
      </c>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
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x14ac:dyDescent="0.2">
      <c r="A75" s="261">
        <v>
8</v>
      </c>
      <c r="B75" s="1063"/>
      <c r="C75" s="1064"/>
      <c r="D75" s="1064"/>
      <c r="E75" s="1064"/>
      <c r="F75" s="1064"/>
      <c r="G75" s="1064"/>
      <c r="H75" s="1064"/>
      <c r="I75" s="1064"/>
      <c r="J75" s="1064"/>
      <c r="K75" s="1064"/>
      <c r="L75" s="1064"/>
      <c r="M75" s="1064"/>
      <c r="N75" s="1064"/>
      <c r="O75" s="1064"/>
      <c r="P75" s="1065"/>
      <c r="Q75" s="1067"/>
      <c r="R75" s="1068"/>
      <c r="S75" s="1068"/>
      <c r="T75" s="1068"/>
      <c r="U75" s="1069"/>
      <c r="V75" s="1070"/>
      <c r="W75" s="1068"/>
      <c r="X75" s="1068"/>
      <c r="Y75" s="1068"/>
      <c r="Z75" s="1069"/>
      <c r="AA75" s="1070"/>
      <c r="AB75" s="1068"/>
      <c r="AC75" s="1068"/>
      <c r="AD75" s="1068"/>
      <c r="AE75" s="1069"/>
      <c r="AF75" s="1070"/>
      <c r="AG75" s="1068"/>
      <c r="AH75" s="1068"/>
      <c r="AI75" s="1068"/>
      <c r="AJ75" s="1069"/>
      <c r="AK75" s="1070"/>
      <c r="AL75" s="1068"/>
      <c r="AM75" s="1068"/>
      <c r="AN75" s="1068"/>
      <c r="AO75" s="1069"/>
      <c r="AP75" s="1070"/>
      <c r="AQ75" s="1068"/>
      <c r="AR75" s="1068"/>
      <c r="AS75" s="1068"/>
      <c r="AT75" s="1069"/>
      <c r="AU75" s="1070"/>
      <c r="AV75" s="1068"/>
      <c r="AW75" s="1068"/>
      <c r="AX75" s="1068"/>
      <c r="AY75" s="1069"/>
      <c r="AZ75" s="1061"/>
      <c r="BA75" s="1061"/>
      <c r="BB75" s="1061"/>
      <c r="BC75" s="1061"/>
      <c r="BD75" s="1062"/>
      <c r="BE75" s="265"/>
      <c r="BF75" s="265"/>
      <c r="BG75" s="265"/>
      <c r="BH75" s="265"/>
      <c r="BI75" s="265"/>
      <c r="BJ75" s="265"/>
      <c r="BK75" s="265"/>
      <c r="BL75" s="265"/>
      <c r="BM75" s="265"/>
      <c r="BN75" s="265"/>
      <c r="BO75" s="265"/>
      <c r="BP75" s="265"/>
      <c r="BQ75" s="262">
        <v>
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x14ac:dyDescent="0.2">
      <c r="A76" s="261">
        <v>
9</v>
      </c>
      <c r="B76" s="1063"/>
      <c r="C76" s="1064"/>
      <c r="D76" s="1064"/>
      <c r="E76" s="1064"/>
      <c r="F76" s="1064"/>
      <c r="G76" s="1064"/>
      <c r="H76" s="1064"/>
      <c r="I76" s="1064"/>
      <c r="J76" s="1064"/>
      <c r="K76" s="1064"/>
      <c r="L76" s="1064"/>
      <c r="M76" s="1064"/>
      <c r="N76" s="1064"/>
      <c r="O76" s="1064"/>
      <c r="P76" s="1065"/>
      <c r="Q76" s="1067"/>
      <c r="R76" s="1068"/>
      <c r="S76" s="1068"/>
      <c r="T76" s="1068"/>
      <c r="U76" s="1069"/>
      <c r="V76" s="1070"/>
      <c r="W76" s="1068"/>
      <c r="X76" s="1068"/>
      <c r="Y76" s="1068"/>
      <c r="Z76" s="1069"/>
      <c r="AA76" s="1070"/>
      <c r="AB76" s="1068"/>
      <c r="AC76" s="1068"/>
      <c r="AD76" s="1068"/>
      <c r="AE76" s="1069"/>
      <c r="AF76" s="1070"/>
      <c r="AG76" s="1068"/>
      <c r="AH76" s="1068"/>
      <c r="AI76" s="1068"/>
      <c r="AJ76" s="1069"/>
      <c r="AK76" s="1070"/>
      <c r="AL76" s="1068"/>
      <c r="AM76" s="1068"/>
      <c r="AN76" s="1068"/>
      <c r="AO76" s="1069"/>
      <c r="AP76" s="1070"/>
      <c r="AQ76" s="1068"/>
      <c r="AR76" s="1068"/>
      <c r="AS76" s="1068"/>
      <c r="AT76" s="1069"/>
      <c r="AU76" s="1070"/>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
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x14ac:dyDescent="0.2">
      <c r="A77" s="261">
        <v>
10</v>
      </c>
      <c r="B77" s="1063"/>
      <c r="C77" s="1064"/>
      <c r="D77" s="1064"/>
      <c r="E77" s="1064"/>
      <c r="F77" s="1064"/>
      <c r="G77" s="1064"/>
      <c r="H77" s="1064"/>
      <c r="I77" s="1064"/>
      <c r="J77" s="1064"/>
      <c r="K77" s="1064"/>
      <c r="L77" s="1064"/>
      <c r="M77" s="1064"/>
      <c r="N77" s="1064"/>
      <c r="O77" s="1064"/>
      <c r="P77" s="1065"/>
      <c r="Q77" s="1067"/>
      <c r="R77" s="1068"/>
      <c r="S77" s="1068"/>
      <c r="T77" s="1068"/>
      <c r="U77" s="1069"/>
      <c r="V77" s="1070"/>
      <c r="W77" s="1068"/>
      <c r="X77" s="1068"/>
      <c r="Y77" s="1068"/>
      <c r="Z77" s="1069"/>
      <c r="AA77" s="1070"/>
      <c r="AB77" s="1068"/>
      <c r="AC77" s="1068"/>
      <c r="AD77" s="1068"/>
      <c r="AE77" s="1069"/>
      <c r="AF77" s="1070"/>
      <c r="AG77" s="1068"/>
      <c r="AH77" s="1068"/>
      <c r="AI77" s="1068"/>
      <c r="AJ77" s="1069"/>
      <c r="AK77" s="1070"/>
      <c r="AL77" s="1068"/>
      <c r="AM77" s="1068"/>
      <c r="AN77" s="1068"/>
      <c r="AO77" s="1069"/>
      <c r="AP77" s="1070"/>
      <c r="AQ77" s="1068"/>
      <c r="AR77" s="1068"/>
      <c r="AS77" s="1068"/>
      <c r="AT77" s="1069"/>
      <c r="AU77" s="1070"/>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
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x14ac:dyDescent="0.2">
      <c r="A78" s="261">
        <v>
11</v>
      </c>
      <c r="B78" s="1063"/>
      <c r="C78" s="1064"/>
      <c r="D78" s="1064"/>
      <c r="E78" s="1064"/>
      <c r="F78" s="1064"/>
      <c r="G78" s="1064"/>
      <c r="H78" s="1064"/>
      <c r="I78" s="1064"/>
      <c r="J78" s="1064"/>
      <c r="K78" s="1064"/>
      <c r="L78" s="1064"/>
      <c r="M78" s="1064"/>
      <c r="N78" s="1064"/>
      <c r="O78" s="1064"/>
      <c r="P78" s="1065"/>
      <c r="Q78" s="1066"/>
      <c r="R78" s="1060"/>
      <c r="S78" s="1060"/>
      <c r="T78" s="1060"/>
      <c r="U78" s="1060"/>
      <c r="V78" s="1060"/>
      <c r="W78" s="1060"/>
      <c r="X78" s="1060"/>
      <c r="Y78" s="1060"/>
      <c r="Z78" s="1060"/>
      <c r="AA78" s="1060"/>
      <c r="AB78" s="1060"/>
      <c r="AC78" s="1060"/>
      <c r="AD78" s="1060"/>
      <c r="AE78" s="1060"/>
      <c r="AF78" s="1060"/>
      <c r="AG78" s="1060"/>
      <c r="AH78" s="1060"/>
      <c r="AI78" s="1060"/>
      <c r="AJ78" s="1060"/>
      <c r="AK78" s="1060"/>
      <c r="AL78" s="1060"/>
      <c r="AM78" s="1060"/>
      <c r="AN78" s="1060"/>
      <c r="AO78" s="1060"/>
      <c r="AP78" s="1060"/>
      <c r="AQ78" s="1060"/>
      <c r="AR78" s="1060"/>
      <c r="AS78" s="1060"/>
      <c r="AT78" s="1060"/>
      <c r="AU78" s="1060"/>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
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x14ac:dyDescent="0.2">
      <c r="A79" s="261">
        <v>
12</v>
      </c>
      <c r="B79" s="1063"/>
      <c r="C79" s="1064"/>
      <c r="D79" s="1064"/>
      <c r="E79" s="1064"/>
      <c r="F79" s="1064"/>
      <c r="G79" s="1064"/>
      <c r="H79" s="1064"/>
      <c r="I79" s="1064"/>
      <c r="J79" s="1064"/>
      <c r="K79" s="1064"/>
      <c r="L79" s="1064"/>
      <c r="M79" s="1064"/>
      <c r="N79" s="1064"/>
      <c r="O79" s="1064"/>
      <c r="P79" s="1065"/>
      <c r="Q79" s="1066"/>
      <c r="R79" s="1060"/>
      <c r="S79" s="1060"/>
      <c r="T79" s="1060"/>
      <c r="U79" s="1060"/>
      <c r="V79" s="1060"/>
      <c r="W79" s="1060"/>
      <c r="X79" s="1060"/>
      <c r="Y79" s="1060"/>
      <c r="Z79" s="1060"/>
      <c r="AA79" s="1060"/>
      <c r="AB79" s="1060"/>
      <c r="AC79" s="1060"/>
      <c r="AD79" s="1060"/>
      <c r="AE79" s="1060"/>
      <c r="AF79" s="1060"/>
      <c r="AG79" s="1060"/>
      <c r="AH79" s="1060"/>
      <c r="AI79" s="1060"/>
      <c r="AJ79" s="1060"/>
      <c r="AK79" s="1060"/>
      <c r="AL79" s="1060"/>
      <c r="AM79" s="1060"/>
      <c r="AN79" s="1060"/>
      <c r="AO79" s="1060"/>
      <c r="AP79" s="1060"/>
      <c r="AQ79" s="1060"/>
      <c r="AR79" s="1060"/>
      <c r="AS79" s="1060"/>
      <c r="AT79" s="1060"/>
      <c r="AU79" s="1060"/>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
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x14ac:dyDescent="0.2">
      <c r="A80" s="261">
        <v>
13</v>
      </c>
      <c r="B80" s="1063"/>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
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x14ac:dyDescent="0.2">
      <c r="A81" s="261">
        <v>
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
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x14ac:dyDescent="0.2">
      <c r="A82" s="261">
        <v>
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
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x14ac:dyDescent="0.2">
      <c r="A83" s="261">
        <v>
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
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x14ac:dyDescent="0.2">
      <c r="A84" s="261">
        <v>
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
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x14ac:dyDescent="0.2">
      <c r="A85" s="261">
        <v>
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
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x14ac:dyDescent="0.2">
      <c r="A86" s="261">
        <v>
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
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x14ac:dyDescent="0.2">
      <c r="A87" s="269">
        <v>
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
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x14ac:dyDescent="0.25">
      <c r="A88" s="264" t="s">
        <v>
386</v>
      </c>
      <c r="B88" s="1033" t="s">
        <v>
411</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v>
40223</v>
      </c>
      <c r="AG88" s="1048"/>
      <c r="AH88" s="1048"/>
      <c r="AI88" s="1048"/>
      <c r="AJ88" s="1048"/>
      <c r="AK88" s="1052"/>
      <c r="AL88" s="1052"/>
      <c r="AM88" s="1052"/>
      <c r="AN88" s="1052"/>
      <c r="AO88" s="1052"/>
      <c r="AP88" s="1048"/>
      <c r="AQ88" s="1048"/>
      <c r="AR88" s="1048"/>
      <c r="AS88" s="1048"/>
      <c r="AT88" s="1048"/>
      <c r="AU88" s="1048"/>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
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x14ac:dyDescent="0.2">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
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x14ac:dyDescent="0.2">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
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x14ac:dyDescent="0.2">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
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x14ac:dyDescent="0.2">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
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x14ac:dyDescent="0.2">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
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x14ac:dyDescent="0.2">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
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x14ac:dyDescent="0.2">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
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x14ac:dyDescent="0.2">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
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x14ac:dyDescent="0.2">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
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x14ac:dyDescent="0.2">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
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x14ac:dyDescent="0.2">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
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x14ac:dyDescent="0.2">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
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x14ac:dyDescent="0.2">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
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x14ac:dyDescent="0.25">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
386</v>
      </c>
      <c r="BR102" s="1033" t="s">
        <v>
412</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v>
19</v>
      </c>
      <c r="CS102" s="1040"/>
      <c r="CT102" s="1040"/>
      <c r="CU102" s="1040"/>
      <c r="CV102" s="1041"/>
      <c r="CW102" s="1039">
        <v>
0</v>
      </c>
      <c r="CX102" s="1040"/>
      <c r="CY102" s="1040"/>
      <c r="CZ102" s="1040"/>
      <c r="DA102" s="1041"/>
      <c r="DB102" s="1039">
        <v>
0</v>
      </c>
      <c r="DC102" s="1040"/>
      <c r="DD102" s="1040"/>
      <c r="DE102" s="1040"/>
      <c r="DF102" s="1041"/>
      <c r="DG102" s="1039">
        <v>
0</v>
      </c>
      <c r="DH102" s="1040"/>
      <c r="DI102" s="1040"/>
      <c r="DJ102" s="1040"/>
      <c r="DK102" s="1041"/>
      <c r="DL102" s="1039">
        <v>
0</v>
      </c>
      <c r="DM102" s="1040"/>
      <c r="DN102" s="1040"/>
      <c r="DO102" s="1040"/>
      <c r="DP102" s="1041"/>
      <c r="DQ102" s="1039">
        <v>
0</v>
      </c>
      <c r="DR102" s="1040"/>
      <c r="DS102" s="1040"/>
      <c r="DT102" s="1040"/>
      <c r="DU102" s="1041"/>
      <c r="DV102" s="1022"/>
      <c r="DW102" s="1023"/>
      <c r="DX102" s="1023"/>
      <c r="DY102" s="1023"/>
      <c r="DZ102" s="1024"/>
      <c r="EA102" s="246"/>
    </row>
    <row r="103" spans="1:131" s="247" customFormat="1" ht="26.25" customHeight="1" x14ac:dyDescent="0.2">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
413</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x14ac:dyDescent="0.2">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
414</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x14ac:dyDescent="0.2">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2">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5">
      <c r="A107" s="275" t="s">
        <v>
415</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
416</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2">
      <c r="A108" s="1027" t="s">
        <v>
417</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
418</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x14ac:dyDescent="0.2">
      <c r="A109" s="982" t="s">
        <v>
419</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
420</v>
      </c>
      <c r="AB109" s="983"/>
      <c r="AC109" s="983"/>
      <c r="AD109" s="983"/>
      <c r="AE109" s="984"/>
      <c r="AF109" s="985" t="s">
        <v>
303</v>
      </c>
      <c r="AG109" s="983"/>
      <c r="AH109" s="983"/>
      <c r="AI109" s="983"/>
      <c r="AJ109" s="984"/>
      <c r="AK109" s="985" t="s">
        <v>
302</v>
      </c>
      <c r="AL109" s="983"/>
      <c r="AM109" s="983"/>
      <c r="AN109" s="983"/>
      <c r="AO109" s="984"/>
      <c r="AP109" s="985" t="s">
        <v>
421</v>
      </c>
      <c r="AQ109" s="983"/>
      <c r="AR109" s="983"/>
      <c r="AS109" s="983"/>
      <c r="AT109" s="1014"/>
      <c r="AU109" s="982" t="s">
        <v>
419</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
420</v>
      </c>
      <c r="BR109" s="983"/>
      <c r="BS109" s="983"/>
      <c r="BT109" s="983"/>
      <c r="BU109" s="984"/>
      <c r="BV109" s="985" t="s">
        <v>
303</v>
      </c>
      <c r="BW109" s="983"/>
      <c r="BX109" s="983"/>
      <c r="BY109" s="983"/>
      <c r="BZ109" s="984"/>
      <c r="CA109" s="985" t="s">
        <v>
302</v>
      </c>
      <c r="CB109" s="983"/>
      <c r="CC109" s="983"/>
      <c r="CD109" s="983"/>
      <c r="CE109" s="984"/>
      <c r="CF109" s="1021" t="s">
        <v>
421</v>
      </c>
      <c r="CG109" s="1021"/>
      <c r="CH109" s="1021"/>
      <c r="CI109" s="1021"/>
      <c r="CJ109" s="1021"/>
      <c r="CK109" s="985" t="s">
        <v>
422</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
420</v>
      </c>
      <c r="DH109" s="983"/>
      <c r="DI109" s="983"/>
      <c r="DJ109" s="983"/>
      <c r="DK109" s="984"/>
      <c r="DL109" s="985" t="s">
        <v>
303</v>
      </c>
      <c r="DM109" s="983"/>
      <c r="DN109" s="983"/>
      <c r="DO109" s="983"/>
      <c r="DP109" s="984"/>
      <c r="DQ109" s="985" t="s">
        <v>
302</v>
      </c>
      <c r="DR109" s="983"/>
      <c r="DS109" s="983"/>
      <c r="DT109" s="983"/>
      <c r="DU109" s="984"/>
      <c r="DV109" s="985" t="s">
        <v>
421</v>
      </c>
      <c r="DW109" s="983"/>
      <c r="DX109" s="983"/>
      <c r="DY109" s="983"/>
      <c r="DZ109" s="1014"/>
    </row>
    <row r="110" spans="1:131" s="246" customFormat="1" ht="26.25" customHeight="1" x14ac:dyDescent="0.2">
      <c r="A110" s="885" t="s">
        <v>
423</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
524676</v>
      </c>
      <c r="AB110" s="976"/>
      <c r="AC110" s="976"/>
      <c r="AD110" s="976"/>
      <c r="AE110" s="977"/>
      <c r="AF110" s="978">
        <v>
472887</v>
      </c>
      <c r="AG110" s="976"/>
      <c r="AH110" s="976"/>
      <c r="AI110" s="976"/>
      <c r="AJ110" s="977"/>
      <c r="AK110" s="978">
        <v>
348797</v>
      </c>
      <c r="AL110" s="976"/>
      <c r="AM110" s="976"/>
      <c r="AN110" s="976"/>
      <c r="AO110" s="977"/>
      <c r="AP110" s="979">
        <v>
21.4</v>
      </c>
      <c r="AQ110" s="980"/>
      <c r="AR110" s="980"/>
      <c r="AS110" s="980"/>
      <c r="AT110" s="981"/>
      <c r="AU110" s="1015" t="s">
        <v>
72</v>
      </c>
      <c r="AV110" s="1016"/>
      <c r="AW110" s="1016"/>
      <c r="AX110" s="1016"/>
      <c r="AY110" s="1016"/>
      <c r="AZ110" s="941" t="s">
        <v>
424</v>
      </c>
      <c r="BA110" s="886"/>
      <c r="BB110" s="886"/>
      <c r="BC110" s="886"/>
      <c r="BD110" s="886"/>
      <c r="BE110" s="886"/>
      <c r="BF110" s="886"/>
      <c r="BG110" s="886"/>
      <c r="BH110" s="886"/>
      <c r="BI110" s="886"/>
      <c r="BJ110" s="886"/>
      <c r="BK110" s="886"/>
      <c r="BL110" s="886"/>
      <c r="BM110" s="886"/>
      <c r="BN110" s="886"/>
      <c r="BO110" s="886"/>
      <c r="BP110" s="887"/>
      <c r="BQ110" s="942">
        <v>
2591962</v>
      </c>
      <c r="BR110" s="923"/>
      <c r="BS110" s="923"/>
      <c r="BT110" s="923"/>
      <c r="BU110" s="923"/>
      <c r="BV110" s="923">
        <v>
2128427</v>
      </c>
      <c r="BW110" s="923"/>
      <c r="BX110" s="923"/>
      <c r="BY110" s="923"/>
      <c r="BZ110" s="923"/>
      <c r="CA110" s="923">
        <v>
2236698</v>
      </c>
      <c r="CB110" s="923"/>
      <c r="CC110" s="923"/>
      <c r="CD110" s="923"/>
      <c r="CE110" s="923"/>
      <c r="CF110" s="947">
        <v>
137.4</v>
      </c>
      <c r="CG110" s="948"/>
      <c r="CH110" s="948"/>
      <c r="CI110" s="948"/>
      <c r="CJ110" s="948"/>
      <c r="CK110" s="1011" t="s">
        <v>
425</v>
      </c>
      <c r="CL110" s="897"/>
      <c r="CM110" s="972" t="s">
        <v>
426</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
127</v>
      </c>
      <c r="DH110" s="923"/>
      <c r="DI110" s="923"/>
      <c r="DJ110" s="923"/>
      <c r="DK110" s="923"/>
      <c r="DL110" s="923" t="s">
        <v>
127</v>
      </c>
      <c r="DM110" s="923"/>
      <c r="DN110" s="923"/>
      <c r="DO110" s="923"/>
      <c r="DP110" s="923"/>
      <c r="DQ110" s="923" t="s">
        <v>
127</v>
      </c>
      <c r="DR110" s="923"/>
      <c r="DS110" s="923"/>
      <c r="DT110" s="923"/>
      <c r="DU110" s="923"/>
      <c r="DV110" s="924" t="s">
        <v>
127</v>
      </c>
      <c r="DW110" s="924"/>
      <c r="DX110" s="924"/>
      <c r="DY110" s="924"/>
      <c r="DZ110" s="925"/>
    </row>
    <row r="111" spans="1:131" s="246" customFormat="1" ht="26.25" customHeight="1" x14ac:dyDescent="0.2">
      <c r="A111" s="852" t="s">
        <v>
427</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
127</v>
      </c>
      <c r="AB111" s="1004"/>
      <c r="AC111" s="1004"/>
      <c r="AD111" s="1004"/>
      <c r="AE111" s="1005"/>
      <c r="AF111" s="1006" t="s">
        <v>
127</v>
      </c>
      <c r="AG111" s="1004"/>
      <c r="AH111" s="1004"/>
      <c r="AI111" s="1004"/>
      <c r="AJ111" s="1005"/>
      <c r="AK111" s="1006" t="s">
        <v>
428</v>
      </c>
      <c r="AL111" s="1004"/>
      <c r="AM111" s="1004"/>
      <c r="AN111" s="1004"/>
      <c r="AO111" s="1005"/>
      <c r="AP111" s="1007" t="s">
        <v>
428</v>
      </c>
      <c r="AQ111" s="1008"/>
      <c r="AR111" s="1008"/>
      <c r="AS111" s="1008"/>
      <c r="AT111" s="1009"/>
      <c r="AU111" s="1017"/>
      <c r="AV111" s="1018"/>
      <c r="AW111" s="1018"/>
      <c r="AX111" s="1018"/>
      <c r="AY111" s="1018"/>
      <c r="AZ111" s="893" t="s">
        <v>
429</v>
      </c>
      <c r="BA111" s="828"/>
      <c r="BB111" s="828"/>
      <c r="BC111" s="828"/>
      <c r="BD111" s="828"/>
      <c r="BE111" s="828"/>
      <c r="BF111" s="828"/>
      <c r="BG111" s="828"/>
      <c r="BH111" s="828"/>
      <c r="BI111" s="828"/>
      <c r="BJ111" s="828"/>
      <c r="BK111" s="828"/>
      <c r="BL111" s="828"/>
      <c r="BM111" s="828"/>
      <c r="BN111" s="828"/>
      <c r="BO111" s="828"/>
      <c r="BP111" s="829"/>
      <c r="BQ111" s="894" t="s">
        <v>
127</v>
      </c>
      <c r="BR111" s="895"/>
      <c r="BS111" s="895"/>
      <c r="BT111" s="895"/>
      <c r="BU111" s="895"/>
      <c r="BV111" s="895" t="s">
        <v>
127</v>
      </c>
      <c r="BW111" s="895"/>
      <c r="BX111" s="895"/>
      <c r="BY111" s="895"/>
      <c r="BZ111" s="895"/>
      <c r="CA111" s="895" t="s">
        <v>
428</v>
      </c>
      <c r="CB111" s="895"/>
      <c r="CC111" s="895"/>
      <c r="CD111" s="895"/>
      <c r="CE111" s="895"/>
      <c r="CF111" s="956" t="s">
        <v>
127</v>
      </c>
      <c r="CG111" s="957"/>
      <c r="CH111" s="957"/>
      <c r="CI111" s="957"/>
      <c r="CJ111" s="957"/>
      <c r="CK111" s="1012"/>
      <c r="CL111" s="899"/>
      <c r="CM111" s="902" t="s">
        <v>
430</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
428</v>
      </c>
      <c r="DH111" s="895"/>
      <c r="DI111" s="895"/>
      <c r="DJ111" s="895"/>
      <c r="DK111" s="895"/>
      <c r="DL111" s="895" t="s">
        <v>
127</v>
      </c>
      <c r="DM111" s="895"/>
      <c r="DN111" s="895"/>
      <c r="DO111" s="895"/>
      <c r="DP111" s="895"/>
      <c r="DQ111" s="895" t="s">
        <v>
127</v>
      </c>
      <c r="DR111" s="895"/>
      <c r="DS111" s="895"/>
      <c r="DT111" s="895"/>
      <c r="DU111" s="895"/>
      <c r="DV111" s="872" t="s">
        <v>
127</v>
      </c>
      <c r="DW111" s="872"/>
      <c r="DX111" s="872"/>
      <c r="DY111" s="872"/>
      <c r="DZ111" s="873"/>
    </row>
    <row r="112" spans="1:131" s="246" customFormat="1" ht="26.25" customHeight="1" x14ac:dyDescent="0.2">
      <c r="A112" s="997" t="s">
        <v>
431</v>
      </c>
      <c r="B112" s="998"/>
      <c r="C112" s="828" t="s">
        <v>
432</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
428</v>
      </c>
      <c r="AB112" s="858"/>
      <c r="AC112" s="858"/>
      <c r="AD112" s="858"/>
      <c r="AE112" s="859"/>
      <c r="AF112" s="860" t="s">
        <v>
127</v>
      </c>
      <c r="AG112" s="858"/>
      <c r="AH112" s="858"/>
      <c r="AI112" s="858"/>
      <c r="AJ112" s="859"/>
      <c r="AK112" s="860" t="s">
        <v>
428</v>
      </c>
      <c r="AL112" s="858"/>
      <c r="AM112" s="858"/>
      <c r="AN112" s="858"/>
      <c r="AO112" s="859"/>
      <c r="AP112" s="905" t="s">
        <v>
428</v>
      </c>
      <c r="AQ112" s="906"/>
      <c r="AR112" s="906"/>
      <c r="AS112" s="906"/>
      <c r="AT112" s="907"/>
      <c r="AU112" s="1017"/>
      <c r="AV112" s="1018"/>
      <c r="AW112" s="1018"/>
      <c r="AX112" s="1018"/>
      <c r="AY112" s="1018"/>
      <c r="AZ112" s="893" t="s">
        <v>
433</v>
      </c>
      <c r="BA112" s="828"/>
      <c r="BB112" s="828"/>
      <c r="BC112" s="828"/>
      <c r="BD112" s="828"/>
      <c r="BE112" s="828"/>
      <c r="BF112" s="828"/>
      <c r="BG112" s="828"/>
      <c r="BH112" s="828"/>
      <c r="BI112" s="828"/>
      <c r="BJ112" s="828"/>
      <c r="BK112" s="828"/>
      <c r="BL112" s="828"/>
      <c r="BM112" s="828"/>
      <c r="BN112" s="828"/>
      <c r="BO112" s="828"/>
      <c r="BP112" s="829"/>
      <c r="BQ112" s="894">
        <v>
781783</v>
      </c>
      <c r="BR112" s="895"/>
      <c r="BS112" s="895"/>
      <c r="BT112" s="895"/>
      <c r="BU112" s="895"/>
      <c r="BV112" s="895">
        <v>
899902</v>
      </c>
      <c r="BW112" s="895"/>
      <c r="BX112" s="895"/>
      <c r="BY112" s="895"/>
      <c r="BZ112" s="895"/>
      <c r="CA112" s="895">
        <v>
995371</v>
      </c>
      <c r="CB112" s="895"/>
      <c r="CC112" s="895"/>
      <c r="CD112" s="895"/>
      <c r="CE112" s="895"/>
      <c r="CF112" s="956">
        <v>
61.1</v>
      </c>
      <c r="CG112" s="957"/>
      <c r="CH112" s="957"/>
      <c r="CI112" s="957"/>
      <c r="CJ112" s="957"/>
      <c r="CK112" s="1012"/>
      <c r="CL112" s="899"/>
      <c r="CM112" s="902" t="s">
        <v>
434</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
127</v>
      </c>
      <c r="DH112" s="895"/>
      <c r="DI112" s="895"/>
      <c r="DJ112" s="895"/>
      <c r="DK112" s="895"/>
      <c r="DL112" s="895" t="s">
        <v>
127</v>
      </c>
      <c r="DM112" s="895"/>
      <c r="DN112" s="895"/>
      <c r="DO112" s="895"/>
      <c r="DP112" s="895"/>
      <c r="DQ112" s="895" t="s">
        <v>
428</v>
      </c>
      <c r="DR112" s="895"/>
      <c r="DS112" s="895"/>
      <c r="DT112" s="895"/>
      <c r="DU112" s="895"/>
      <c r="DV112" s="872" t="s">
        <v>
428</v>
      </c>
      <c r="DW112" s="872"/>
      <c r="DX112" s="872"/>
      <c r="DY112" s="872"/>
      <c r="DZ112" s="873"/>
    </row>
    <row r="113" spans="1:130" s="246" customFormat="1" ht="26.25" customHeight="1" x14ac:dyDescent="0.2">
      <c r="A113" s="999"/>
      <c r="B113" s="1000"/>
      <c r="C113" s="828" t="s">
        <v>
435</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
25304</v>
      </c>
      <c r="AB113" s="1004"/>
      <c r="AC113" s="1004"/>
      <c r="AD113" s="1004"/>
      <c r="AE113" s="1005"/>
      <c r="AF113" s="1006">
        <v>
49824</v>
      </c>
      <c r="AG113" s="1004"/>
      <c r="AH113" s="1004"/>
      <c r="AI113" s="1004"/>
      <c r="AJ113" s="1005"/>
      <c r="AK113" s="1006">
        <v>
56229</v>
      </c>
      <c r="AL113" s="1004"/>
      <c r="AM113" s="1004"/>
      <c r="AN113" s="1004"/>
      <c r="AO113" s="1005"/>
      <c r="AP113" s="1007">
        <v>
3.5</v>
      </c>
      <c r="AQ113" s="1008"/>
      <c r="AR113" s="1008"/>
      <c r="AS113" s="1008"/>
      <c r="AT113" s="1009"/>
      <c r="AU113" s="1017"/>
      <c r="AV113" s="1018"/>
      <c r="AW113" s="1018"/>
      <c r="AX113" s="1018"/>
      <c r="AY113" s="1018"/>
      <c r="AZ113" s="893" t="s">
        <v>
436</v>
      </c>
      <c r="BA113" s="828"/>
      <c r="BB113" s="828"/>
      <c r="BC113" s="828"/>
      <c r="BD113" s="828"/>
      <c r="BE113" s="828"/>
      <c r="BF113" s="828"/>
      <c r="BG113" s="828"/>
      <c r="BH113" s="828"/>
      <c r="BI113" s="828"/>
      <c r="BJ113" s="828"/>
      <c r="BK113" s="828"/>
      <c r="BL113" s="828"/>
      <c r="BM113" s="828"/>
      <c r="BN113" s="828"/>
      <c r="BO113" s="828"/>
      <c r="BP113" s="829"/>
      <c r="BQ113" s="894" t="s">
        <v>
127</v>
      </c>
      <c r="BR113" s="895"/>
      <c r="BS113" s="895"/>
      <c r="BT113" s="895"/>
      <c r="BU113" s="895"/>
      <c r="BV113" s="895" t="s">
        <v>
428</v>
      </c>
      <c r="BW113" s="895"/>
      <c r="BX113" s="895"/>
      <c r="BY113" s="895"/>
      <c r="BZ113" s="895"/>
      <c r="CA113" s="895" t="s">
        <v>
127</v>
      </c>
      <c r="CB113" s="895"/>
      <c r="CC113" s="895"/>
      <c r="CD113" s="895"/>
      <c r="CE113" s="895"/>
      <c r="CF113" s="956" t="s">
        <v>
428</v>
      </c>
      <c r="CG113" s="957"/>
      <c r="CH113" s="957"/>
      <c r="CI113" s="957"/>
      <c r="CJ113" s="957"/>
      <c r="CK113" s="1012"/>
      <c r="CL113" s="899"/>
      <c r="CM113" s="902" t="s">
        <v>
437</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
127</v>
      </c>
      <c r="DH113" s="858"/>
      <c r="DI113" s="858"/>
      <c r="DJ113" s="858"/>
      <c r="DK113" s="859"/>
      <c r="DL113" s="860" t="s">
        <v>
428</v>
      </c>
      <c r="DM113" s="858"/>
      <c r="DN113" s="858"/>
      <c r="DO113" s="858"/>
      <c r="DP113" s="859"/>
      <c r="DQ113" s="860" t="s">
        <v>
127</v>
      </c>
      <c r="DR113" s="858"/>
      <c r="DS113" s="858"/>
      <c r="DT113" s="858"/>
      <c r="DU113" s="859"/>
      <c r="DV113" s="905" t="s">
        <v>
428</v>
      </c>
      <c r="DW113" s="906"/>
      <c r="DX113" s="906"/>
      <c r="DY113" s="906"/>
      <c r="DZ113" s="907"/>
    </row>
    <row r="114" spans="1:130" s="246" customFormat="1" ht="26.25" customHeight="1" x14ac:dyDescent="0.2">
      <c r="A114" s="999"/>
      <c r="B114" s="1000"/>
      <c r="C114" s="828" t="s">
        <v>
438</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t="s">
        <v>
428</v>
      </c>
      <c r="AB114" s="858"/>
      <c r="AC114" s="858"/>
      <c r="AD114" s="858"/>
      <c r="AE114" s="859"/>
      <c r="AF114" s="860" t="s">
        <v>
127</v>
      </c>
      <c r="AG114" s="858"/>
      <c r="AH114" s="858"/>
      <c r="AI114" s="858"/>
      <c r="AJ114" s="859"/>
      <c r="AK114" s="860" t="s">
        <v>
428</v>
      </c>
      <c r="AL114" s="858"/>
      <c r="AM114" s="858"/>
      <c r="AN114" s="858"/>
      <c r="AO114" s="859"/>
      <c r="AP114" s="905" t="s">
        <v>
127</v>
      </c>
      <c r="AQ114" s="906"/>
      <c r="AR114" s="906"/>
      <c r="AS114" s="906"/>
      <c r="AT114" s="907"/>
      <c r="AU114" s="1017"/>
      <c r="AV114" s="1018"/>
      <c r="AW114" s="1018"/>
      <c r="AX114" s="1018"/>
      <c r="AY114" s="1018"/>
      <c r="AZ114" s="893" t="s">
        <v>
439</v>
      </c>
      <c r="BA114" s="828"/>
      <c r="BB114" s="828"/>
      <c r="BC114" s="828"/>
      <c r="BD114" s="828"/>
      <c r="BE114" s="828"/>
      <c r="BF114" s="828"/>
      <c r="BG114" s="828"/>
      <c r="BH114" s="828"/>
      <c r="BI114" s="828"/>
      <c r="BJ114" s="828"/>
      <c r="BK114" s="828"/>
      <c r="BL114" s="828"/>
      <c r="BM114" s="828"/>
      <c r="BN114" s="828"/>
      <c r="BO114" s="828"/>
      <c r="BP114" s="829"/>
      <c r="BQ114" s="894" t="s">
        <v>
127</v>
      </c>
      <c r="BR114" s="895"/>
      <c r="BS114" s="895"/>
      <c r="BT114" s="895"/>
      <c r="BU114" s="895"/>
      <c r="BV114" s="895" t="s">
        <v>
428</v>
      </c>
      <c r="BW114" s="895"/>
      <c r="BX114" s="895"/>
      <c r="BY114" s="895"/>
      <c r="BZ114" s="895"/>
      <c r="CA114" s="895" t="s">
        <v>
428</v>
      </c>
      <c r="CB114" s="895"/>
      <c r="CC114" s="895"/>
      <c r="CD114" s="895"/>
      <c r="CE114" s="895"/>
      <c r="CF114" s="956" t="s">
        <v>
428</v>
      </c>
      <c r="CG114" s="957"/>
      <c r="CH114" s="957"/>
      <c r="CI114" s="957"/>
      <c r="CJ114" s="957"/>
      <c r="CK114" s="1012"/>
      <c r="CL114" s="899"/>
      <c r="CM114" s="902" t="s">
        <v>
440</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
428</v>
      </c>
      <c r="DH114" s="858"/>
      <c r="DI114" s="858"/>
      <c r="DJ114" s="858"/>
      <c r="DK114" s="859"/>
      <c r="DL114" s="860" t="s">
        <v>
127</v>
      </c>
      <c r="DM114" s="858"/>
      <c r="DN114" s="858"/>
      <c r="DO114" s="858"/>
      <c r="DP114" s="859"/>
      <c r="DQ114" s="860" t="s">
        <v>
127</v>
      </c>
      <c r="DR114" s="858"/>
      <c r="DS114" s="858"/>
      <c r="DT114" s="858"/>
      <c r="DU114" s="859"/>
      <c r="DV114" s="905" t="s">
        <v>
127</v>
      </c>
      <c r="DW114" s="906"/>
      <c r="DX114" s="906"/>
      <c r="DY114" s="906"/>
      <c r="DZ114" s="907"/>
    </row>
    <row r="115" spans="1:130" s="246" customFormat="1" ht="26.25" customHeight="1" x14ac:dyDescent="0.2">
      <c r="A115" s="999"/>
      <c r="B115" s="1000"/>
      <c r="C115" s="828" t="s">
        <v>
441</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t="s">
        <v>
428</v>
      </c>
      <c r="AB115" s="1004"/>
      <c r="AC115" s="1004"/>
      <c r="AD115" s="1004"/>
      <c r="AE115" s="1005"/>
      <c r="AF115" s="1006" t="s">
        <v>
127</v>
      </c>
      <c r="AG115" s="1004"/>
      <c r="AH115" s="1004"/>
      <c r="AI115" s="1004"/>
      <c r="AJ115" s="1005"/>
      <c r="AK115" s="1006" t="s">
        <v>
428</v>
      </c>
      <c r="AL115" s="1004"/>
      <c r="AM115" s="1004"/>
      <c r="AN115" s="1004"/>
      <c r="AO115" s="1005"/>
      <c r="AP115" s="1007" t="s">
        <v>
127</v>
      </c>
      <c r="AQ115" s="1008"/>
      <c r="AR115" s="1008"/>
      <c r="AS115" s="1008"/>
      <c r="AT115" s="1009"/>
      <c r="AU115" s="1017"/>
      <c r="AV115" s="1018"/>
      <c r="AW115" s="1018"/>
      <c r="AX115" s="1018"/>
      <c r="AY115" s="1018"/>
      <c r="AZ115" s="893" t="s">
        <v>
442</v>
      </c>
      <c r="BA115" s="828"/>
      <c r="BB115" s="828"/>
      <c r="BC115" s="828"/>
      <c r="BD115" s="828"/>
      <c r="BE115" s="828"/>
      <c r="BF115" s="828"/>
      <c r="BG115" s="828"/>
      <c r="BH115" s="828"/>
      <c r="BI115" s="828"/>
      <c r="BJ115" s="828"/>
      <c r="BK115" s="828"/>
      <c r="BL115" s="828"/>
      <c r="BM115" s="828"/>
      <c r="BN115" s="828"/>
      <c r="BO115" s="828"/>
      <c r="BP115" s="829"/>
      <c r="BQ115" s="894" t="s">
        <v>
127</v>
      </c>
      <c r="BR115" s="895"/>
      <c r="BS115" s="895"/>
      <c r="BT115" s="895"/>
      <c r="BU115" s="895"/>
      <c r="BV115" s="895" t="s">
        <v>
428</v>
      </c>
      <c r="BW115" s="895"/>
      <c r="BX115" s="895"/>
      <c r="BY115" s="895"/>
      <c r="BZ115" s="895"/>
      <c r="CA115" s="895" t="s">
        <v>
127</v>
      </c>
      <c r="CB115" s="895"/>
      <c r="CC115" s="895"/>
      <c r="CD115" s="895"/>
      <c r="CE115" s="895"/>
      <c r="CF115" s="956" t="s">
        <v>
428</v>
      </c>
      <c r="CG115" s="957"/>
      <c r="CH115" s="957"/>
      <c r="CI115" s="957"/>
      <c r="CJ115" s="957"/>
      <c r="CK115" s="1012"/>
      <c r="CL115" s="899"/>
      <c r="CM115" s="893" t="s">
        <v>
443</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t="s">
        <v>
428</v>
      </c>
      <c r="DH115" s="858"/>
      <c r="DI115" s="858"/>
      <c r="DJ115" s="858"/>
      <c r="DK115" s="859"/>
      <c r="DL115" s="860" t="s">
        <v>
127</v>
      </c>
      <c r="DM115" s="858"/>
      <c r="DN115" s="858"/>
      <c r="DO115" s="858"/>
      <c r="DP115" s="859"/>
      <c r="DQ115" s="860" t="s">
        <v>
127</v>
      </c>
      <c r="DR115" s="858"/>
      <c r="DS115" s="858"/>
      <c r="DT115" s="858"/>
      <c r="DU115" s="859"/>
      <c r="DV115" s="905" t="s">
        <v>
428</v>
      </c>
      <c r="DW115" s="906"/>
      <c r="DX115" s="906"/>
      <c r="DY115" s="906"/>
      <c r="DZ115" s="907"/>
    </row>
    <row r="116" spans="1:130" s="246" customFormat="1" ht="26.25" customHeight="1" x14ac:dyDescent="0.2">
      <c r="A116" s="1001"/>
      <c r="B116" s="1002"/>
      <c r="C116" s="961" t="s">
        <v>
444</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t="s">
        <v>
127</v>
      </c>
      <c r="AB116" s="858"/>
      <c r="AC116" s="858"/>
      <c r="AD116" s="858"/>
      <c r="AE116" s="859"/>
      <c r="AF116" s="860" t="s">
        <v>
127</v>
      </c>
      <c r="AG116" s="858"/>
      <c r="AH116" s="858"/>
      <c r="AI116" s="858"/>
      <c r="AJ116" s="859"/>
      <c r="AK116" s="860" t="s">
        <v>
127</v>
      </c>
      <c r="AL116" s="858"/>
      <c r="AM116" s="858"/>
      <c r="AN116" s="858"/>
      <c r="AO116" s="859"/>
      <c r="AP116" s="905" t="s">
        <v>
428</v>
      </c>
      <c r="AQ116" s="906"/>
      <c r="AR116" s="906"/>
      <c r="AS116" s="906"/>
      <c r="AT116" s="907"/>
      <c r="AU116" s="1017"/>
      <c r="AV116" s="1018"/>
      <c r="AW116" s="1018"/>
      <c r="AX116" s="1018"/>
      <c r="AY116" s="1018"/>
      <c r="AZ116" s="944" t="s">
        <v>
445</v>
      </c>
      <c r="BA116" s="945"/>
      <c r="BB116" s="945"/>
      <c r="BC116" s="945"/>
      <c r="BD116" s="945"/>
      <c r="BE116" s="945"/>
      <c r="BF116" s="945"/>
      <c r="BG116" s="945"/>
      <c r="BH116" s="945"/>
      <c r="BI116" s="945"/>
      <c r="BJ116" s="945"/>
      <c r="BK116" s="945"/>
      <c r="BL116" s="945"/>
      <c r="BM116" s="945"/>
      <c r="BN116" s="945"/>
      <c r="BO116" s="945"/>
      <c r="BP116" s="946"/>
      <c r="BQ116" s="894" t="s">
        <v>
127</v>
      </c>
      <c r="BR116" s="895"/>
      <c r="BS116" s="895"/>
      <c r="BT116" s="895"/>
      <c r="BU116" s="895"/>
      <c r="BV116" s="895" t="s">
        <v>
428</v>
      </c>
      <c r="BW116" s="895"/>
      <c r="BX116" s="895"/>
      <c r="BY116" s="895"/>
      <c r="BZ116" s="895"/>
      <c r="CA116" s="895" t="s">
        <v>
127</v>
      </c>
      <c r="CB116" s="895"/>
      <c r="CC116" s="895"/>
      <c r="CD116" s="895"/>
      <c r="CE116" s="895"/>
      <c r="CF116" s="956" t="s">
        <v>
428</v>
      </c>
      <c r="CG116" s="957"/>
      <c r="CH116" s="957"/>
      <c r="CI116" s="957"/>
      <c r="CJ116" s="957"/>
      <c r="CK116" s="1012"/>
      <c r="CL116" s="899"/>
      <c r="CM116" s="902" t="s">
        <v>
446</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t="s">
        <v>
428</v>
      </c>
      <c r="DH116" s="858"/>
      <c r="DI116" s="858"/>
      <c r="DJ116" s="858"/>
      <c r="DK116" s="859"/>
      <c r="DL116" s="860" t="s">
        <v>
127</v>
      </c>
      <c r="DM116" s="858"/>
      <c r="DN116" s="858"/>
      <c r="DO116" s="858"/>
      <c r="DP116" s="859"/>
      <c r="DQ116" s="860" t="s">
        <v>
428</v>
      </c>
      <c r="DR116" s="858"/>
      <c r="DS116" s="858"/>
      <c r="DT116" s="858"/>
      <c r="DU116" s="859"/>
      <c r="DV116" s="905" t="s">
        <v>
428</v>
      </c>
      <c r="DW116" s="906"/>
      <c r="DX116" s="906"/>
      <c r="DY116" s="906"/>
      <c r="DZ116" s="907"/>
    </row>
    <row r="117" spans="1:130" s="246" customFormat="1" ht="26.25" customHeight="1" x14ac:dyDescent="0.2">
      <c r="A117" s="982" t="s">
        <v>
185</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
447</v>
      </c>
      <c r="Z117" s="984"/>
      <c r="AA117" s="989">
        <v>
549980</v>
      </c>
      <c r="AB117" s="990"/>
      <c r="AC117" s="990"/>
      <c r="AD117" s="990"/>
      <c r="AE117" s="991"/>
      <c r="AF117" s="992">
        <v>
522711</v>
      </c>
      <c r="AG117" s="990"/>
      <c r="AH117" s="990"/>
      <c r="AI117" s="990"/>
      <c r="AJ117" s="991"/>
      <c r="AK117" s="992">
        <v>
405026</v>
      </c>
      <c r="AL117" s="990"/>
      <c r="AM117" s="990"/>
      <c r="AN117" s="990"/>
      <c r="AO117" s="991"/>
      <c r="AP117" s="993"/>
      <c r="AQ117" s="994"/>
      <c r="AR117" s="994"/>
      <c r="AS117" s="994"/>
      <c r="AT117" s="995"/>
      <c r="AU117" s="1017"/>
      <c r="AV117" s="1018"/>
      <c r="AW117" s="1018"/>
      <c r="AX117" s="1018"/>
      <c r="AY117" s="1018"/>
      <c r="AZ117" s="944" t="s">
        <v>
448</v>
      </c>
      <c r="BA117" s="945"/>
      <c r="BB117" s="945"/>
      <c r="BC117" s="945"/>
      <c r="BD117" s="945"/>
      <c r="BE117" s="945"/>
      <c r="BF117" s="945"/>
      <c r="BG117" s="945"/>
      <c r="BH117" s="945"/>
      <c r="BI117" s="945"/>
      <c r="BJ117" s="945"/>
      <c r="BK117" s="945"/>
      <c r="BL117" s="945"/>
      <c r="BM117" s="945"/>
      <c r="BN117" s="945"/>
      <c r="BO117" s="945"/>
      <c r="BP117" s="946"/>
      <c r="BQ117" s="894" t="s">
        <v>
428</v>
      </c>
      <c r="BR117" s="895"/>
      <c r="BS117" s="895"/>
      <c r="BT117" s="895"/>
      <c r="BU117" s="895"/>
      <c r="BV117" s="895" t="s">
        <v>
127</v>
      </c>
      <c r="BW117" s="895"/>
      <c r="BX117" s="895"/>
      <c r="BY117" s="895"/>
      <c r="BZ117" s="895"/>
      <c r="CA117" s="895" t="s">
        <v>
127</v>
      </c>
      <c r="CB117" s="895"/>
      <c r="CC117" s="895"/>
      <c r="CD117" s="895"/>
      <c r="CE117" s="895"/>
      <c r="CF117" s="956" t="s">
        <v>
428</v>
      </c>
      <c r="CG117" s="957"/>
      <c r="CH117" s="957"/>
      <c r="CI117" s="957"/>
      <c r="CJ117" s="957"/>
      <c r="CK117" s="1012"/>
      <c r="CL117" s="899"/>
      <c r="CM117" s="902" t="s">
        <v>
449</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
428</v>
      </c>
      <c r="DH117" s="858"/>
      <c r="DI117" s="858"/>
      <c r="DJ117" s="858"/>
      <c r="DK117" s="859"/>
      <c r="DL117" s="860" t="s">
        <v>
428</v>
      </c>
      <c r="DM117" s="858"/>
      <c r="DN117" s="858"/>
      <c r="DO117" s="858"/>
      <c r="DP117" s="859"/>
      <c r="DQ117" s="860" t="s">
        <v>
127</v>
      </c>
      <c r="DR117" s="858"/>
      <c r="DS117" s="858"/>
      <c r="DT117" s="858"/>
      <c r="DU117" s="859"/>
      <c r="DV117" s="905" t="s">
        <v>
127</v>
      </c>
      <c r="DW117" s="906"/>
      <c r="DX117" s="906"/>
      <c r="DY117" s="906"/>
      <c r="DZ117" s="907"/>
    </row>
    <row r="118" spans="1:130" s="246" customFormat="1" ht="26.25" customHeight="1" x14ac:dyDescent="0.2">
      <c r="A118" s="982" t="s">
        <v>
422</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
420</v>
      </c>
      <c r="AB118" s="983"/>
      <c r="AC118" s="983"/>
      <c r="AD118" s="983"/>
      <c r="AE118" s="984"/>
      <c r="AF118" s="985" t="s">
        <v>
303</v>
      </c>
      <c r="AG118" s="983"/>
      <c r="AH118" s="983"/>
      <c r="AI118" s="983"/>
      <c r="AJ118" s="984"/>
      <c r="AK118" s="985" t="s">
        <v>
302</v>
      </c>
      <c r="AL118" s="983"/>
      <c r="AM118" s="983"/>
      <c r="AN118" s="983"/>
      <c r="AO118" s="984"/>
      <c r="AP118" s="986" t="s">
        <v>
421</v>
      </c>
      <c r="AQ118" s="987"/>
      <c r="AR118" s="987"/>
      <c r="AS118" s="987"/>
      <c r="AT118" s="988"/>
      <c r="AU118" s="1017"/>
      <c r="AV118" s="1018"/>
      <c r="AW118" s="1018"/>
      <c r="AX118" s="1018"/>
      <c r="AY118" s="1018"/>
      <c r="AZ118" s="960" t="s">
        <v>
450</v>
      </c>
      <c r="BA118" s="961"/>
      <c r="BB118" s="961"/>
      <c r="BC118" s="961"/>
      <c r="BD118" s="961"/>
      <c r="BE118" s="961"/>
      <c r="BF118" s="961"/>
      <c r="BG118" s="961"/>
      <c r="BH118" s="961"/>
      <c r="BI118" s="961"/>
      <c r="BJ118" s="961"/>
      <c r="BK118" s="961"/>
      <c r="BL118" s="961"/>
      <c r="BM118" s="961"/>
      <c r="BN118" s="961"/>
      <c r="BO118" s="961"/>
      <c r="BP118" s="962"/>
      <c r="BQ118" s="963" t="s">
        <v>
127</v>
      </c>
      <c r="BR118" s="926"/>
      <c r="BS118" s="926"/>
      <c r="BT118" s="926"/>
      <c r="BU118" s="926"/>
      <c r="BV118" s="926" t="s">
        <v>
428</v>
      </c>
      <c r="BW118" s="926"/>
      <c r="BX118" s="926"/>
      <c r="BY118" s="926"/>
      <c r="BZ118" s="926"/>
      <c r="CA118" s="926" t="s">
        <v>
127</v>
      </c>
      <c r="CB118" s="926"/>
      <c r="CC118" s="926"/>
      <c r="CD118" s="926"/>
      <c r="CE118" s="926"/>
      <c r="CF118" s="956" t="s">
        <v>
428</v>
      </c>
      <c r="CG118" s="957"/>
      <c r="CH118" s="957"/>
      <c r="CI118" s="957"/>
      <c r="CJ118" s="957"/>
      <c r="CK118" s="1012"/>
      <c r="CL118" s="899"/>
      <c r="CM118" s="902" t="s">
        <v>
451</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
428</v>
      </c>
      <c r="DH118" s="858"/>
      <c r="DI118" s="858"/>
      <c r="DJ118" s="858"/>
      <c r="DK118" s="859"/>
      <c r="DL118" s="860" t="s">
        <v>
127</v>
      </c>
      <c r="DM118" s="858"/>
      <c r="DN118" s="858"/>
      <c r="DO118" s="858"/>
      <c r="DP118" s="859"/>
      <c r="DQ118" s="860" t="s">
        <v>
127</v>
      </c>
      <c r="DR118" s="858"/>
      <c r="DS118" s="858"/>
      <c r="DT118" s="858"/>
      <c r="DU118" s="859"/>
      <c r="DV118" s="905" t="s">
        <v>
428</v>
      </c>
      <c r="DW118" s="906"/>
      <c r="DX118" s="906"/>
      <c r="DY118" s="906"/>
      <c r="DZ118" s="907"/>
    </row>
    <row r="119" spans="1:130" s="246" customFormat="1" ht="26.25" customHeight="1" x14ac:dyDescent="0.2">
      <c r="A119" s="896" t="s">
        <v>
425</v>
      </c>
      <c r="B119" s="897"/>
      <c r="C119" s="972" t="s">
        <v>
426</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
428</v>
      </c>
      <c r="AB119" s="976"/>
      <c r="AC119" s="976"/>
      <c r="AD119" s="976"/>
      <c r="AE119" s="977"/>
      <c r="AF119" s="978" t="s">
        <v>
428</v>
      </c>
      <c r="AG119" s="976"/>
      <c r="AH119" s="976"/>
      <c r="AI119" s="976"/>
      <c r="AJ119" s="977"/>
      <c r="AK119" s="978" t="s">
        <v>
127</v>
      </c>
      <c r="AL119" s="976"/>
      <c r="AM119" s="976"/>
      <c r="AN119" s="976"/>
      <c r="AO119" s="977"/>
      <c r="AP119" s="979" t="s">
        <v>
428</v>
      </c>
      <c r="AQ119" s="980"/>
      <c r="AR119" s="980"/>
      <c r="AS119" s="980"/>
      <c r="AT119" s="981"/>
      <c r="AU119" s="1019"/>
      <c r="AV119" s="1020"/>
      <c r="AW119" s="1020"/>
      <c r="AX119" s="1020"/>
      <c r="AY119" s="1020"/>
      <c r="AZ119" s="277" t="s">
        <v>
185</v>
      </c>
      <c r="BA119" s="277"/>
      <c r="BB119" s="277"/>
      <c r="BC119" s="277"/>
      <c r="BD119" s="277"/>
      <c r="BE119" s="277"/>
      <c r="BF119" s="277"/>
      <c r="BG119" s="277"/>
      <c r="BH119" s="277"/>
      <c r="BI119" s="277"/>
      <c r="BJ119" s="277"/>
      <c r="BK119" s="277"/>
      <c r="BL119" s="277"/>
      <c r="BM119" s="277"/>
      <c r="BN119" s="277"/>
      <c r="BO119" s="958" t="s">
        <v>
452</v>
      </c>
      <c r="BP119" s="959"/>
      <c r="BQ119" s="963">
        <v>
3373745</v>
      </c>
      <c r="BR119" s="926"/>
      <c r="BS119" s="926"/>
      <c r="BT119" s="926"/>
      <c r="BU119" s="926"/>
      <c r="BV119" s="926">
        <v>
3028329</v>
      </c>
      <c r="BW119" s="926"/>
      <c r="BX119" s="926"/>
      <c r="BY119" s="926"/>
      <c r="BZ119" s="926"/>
      <c r="CA119" s="926">
        <v>
3232069</v>
      </c>
      <c r="CB119" s="926"/>
      <c r="CC119" s="926"/>
      <c r="CD119" s="926"/>
      <c r="CE119" s="926"/>
      <c r="CF119" s="824"/>
      <c r="CG119" s="825"/>
      <c r="CH119" s="825"/>
      <c r="CI119" s="825"/>
      <c r="CJ119" s="915"/>
      <c r="CK119" s="1013"/>
      <c r="CL119" s="901"/>
      <c r="CM119" s="919" t="s">
        <v>
453</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t="s">
        <v>
428</v>
      </c>
      <c r="DH119" s="841"/>
      <c r="DI119" s="841"/>
      <c r="DJ119" s="841"/>
      <c r="DK119" s="842"/>
      <c r="DL119" s="843" t="s">
        <v>
127</v>
      </c>
      <c r="DM119" s="841"/>
      <c r="DN119" s="841"/>
      <c r="DO119" s="841"/>
      <c r="DP119" s="842"/>
      <c r="DQ119" s="843" t="s">
        <v>
127</v>
      </c>
      <c r="DR119" s="841"/>
      <c r="DS119" s="841"/>
      <c r="DT119" s="841"/>
      <c r="DU119" s="842"/>
      <c r="DV119" s="929" t="s">
        <v>
127</v>
      </c>
      <c r="DW119" s="930"/>
      <c r="DX119" s="930"/>
      <c r="DY119" s="930"/>
      <c r="DZ119" s="931"/>
    </row>
    <row r="120" spans="1:130" s="246" customFormat="1" ht="26.25" customHeight="1" x14ac:dyDescent="0.2">
      <c r="A120" s="898"/>
      <c r="B120" s="899"/>
      <c r="C120" s="902" t="s">
        <v>
430</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
127</v>
      </c>
      <c r="AB120" s="858"/>
      <c r="AC120" s="858"/>
      <c r="AD120" s="858"/>
      <c r="AE120" s="859"/>
      <c r="AF120" s="860" t="s">
        <v>
428</v>
      </c>
      <c r="AG120" s="858"/>
      <c r="AH120" s="858"/>
      <c r="AI120" s="858"/>
      <c r="AJ120" s="859"/>
      <c r="AK120" s="860" t="s">
        <v>
428</v>
      </c>
      <c r="AL120" s="858"/>
      <c r="AM120" s="858"/>
      <c r="AN120" s="858"/>
      <c r="AO120" s="859"/>
      <c r="AP120" s="905" t="s">
        <v>
428</v>
      </c>
      <c r="AQ120" s="906"/>
      <c r="AR120" s="906"/>
      <c r="AS120" s="906"/>
      <c r="AT120" s="907"/>
      <c r="AU120" s="964" t="s">
        <v>
454</v>
      </c>
      <c r="AV120" s="965"/>
      <c r="AW120" s="965"/>
      <c r="AX120" s="965"/>
      <c r="AY120" s="966"/>
      <c r="AZ120" s="941" t="s">
        <v>
455</v>
      </c>
      <c r="BA120" s="886"/>
      <c r="BB120" s="886"/>
      <c r="BC120" s="886"/>
      <c r="BD120" s="886"/>
      <c r="BE120" s="886"/>
      <c r="BF120" s="886"/>
      <c r="BG120" s="886"/>
      <c r="BH120" s="886"/>
      <c r="BI120" s="886"/>
      <c r="BJ120" s="886"/>
      <c r="BK120" s="886"/>
      <c r="BL120" s="886"/>
      <c r="BM120" s="886"/>
      <c r="BN120" s="886"/>
      <c r="BO120" s="886"/>
      <c r="BP120" s="887"/>
      <c r="BQ120" s="942">
        <v>
2388754</v>
      </c>
      <c r="BR120" s="923"/>
      <c r="BS120" s="923"/>
      <c r="BT120" s="923"/>
      <c r="BU120" s="923"/>
      <c r="BV120" s="923">
        <v>
2284864</v>
      </c>
      <c r="BW120" s="923"/>
      <c r="BX120" s="923"/>
      <c r="BY120" s="923"/>
      <c r="BZ120" s="923"/>
      <c r="CA120" s="923">
        <v>
2438547</v>
      </c>
      <c r="CB120" s="923"/>
      <c r="CC120" s="923"/>
      <c r="CD120" s="923"/>
      <c r="CE120" s="923"/>
      <c r="CF120" s="947">
        <v>
149.80000000000001</v>
      </c>
      <c r="CG120" s="948"/>
      <c r="CH120" s="948"/>
      <c r="CI120" s="948"/>
      <c r="CJ120" s="948"/>
      <c r="CK120" s="949" t="s">
        <v>
456</v>
      </c>
      <c r="CL120" s="933"/>
      <c r="CM120" s="933"/>
      <c r="CN120" s="933"/>
      <c r="CO120" s="934"/>
      <c r="CP120" s="953" t="s">
        <v>
457</v>
      </c>
      <c r="CQ120" s="954"/>
      <c r="CR120" s="954"/>
      <c r="CS120" s="954"/>
      <c r="CT120" s="954"/>
      <c r="CU120" s="954"/>
      <c r="CV120" s="954"/>
      <c r="CW120" s="954"/>
      <c r="CX120" s="954"/>
      <c r="CY120" s="954"/>
      <c r="CZ120" s="954"/>
      <c r="DA120" s="954"/>
      <c r="DB120" s="954"/>
      <c r="DC120" s="954"/>
      <c r="DD120" s="954"/>
      <c r="DE120" s="954"/>
      <c r="DF120" s="955"/>
      <c r="DG120" s="942">
        <v>
745709</v>
      </c>
      <c r="DH120" s="923"/>
      <c r="DI120" s="923"/>
      <c r="DJ120" s="923"/>
      <c r="DK120" s="923"/>
      <c r="DL120" s="923">
        <v>
869079</v>
      </c>
      <c r="DM120" s="923"/>
      <c r="DN120" s="923"/>
      <c r="DO120" s="923"/>
      <c r="DP120" s="923"/>
      <c r="DQ120" s="923">
        <v>
965198</v>
      </c>
      <c r="DR120" s="923"/>
      <c r="DS120" s="923"/>
      <c r="DT120" s="923"/>
      <c r="DU120" s="923"/>
      <c r="DV120" s="924">
        <v>
59.3</v>
      </c>
      <c r="DW120" s="924"/>
      <c r="DX120" s="924"/>
      <c r="DY120" s="924"/>
      <c r="DZ120" s="925"/>
    </row>
    <row r="121" spans="1:130" s="246" customFormat="1" ht="26.25" customHeight="1" x14ac:dyDescent="0.2">
      <c r="A121" s="898"/>
      <c r="B121" s="899"/>
      <c r="C121" s="944" t="s">
        <v>
458</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
428</v>
      </c>
      <c r="AB121" s="858"/>
      <c r="AC121" s="858"/>
      <c r="AD121" s="858"/>
      <c r="AE121" s="859"/>
      <c r="AF121" s="860" t="s">
        <v>
127</v>
      </c>
      <c r="AG121" s="858"/>
      <c r="AH121" s="858"/>
      <c r="AI121" s="858"/>
      <c r="AJ121" s="859"/>
      <c r="AK121" s="860" t="s">
        <v>
428</v>
      </c>
      <c r="AL121" s="858"/>
      <c r="AM121" s="858"/>
      <c r="AN121" s="858"/>
      <c r="AO121" s="859"/>
      <c r="AP121" s="905" t="s">
        <v>
127</v>
      </c>
      <c r="AQ121" s="906"/>
      <c r="AR121" s="906"/>
      <c r="AS121" s="906"/>
      <c r="AT121" s="907"/>
      <c r="AU121" s="967"/>
      <c r="AV121" s="968"/>
      <c r="AW121" s="968"/>
      <c r="AX121" s="968"/>
      <c r="AY121" s="969"/>
      <c r="AZ121" s="893" t="s">
        <v>
459</v>
      </c>
      <c r="BA121" s="828"/>
      <c r="BB121" s="828"/>
      <c r="BC121" s="828"/>
      <c r="BD121" s="828"/>
      <c r="BE121" s="828"/>
      <c r="BF121" s="828"/>
      <c r="BG121" s="828"/>
      <c r="BH121" s="828"/>
      <c r="BI121" s="828"/>
      <c r="BJ121" s="828"/>
      <c r="BK121" s="828"/>
      <c r="BL121" s="828"/>
      <c r="BM121" s="828"/>
      <c r="BN121" s="828"/>
      <c r="BO121" s="828"/>
      <c r="BP121" s="829"/>
      <c r="BQ121" s="894" t="s">
        <v>
127</v>
      </c>
      <c r="BR121" s="895"/>
      <c r="BS121" s="895"/>
      <c r="BT121" s="895"/>
      <c r="BU121" s="895"/>
      <c r="BV121" s="895" t="s">
        <v>
428</v>
      </c>
      <c r="BW121" s="895"/>
      <c r="BX121" s="895"/>
      <c r="BY121" s="895"/>
      <c r="BZ121" s="895"/>
      <c r="CA121" s="895" t="s">
        <v>
428</v>
      </c>
      <c r="CB121" s="895"/>
      <c r="CC121" s="895"/>
      <c r="CD121" s="895"/>
      <c r="CE121" s="895"/>
      <c r="CF121" s="956" t="s">
        <v>
127</v>
      </c>
      <c r="CG121" s="957"/>
      <c r="CH121" s="957"/>
      <c r="CI121" s="957"/>
      <c r="CJ121" s="957"/>
      <c r="CK121" s="950"/>
      <c r="CL121" s="936"/>
      <c r="CM121" s="936"/>
      <c r="CN121" s="936"/>
      <c r="CO121" s="937"/>
      <c r="CP121" s="916" t="s">
        <v>
460</v>
      </c>
      <c r="CQ121" s="917"/>
      <c r="CR121" s="917"/>
      <c r="CS121" s="917"/>
      <c r="CT121" s="917"/>
      <c r="CU121" s="917"/>
      <c r="CV121" s="917"/>
      <c r="CW121" s="917"/>
      <c r="CX121" s="917"/>
      <c r="CY121" s="917"/>
      <c r="CZ121" s="917"/>
      <c r="DA121" s="917"/>
      <c r="DB121" s="917"/>
      <c r="DC121" s="917"/>
      <c r="DD121" s="917"/>
      <c r="DE121" s="917"/>
      <c r="DF121" s="918"/>
      <c r="DG121" s="894">
        <v>
36074</v>
      </c>
      <c r="DH121" s="895"/>
      <c r="DI121" s="895"/>
      <c r="DJ121" s="895"/>
      <c r="DK121" s="895"/>
      <c r="DL121" s="895">
        <v>
30823</v>
      </c>
      <c r="DM121" s="895"/>
      <c r="DN121" s="895"/>
      <c r="DO121" s="895"/>
      <c r="DP121" s="895"/>
      <c r="DQ121" s="895">
        <v>
30173</v>
      </c>
      <c r="DR121" s="895"/>
      <c r="DS121" s="895"/>
      <c r="DT121" s="895"/>
      <c r="DU121" s="895"/>
      <c r="DV121" s="872">
        <v>
1.9</v>
      </c>
      <c r="DW121" s="872"/>
      <c r="DX121" s="872"/>
      <c r="DY121" s="872"/>
      <c r="DZ121" s="873"/>
    </row>
    <row r="122" spans="1:130" s="246" customFormat="1" ht="26.25" customHeight="1" x14ac:dyDescent="0.2">
      <c r="A122" s="898"/>
      <c r="B122" s="899"/>
      <c r="C122" s="902" t="s">
        <v>
440</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
428</v>
      </c>
      <c r="AB122" s="858"/>
      <c r="AC122" s="858"/>
      <c r="AD122" s="858"/>
      <c r="AE122" s="859"/>
      <c r="AF122" s="860" t="s">
        <v>
428</v>
      </c>
      <c r="AG122" s="858"/>
      <c r="AH122" s="858"/>
      <c r="AI122" s="858"/>
      <c r="AJ122" s="859"/>
      <c r="AK122" s="860" t="s">
        <v>
428</v>
      </c>
      <c r="AL122" s="858"/>
      <c r="AM122" s="858"/>
      <c r="AN122" s="858"/>
      <c r="AO122" s="859"/>
      <c r="AP122" s="905" t="s">
        <v>
127</v>
      </c>
      <c r="AQ122" s="906"/>
      <c r="AR122" s="906"/>
      <c r="AS122" s="906"/>
      <c r="AT122" s="907"/>
      <c r="AU122" s="967"/>
      <c r="AV122" s="968"/>
      <c r="AW122" s="968"/>
      <c r="AX122" s="968"/>
      <c r="AY122" s="969"/>
      <c r="AZ122" s="960" t="s">
        <v>
461</v>
      </c>
      <c r="BA122" s="961"/>
      <c r="BB122" s="961"/>
      <c r="BC122" s="961"/>
      <c r="BD122" s="961"/>
      <c r="BE122" s="961"/>
      <c r="BF122" s="961"/>
      <c r="BG122" s="961"/>
      <c r="BH122" s="961"/>
      <c r="BI122" s="961"/>
      <c r="BJ122" s="961"/>
      <c r="BK122" s="961"/>
      <c r="BL122" s="961"/>
      <c r="BM122" s="961"/>
      <c r="BN122" s="961"/>
      <c r="BO122" s="961"/>
      <c r="BP122" s="962"/>
      <c r="BQ122" s="963">
        <v>
2572393</v>
      </c>
      <c r="BR122" s="926"/>
      <c r="BS122" s="926"/>
      <c r="BT122" s="926"/>
      <c r="BU122" s="926"/>
      <c r="BV122" s="926">
        <v>
2373171</v>
      </c>
      <c r="BW122" s="926"/>
      <c r="BX122" s="926"/>
      <c r="BY122" s="926"/>
      <c r="BZ122" s="926"/>
      <c r="CA122" s="926">
        <v>
2467918</v>
      </c>
      <c r="CB122" s="926"/>
      <c r="CC122" s="926"/>
      <c r="CD122" s="926"/>
      <c r="CE122" s="926"/>
      <c r="CF122" s="927">
        <v>
151.6</v>
      </c>
      <c r="CG122" s="928"/>
      <c r="CH122" s="928"/>
      <c r="CI122" s="928"/>
      <c r="CJ122" s="928"/>
      <c r="CK122" s="950"/>
      <c r="CL122" s="936"/>
      <c r="CM122" s="936"/>
      <c r="CN122" s="936"/>
      <c r="CO122" s="937"/>
      <c r="CP122" s="916"/>
      <c r="CQ122" s="917"/>
      <c r="CR122" s="917"/>
      <c r="CS122" s="917"/>
      <c r="CT122" s="917"/>
      <c r="CU122" s="917"/>
      <c r="CV122" s="917"/>
      <c r="CW122" s="917"/>
      <c r="CX122" s="917"/>
      <c r="CY122" s="917"/>
      <c r="CZ122" s="917"/>
      <c r="DA122" s="917"/>
      <c r="DB122" s="917"/>
      <c r="DC122" s="917"/>
      <c r="DD122" s="917"/>
      <c r="DE122" s="917"/>
      <c r="DF122" s="918"/>
      <c r="DG122" s="894"/>
      <c r="DH122" s="895"/>
      <c r="DI122" s="895"/>
      <c r="DJ122" s="895"/>
      <c r="DK122" s="895"/>
      <c r="DL122" s="895"/>
      <c r="DM122" s="895"/>
      <c r="DN122" s="895"/>
      <c r="DO122" s="895"/>
      <c r="DP122" s="895"/>
      <c r="DQ122" s="895"/>
      <c r="DR122" s="895"/>
      <c r="DS122" s="895"/>
      <c r="DT122" s="895"/>
      <c r="DU122" s="895"/>
      <c r="DV122" s="872"/>
      <c r="DW122" s="872"/>
      <c r="DX122" s="872"/>
      <c r="DY122" s="872"/>
      <c r="DZ122" s="873"/>
    </row>
    <row r="123" spans="1:130" s="246" customFormat="1" ht="26.25" customHeight="1" x14ac:dyDescent="0.2">
      <c r="A123" s="898"/>
      <c r="B123" s="899"/>
      <c r="C123" s="902" t="s">
        <v>
446</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t="s">
        <v>
127</v>
      </c>
      <c r="AB123" s="858"/>
      <c r="AC123" s="858"/>
      <c r="AD123" s="858"/>
      <c r="AE123" s="859"/>
      <c r="AF123" s="860" t="s">
        <v>
428</v>
      </c>
      <c r="AG123" s="858"/>
      <c r="AH123" s="858"/>
      <c r="AI123" s="858"/>
      <c r="AJ123" s="859"/>
      <c r="AK123" s="860" t="s">
        <v>
428</v>
      </c>
      <c r="AL123" s="858"/>
      <c r="AM123" s="858"/>
      <c r="AN123" s="858"/>
      <c r="AO123" s="859"/>
      <c r="AP123" s="905" t="s">
        <v>
127</v>
      </c>
      <c r="AQ123" s="906"/>
      <c r="AR123" s="906"/>
      <c r="AS123" s="906"/>
      <c r="AT123" s="907"/>
      <c r="AU123" s="970"/>
      <c r="AV123" s="971"/>
      <c r="AW123" s="971"/>
      <c r="AX123" s="971"/>
      <c r="AY123" s="971"/>
      <c r="AZ123" s="277" t="s">
        <v>
185</v>
      </c>
      <c r="BA123" s="277"/>
      <c r="BB123" s="277"/>
      <c r="BC123" s="277"/>
      <c r="BD123" s="277"/>
      <c r="BE123" s="277"/>
      <c r="BF123" s="277"/>
      <c r="BG123" s="277"/>
      <c r="BH123" s="277"/>
      <c r="BI123" s="277"/>
      <c r="BJ123" s="277"/>
      <c r="BK123" s="277"/>
      <c r="BL123" s="277"/>
      <c r="BM123" s="277"/>
      <c r="BN123" s="277"/>
      <c r="BO123" s="958" t="s">
        <v>
462</v>
      </c>
      <c r="BP123" s="959"/>
      <c r="BQ123" s="913">
        <v>
4961147</v>
      </c>
      <c r="BR123" s="914"/>
      <c r="BS123" s="914"/>
      <c r="BT123" s="914"/>
      <c r="BU123" s="914"/>
      <c r="BV123" s="914">
        <v>
4658035</v>
      </c>
      <c r="BW123" s="914"/>
      <c r="BX123" s="914"/>
      <c r="BY123" s="914"/>
      <c r="BZ123" s="914"/>
      <c r="CA123" s="914">
        <v>
4906465</v>
      </c>
      <c r="CB123" s="914"/>
      <c r="CC123" s="914"/>
      <c r="CD123" s="914"/>
      <c r="CE123" s="914"/>
      <c r="CF123" s="824"/>
      <c r="CG123" s="825"/>
      <c r="CH123" s="825"/>
      <c r="CI123" s="825"/>
      <c r="CJ123" s="915"/>
      <c r="CK123" s="950"/>
      <c r="CL123" s="936"/>
      <c r="CM123" s="936"/>
      <c r="CN123" s="936"/>
      <c r="CO123" s="937"/>
      <c r="CP123" s="916"/>
      <c r="CQ123" s="917"/>
      <c r="CR123" s="917"/>
      <c r="CS123" s="917"/>
      <c r="CT123" s="917"/>
      <c r="CU123" s="917"/>
      <c r="CV123" s="917"/>
      <c r="CW123" s="917"/>
      <c r="CX123" s="917"/>
      <c r="CY123" s="917"/>
      <c r="CZ123" s="917"/>
      <c r="DA123" s="917"/>
      <c r="DB123" s="917"/>
      <c r="DC123" s="917"/>
      <c r="DD123" s="917"/>
      <c r="DE123" s="917"/>
      <c r="DF123" s="918"/>
      <c r="DG123" s="857"/>
      <c r="DH123" s="858"/>
      <c r="DI123" s="858"/>
      <c r="DJ123" s="858"/>
      <c r="DK123" s="859"/>
      <c r="DL123" s="860"/>
      <c r="DM123" s="858"/>
      <c r="DN123" s="858"/>
      <c r="DO123" s="858"/>
      <c r="DP123" s="859"/>
      <c r="DQ123" s="860"/>
      <c r="DR123" s="858"/>
      <c r="DS123" s="858"/>
      <c r="DT123" s="858"/>
      <c r="DU123" s="859"/>
      <c r="DV123" s="905"/>
      <c r="DW123" s="906"/>
      <c r="DX123" s="906"/>
      <c r="DY123" s="906"/>
      <c r="DZ123" s="907"/>
    </row>
    <row r="124" spans="1:130" s="246" customFormat="1" ht="26.25" customHeight="1" thickBot="1" x14ac:dyDescent="0.25">
      <c r="A124" s="898"/>
      <c r="B124" s="899"/>
      <c r="C124" s="902" t="s">
        <v>
449</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
428</v>
      </c>
      <c r="AB124" s="858"/>
      <c r="AC124" s="858"/>
      <c r="AD124" s="858"/>
      <c r="AE124" s="859"/>
      <c r="AF124" s="860" t="s">
        <v>
428</v>
      </c>
      <c r="AG124" s="858"/>
      <c r="AH124" s="858"/>
      <c r="AI124" s="858"/>
      <c r="AJ124" s="859"/>
      <c r="AK124" s="860" t="s">
        <v>
428</v>
      </c>
      <c r="AL124" s="858"/>
      <c r="AM124" s="858"/>
      <c r="AN124" s="858"/>
      <c r="AO124" s="859"/>
      <c r="AP124" s="905" t="s">
        <v>
428</v>
      </c>
      <c r="AQ124" s="906"/>
      <c r="AR124" s="906"/>
      <c r="AS124" s="906"/>
      <c r="AT124" s="907"/>
      <c r="AU124" s="908" t="s">
        <v>
463</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t="s">
        <v>
428</v>
      </c>
      <c r="BR124" s="912"/>
      <c r="BS124" s="912"/>
      <c r="BT124" s="912"/>
      <c r="BU124" s="912"/>
      <c r="BV124" s="912" t="s">
        <v>
428</v>
      </c>
      <c r="BW124" s="912"/>
      <c r="BX124" s="912"/>
      <c r="BY124" s="912"/>
      <c r="BZ124" s="912"/>
      <c r="CA124" s="912" t="s">
        <v>
428</v>
      </c>
      <c r="CB124" s="912"/>
      <c r="CC124" s="912"/>
      <c r="CD124" s="912"/>
      <c r="CE124" s="912"/>
      <c r="CF124" s="802"/>
      <c r="CG124" s="803"/>
      <c r="CH124" s="803"/>
      <c r="CI124" s="803"/>
      <c r="CJ124" s="943"/>
      <c r="CK124" s="951"/>
      <c r="CL124" s="951"/>
      <c r="CM124" s="951"/>
      <c r="CN124" s="951"/>
      <c r="CO124" s="952"/>
      <c r="CP124" s="916" t="s">
        <v>
464</v>
      </c>
      <c r="CQ124" s="917"/>
      <c r="CR124" s="917"/>
      <c r="CS124" s="917"/>
      <c r="CT124" s="917"/>
      <c r="CU124" s="917"/>
      <c r="CV124" s="917"/>
      <c r="CW124" s="917"/>
      <c r="CX124" s="917"/>
      <c r="CY124" s="917"/>
      <c r="CZ124" s="917"/>
      <c r="DA124" s="917"/>
      <c r="DB124" s="917"/>
      <c r="DC124" s="917"/>
      <c r="DD124" s="917"/>
      <c r="DE124" s="917"/>
      <c r="DF124" s="918"/>
      <c r="DG124" s="840" t="s">
        <v>
465</v>
      </c>
      <c r="DH124" s="841"/>
      <c r="DI124" s="841"/>
      <c r="DJ124" s="841"/>
      <c r="DK124" s="842"/>
      <c r="DL124" s="843" t="s">
        <v>
465</v>
      </c>
      <c r="DM124" s="841"/>
      <c r="DN124" s="841"/>
      <c r="DO124" s="841"/>
      <c r="DP124" s="842"/>
      <c r="DQ124" s="843" t="s">
        <v>
465</v>
      </c>
      <c r="DR124" s="841"/>
      <c r="DS124" s="841"/>
      <c r="DT124" s="841"/>
      <c r="DU124" s="842"/>
      <c r="DV124" s="929" t="s">
        <v>
465</v>
      </c>
      <c r="DW124" s="930"/>
      <c r="DX124" s="930"/>
      <c r="DY124" s="930"/>
      <c r="DZ124" s="931"/>
    </row>
    <row r="125" spans="1:130" s="246" customFormat="1" ht="26.25" customHeight="1" x14ac:dyDescent="0.2">
      <c r="A125" s="898"/>
      <c r="B125" s="899"/>
      <c r="C125" s="902" t="s">
        <v>
451</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
465</v>
      </c>
      <c r="AB125" s="858"/>
      <c r="AC125" s="858"/>
      <c r="AD125" s="858"/>
      <c r="AE125" s="859"/>
      <c r="AF125" s="860" t="s">
        <v>
465</v>
      </c>
      <c r="AG125" s="858"/>
      <c r="AH125" s="858"/>
      <c r="AI125" s="858"/>
      <c r="AJ125" s="859"/>
      <c r="AK125" s="860" t="s">
        <v>
465</v>
      </c>
      <c r="AL125" s="858"/>
      <c r="AM125" s="858"/>
      <c r="AN125" s="858"/>
      <c r="AO125" s="859"/>
      <c r="AP125" s="905" t="s">
        <v>
465</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
466</v>
      </c>
      <c r="CL125" s="933"/>
      <c r="CM125" s="933"/>
      <c r="CN125" s="933"/>
      <c r="CO125" s="934"/>
      <c r="CP125" s="941" t="s">
        <v>
467</v>
      </c>
      <c r="CQ125" s="886"/>
      <c r="CR125" s="886"/>
      <c r="CS125" s="886"/>
      <c r="CT125" s="886"/>
      <c r="CU125" s="886"/>
      <c r="CV125" s="886"/>
      <c r="CW125" s="886"/>
      <c r="CX125" s="886"/>
      <c r="CY125" s="886"/>
      <c r="CZ125" s="886"/>
      <c r="DA125" s="886"/>
      <c r="DB125" s="886"/>
      <c r="DC125" s="886"/>
      <c r="DD125" s="886"/>
      <c r="DE125" s="886"/>
      <c r="DF125" s="887"/>
      <c r="DG125" s="942" t="s">
        <v>
465</v>
      </c>
      <c r="DH125" s="923"/>
      <c r="DI125" s="923"/>
      <c r="DJ125" s="923"/>
      <c r="DK125" s="923"/>
      <c r="DL125" s="923" t="s">
        <v>
465</v>
      </c>
      <c r="DM125" s="923"/>
      <c r="DN125" s="923"/>
      <c r="DO125" s="923"/>
      <c r="DP125" s="923"/>
      <c r="DQ125" s="923" t="s">
        <v>
465</v>
      </c>
      <c r="DR125" s="923"/>
      <c r="DS125" s="923"/>
      <c r="DT125" s="923"/>
      <c r="DU125" s="923"/>
      <c r="DV125" s="924" t="s">
        <v>
465</v>
      </c>
      <c r="DW125" s="924"/>
      <c r="DX125" s="924"/>
      <c r="DY125" s="924"/>
      <c r="DZ125" s="925"/>
    </row>
    <row r="126" spans="1:130" s="246" customFormat="1" ht="26.25" customHeight="1" thickBot="1" x14ac:dyDescent="0.25">
      <c r="A126" s="898"/>
      <c r="B126" s="899"/>
      <c r="C126" s="902" t="s">
        <v>
453</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t="s">
        <v>
465</v>
      </c>
      <c r="AB126" s="858"/>
      <c r="AC126" s="858"/>
      <c r="AD126" s="858"/>
      <c r="AE126" s="859"/>
      <c r="AF126" s="860" t="s">
        <v>
465</v>
      </c>
      <c r="AG126" s="858"/>
      <c r="AH126" s="858"/>
      <c r="AI126" s="858"/>
      <c r="AJ126" s="859"/>
      <c r="AK126" s="860" t="s">
        <v>
465</v>
      </c>
      <c r="AL126" s="858"/>
      <c r="AM126" s="858"/>
      <c r="AN126" s="858"/>
      <c r="AO126" s="859"/>
      <c r="AP126" s="905" t="s">
        <v>
465</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
468</v>
      </c>
      <c r="CQ126" s="828"/>
      <c r="CR126" s="828"/>
      <c r="CS126" s="828"/>
      <c r="CT126" s="828"/>
      <c r="CU126" s="828"/>
      <c r="CV126" s="828"/>
      <c r="CW126" s="828"/>
      <c r="CX126" s="828"/>
      <c r="CY126" s="828"/>
      <c r="CZ126" s="828"/>
      <c r="DA126" s="828"/>
      <c r="DB126" s="828"/>
      <c r="DC126" s="828"/>
      <c r="DD126" s="828"/>
      <c r="DE126" s="828"/>
      <c r="DF126" s="829"/>
      <c r="DG126" s="894" t="s">
        <v>
465</v>
      </c>
      <c r="DH126" s="895"/>
      <c r="DI126" s="895"/>
      <c r="DJ126" s="895"/>
      <c r="DK126" s="895"/>
      <c r="DL126" s="895" t="s">
        <v>
465</v>
      </c>
      <c r="DM126" s="895"/>
      <c r="DN126" s="895"/>
      <c r="DO126" s="895"/>
      <c r="DP126" s="895"/>
      <c r="DQ126" s="895" t="s">
        <v>
465</v>
      </c>
      <c r="DR126" s="895"/>
      <c r="DS126" s="895"/>
      <c r="DT126" s="895"/>
      <c r="DU126" s="895"/>
      <c r="DV126" s="872" t="s">
        <v>
465</v>
      </c>
      <c r="DW126" s="872"/>
      <c r="DX126" s="872"/>
      <c r="DY126" s="872"/>
      <c r="DZ126" s="873"/>
    </row>
    <row r="127" spans="1:130" s="246" customFormat="1" ht="26.25" customHeight="1" x14ac:dyDescent="0.2">
      <c r="A127" s="900"/>
      <c r="B127" s="901"/>
      <c r="C127" s="919" t="s">
        <v>
469</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t="s">
        <v>
465</v>
      </c>
      <c r="AB127" s="858"/>
      <c r="AC127" s="858"/>
      <c r="AD127" s="858"/>
      <c r="AE127" s="859"/>
      <c r="AF127" s="860" t="s">
        <v>
465</v>
      </c>
      <c r="AG127" s="858"/>
      <c r="AH127" s="858"/>
      <c r="AI127" s="858"/>
      <c r="AJ127" s="859"/>
      <c r="AK127" s="860" t="s">
        <v>
465</v>
      </c>
      <c r="AL127" s="858"/>
      <c r="AM127" s="858"/>
      <c r="AN127" s="858"/>
      <c r="AO127" s="859"/>
      <c r="AP127" s="905" t="s">
        <v>
465</v>
      </c>
      <c r="AQ127" s="906"/>
      <c r="AR127" s="906"/>
      <c r="AS127" s="906"/>
      <c r="AT127" s="907"/>
      <c r="AU127" s="282"/>
      <c r="AV127" s="282"/>
      <c r="AW127" s="282"/>
      <c r="AX127" s="922" t="s">
        <v>
470</v>
      </c>
      <c r="AY127" s="890"/>
      <c r="AZ127" s="890"/>
      <c r="BA127" s="890"/>
      <c r="BB127" s="890"/>
      <c r="BC127" s="890"/>
      <c r="BD127" s="890"/>
      <c r="BE127" s="891"/>
      <c r="BF127" s="889" t="s">
        <v>
471</v>
      </c>
      <c r="BG127" s="890"/>
      <c r="BH127" s="890"/>
      <c r="BI127" s="890"/>
      <c r="BJ127" s="890"/>
      <c r="BK127" s="890"/>
      <c r="BL127" s="891"/>
      <c r="BM127" s="889" t="s">
        <v>
472</v>
      </c>
      <c r="BN127" s="890"/>
      <c r="BO127" s="890"/>
      <c r="BP127" s="890"/>
      <c r="BQ127" s="890"/>
      <c r="BR127" s="890"/>
      <c r="BS127" s="891"/>
      <c r="BT127" s="889" t="s">
        <v>
473</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
474</v>
      </c>
      <c r="CQ127" s="828"/>
      <c r="CR127" s="828"/>
      <c r="CS127" s="828"/>
      <c r="CT127" s="828"/>
      <c r="CU127" s="828"/>
      <c r="CV127" s="828"/>
      <c r="CW127" s="828"/>
      <c r="CX127" s="828"/>
      <c r="CY127" s="828"/>
      <c r="CZ127" s="828"/>
      <c r="DA127" s="828"/>
      <c r="DB127" s="828"/>
      <c r="DC127" s="828"/>
      <c r="DD127" s="828"/>
      <c r="DE127" s="828"/>
      <c r="DF127" s="829"/>
      <c r="DG127" s="894" t="s">
        <v>
465</v>
      </c>
      <c r="DH127" s="895"/>
      <c r="DI127" s="895"/>
      <c r="DJ127" s="895"/>
      <c r="DK127" s="895"/>
      <c r="DL127" s="895" t="s">
        <v>
465</v>
      </c>
      <c r="DM127" s="895"/>
      <c r="DN127" s="895"/>
      <c r="DO127" s="895"/>
      <c r="DP127" s="895"/>
      <c r="DQ127" s="895" t="s">
        <v>
465</v>
      </c>
      <c r="DR127" s="895"/>
      <c r="DS127" s="895"/>
      <c r="DT127" s="895"/>
      <c r="DU127" s="895"/>
      <c r="DV127" s="872" t="s">
        <v>
465</v>
      </c>
      <c r="DW127" s="872"/>
      <c r="DX127" s="872"/>
      <c r="DY127" s="872"/>
      <c r="DZ127" s="873"/>
    </row>
    <row r="128" spans="1:130" s="246" customFormat="1" ht="26.25" customHeight="1" thickBot="1" x14ac:dyDescent="0.25">
      <c r="A128" s="874" t="s">
        <v>
475</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
476</v>
      </c>
      <c r="X128" s="876"/>
      <c r="Y128" s="876"/>
      <c r="Z128" s="877"/>
      <c r="AA128" s="878" t="s">
        <v>
465</v>
      </c>
      <c r="AB128" s="879"/>
      <c r="AC128" s="879"/>
      <c r="AD128" s="879"/>
      <c r="AE128" s="880"/>
      <c r="AF128" s="881" t="s">
        <v>
465</v>
      </c>
      <c r="AG128" s="879"/>
      <c r="AH128" s="879"/>
      <c r="AI128" s="879"/>
      <c r="AJ128" s="880"/>
      <c r="AK128" s="881" t="s">
        <v>
465</v>
      </c>
      <c r="AL128" s="879"/>
      <c r="AM128" s="879"/>
      <c r="AN128" s="879"/>
      <c r="AO128" s="880"/>
      <c r="AP128" s="882"/>
      <c r="AQ128" s="883"/>
      <c r="AR128" s="883"/>
      <c r="AS128" s="883"/>
      <c r="AT128" s="884"/>
      <c r="AU128" s="282"/>
      <c r="AV128" s="282"/>
      <c r="AW128" s="282"/>
      <c r="AX128" s="885" t="s">
        <v>
477</v>
      </c>
      <c r="AY128" s="886"/>
      <c r="AZ128" s="886"/>
      <c r="BA128" s="886"/>
      <c r="BB128" s="886"/>
      <c r="BC128" s="886"/>
      <c r="BD128" s="886"/>
      <c r="BE128" s="887"/>
      <c r="BF128" s="864" t="s">
        <v>
127</v>
      </c>
      <c r="BG128" s="865"/>
      <c r="BH128" s="865"/>
      <c r="BI128" s="865"/>
      <c r="BJ128" s="865"/>
      <c r="BK128" s="865"/>
      <c r="BL128" s="888"/>
      <c r="BM128" s="864">
        <v>
15</v>
      </c>
      <c r="BN128" s="865"/>
      <c r="BO128" s="865"/>
      <c r="BP128" s="865"/>
      <c r="BQ128" s="865"/>
      <c r="BR128" s="865"/>
      <c r="BS128" s="888"/>
      <c r="BT128" s="864">
        <v>
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
478</v>
      </c>
      <c r="CQ128" s="806"/>
      <c r="CR128" s="806"/>
      <c r="CS128" s="806"/>
      <c r="CT128" s="806"/>
      <c r="CU128" s="806"/>
      <c r="CV128" s="806"/>
      <c r="CW128" s="806"/>
      <c r="CX128" s="806"/>
      <c r="CY128" s="806"/>
      <c r="CZ128" s="806"/>
      <c r="DA128" s="806"/>
      <c r="DB128" s="806"/>
      <c r="DC128" s="806"/>
      <c r="DD128" s="806"/>
      <c r="DE128" s="806"/>
      <c r="DF128" s="807"/>
      <c r="DG128" s="868" t="s">
        <v>
479</v>
      </c>
      <c r="DH128" s="869"/>
      <c r="DI128" s="869"/>
      <c r="DJ128" s="869"/>
      <c r="DK128" s="869"/>
      <c r="DL128" s="869" t="s">
        <v>
480</v>
      </c>
      <c r="DM128" s="869"/>
      <c r="DN128" s="869"/>
      <c r="DO128" s="869"/>
      <c r="DP128" s="869"/>
      <c r="DQ128" s="869" t="s">
        <v>
480</v>
      </c>
      <c r="DR128" s="869"/>
      <c r="DS128" s="869"/>
      <c r="DT128" s="869"/>
      <c r="DU128" s="869"/>
      <c r="DV128" s="870" t="s">
        <v>
481</v>
      </c>
      <c r="DW128" s="870"/>
      <c r="DX128" s="870"/>
      <c r="DY128" s="870"/>
      <c r="DZ128" s="871"/>
    </row>
    <row r="129" spans="1:131" s="246" customFormat="1" ht="26.25" customHeight="1" x14ac:dyDescent="0.2">
      <c r="A129" s="852" t="s">
        <v>
105</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
482</v>
      </c>
      <c r="X129" s="855"/>
      <c r="Y129" s="855"/>
      <c r="Z129" s="856"/>
      <c r="AA129" s="857">
        <v>
1962618</v>
      </c>
      <c r="AB129" s="858"/>
      <c r="AC129" s="858"/>
      <c r="AD129" s="858"/>
      <c r="AE129" s="859"/>
      <c r="AF129" s="860">
        <v>
1984166</v>
      </c>
      <c r="AG129" s="858"/>
      <c r="AH129" s="858"/>
      <c r="AI129" s="858"/>
      <c r="AJ129" s="859"/>
      <c r="AK129" s="860">
        <v>
1925571</v>
      </c>
      <c r="AL129" s="858"/>
      <c r="AM129" s="858"/>
      <c r="AN129" s="858"/>
      <c r="AO129" s="859"/>
      <c r="AP129" s="861"/>
      <c r="AQ129" s="862"/>
      <c r="AR129" s="862"/>
      <c r="AS129" s="862"/>
      <c r="AT129" s="863"/>
      <c r="AU129" s="284"/>
      <c r="AV129" s="284"/>
      <c r="AW129" s="284"/>
      <c r="AX129" s="827" t="s">
        <v>
483</v>
      </c>
      <c r="AY129" s="828"/>
      <c r="AZ129" s="828"/>
      <c r="BA129" s="828"/>
      <c r="BB129" s="828"/>
      <c r="BC129" s="828"/>
      <c r="BD129" s="828"/>
      <c r="BE129" s="829"/>
      <c r="BF129" s="847" t="s">
        <v>
484</v>
      </c>
      <c r="BG129" s="848"/>
      <c r="BH129" s="848"/>
      <c r="BI129" s="848"/>
      <c r="BJ129" s="848"/>
      <c r="BK129" s="848"/>
      <c r="BL129" s="849"/>
      <c r="BM129" s="847">
        <v>
20</v>
      </c>
      <c r="BN129" s="848"/>
      <c r="BO129" s="848"/>
      <c r="BP129" s="848"/>
      <c r="BQ129" s="848"/>
      <c r="BR129" s="848"/>
      <c r="BS129" s="849"/>
      <c r="BT129" s="847">
        <v>
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2">
      <c r="A130" s="852" t="s">
        <v>
485</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
486</v>
      </c>
      <c r="X130" s="855"/>
      <c r="Y130" s="855"/>
      <c r="Z130" s="856"/>
      <c r="AA130" s="857">
        <v>
397611</v>
      </c>
      <c r="AB130" s="858"/>
      <c r="AC130" s="858"/>
      <c r="AD130" s="858"/>
      <c r="AE130" s="859"/>
      <c r="AF130" s="860">
        <v>
379082</v>
      </c>
      <c r="AG130" s="858"/>
      <c r="AH130" s="858"/>
      <c r="AI130" s="858"/>
      <c r="AJ130" s="859"/>
      <c r="AK130" s="860">
        <v>
297698</v>
      </c>
      <c r="AL130" s="858"/>
      <c r="AM130" s="858"/>
      <c r="AN130" s="858"/>
      <c r="AO130" s="859"/>
      <c r="AP130" s="861"/>
      <c r="AQ130" s="862"/>
      <c r="AR130" s="862"/>
      <c r="AS130" s="862"/>
      <c r="AT130" s="863"/>
      <c r="AU130" s="284"/>
      <c r="AV130" s="284"/>
      <c r="AW130" s="284"/>
      <c r="AX130" s="827" t="s">
        <v>
487</v>
      </c>
      <c r="AY130" s="828"/>
      <c r="AZ130" s="828"/>
      <c r="BA130" s="828"/>
      <c r="BB130" s="828"/>
      <c r="BC130" s="828"/>
      <c r="BD130" s="828"/>
      <c r="BE130" s="829"/>
      <c r="BF130" s="830">
        <v>
8.4</v>
      </c>
      <c r="BG130" s="831"/>
      <c r="BH130" s="831"/>
      <c r="BI130" s="831"/>
      <c r="BJ130" s="831"/>
      <c r="BK130" s="831"/>
      <c r="BL130" s="832"/>
      <c r="BM130" s="830">
        <v>
25</v>
      </c>
      <c r="BN130" s="831"/>
      <c r="BO130" s="831"/>
      <c r="BP130" s="831"/>
      <c r="BQ130" s="831"/>
      <c r="BR130" s="831"/>
      <c r="BS130" s="832"/>
      <c r="BT130" s="830">
        <v>
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5">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
488</v>
      </c>
      <c r="X131" s="838"/>
      <c r="Y131" s="838"/>
      <c r="Z131" s="839"/>
      <c r="AA131" s="840">
        <v>
1565007</v>
      </c>
      <c r="AB131" s="841"/>
      <c r="AC131" s="841"/>
      <c r="AD131" s="841"/>
      <c r="AE131" s="842"/>
      <c r="AF131" s="843">
        <v>
1605084</v>
      </c>
      <c r="AG131" s="841"/>
      <c r="AH131" s="841"/>
      <c r="AI131" s="841"/>
      <c r="AJ131" s="842"/>
      <c r="AK131" s="843">
        <v>
1627873</v>
      </c>
      <c r="AL131" s="841"/>
      <c r="AM131" s="841"/>
      <c r="AN131" s="841"/>
      <c r="AO131" s="842"/>
      <c r="AP131" s="844"/>
      <c r="AQ131" s="845"/>
      <c r="AR131" s="845"/>
      <c r="AS131" s="845"/>
      <c r="AT131" s="846"/>
      <c r="AU131" s="284"/>
      <c r="AV131" s="284"/>
      <c r="AW131" s="284"/>
      <c r="AX131" s="805" t="s">
        <v>
489</v>
      </c>
      <c r="AY131" s="806"/>
      <c r="AZ131" s="806"/>
      <c r="BA131" s="806"/>
      <c r="BB131" s="806"/>
      <c r="BC131" s="806"/>
      <c r="BD131" s="806"/>
      <c r="BE131" s="807"/>
      <c r="BF131" s="808" t="s">
        <v>
481</v>
      </c>
      <c r="BG131" s="809"/>
      <c r="BH131" s="809"/>
      <c r="BI131" s="809"/>
      <c r="BJ131" s="809"/>
      <c r="BK131" s="809"/>
      <c r="BL131" s="810"/>
      <c r="BM131" s="808">
        <v>
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2">
      <c r="A132" s="814" t="s">
        <v>
490</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
491</v>
      </c>
      <c r="W132" s="818"/>
      <c r="X132" s="818"/>
      <c r="Y132" s="818"/>
      <c r="Z132" s="819"/>
      <c r="AA132" s="820">
        <v>
9.7359947909999995</v>
      </c>
      <c r="AB132" s="821"/>
      <c r="AC132" s="821"/>
      <c r="AD132" s="821"/>
      <c r="AE132" s="822"/>
      <c r="AF132" s="823">
        <v>
8.9483790259999996</v>
      </c>
      <c r="AG132" s="821"/>
      <c r="AH132" s="821"/>
      <c r="AI132" s="821"/>
      <c r="AJ132" s="822"/>
      <c r="AK132" s="823">
        <v>
6.5931433229999996</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5">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
492</v>
      </c>
      <c r="W133" s="797"/>
      <c r="X133" s="797"/>
      <c r="Y133" s="797"/>
      <c r="Z133" s="798"/>
      <c r="AA133" s="799">
        <v>
10.5</v>
      </c>
      <c r="AB133" s="800"/>
      <c r="AC133" s="800"/>
      <c r="AD133" s="800"/>
      <c r="AE133" s="801"/>
      <c r="AF133" s="799">
        <v>
9.8000000000000007</v>
      </c>
      <c r="AG133" s="800"/>
      <c r="AH133" s="800"/>
      <c r="AI133" s="800"/>
      <c r="AJ133" s="801"/>
      <c r="AK133" s="799">
        <v>
8.4</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2">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4" hidden="1" x14ac:dyDescent="0.2">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2"/>
  </sheetData>
  <sheetProtection algorithmName="SHA-512" hashValue="fD9ydI9lCFFriauer5WxwfDsBURH6f+dRJHOlGcVBLV6nBeE1N55FXvz+wMC4NB6vscjAUogh4sBqbHuy9Orfw==" saltValue="UmfsNAGt1ZYM7f71qc5ZR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headerFooter alignWithMargins="0">
    <oddFooter>
&amp;C&amp;P/&amp;N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2"/>
  <cols>
    <col min="1" max="120" width="2.77734375" style="291" customWidth="1"/>
    <col min="121" max="121" width="0" style="290" hidden="1" customWidth="1"/>
    <col min="122" max="16384" width="9" style="290" hidden="1"/>
  </cols>
  <sheetData>
    <row r="1" spans="1:120" ht="13.2"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90"/>
    </row>
    <row r="17" spans="119:120" ht="13.2" x14ac:dyDescent="0.2">
      <c r="DP17" s="290"/>
    </row>
    <row r="18" spans="119:120" ht="13.2" x14ac:dyDescent="0.2"/>
    <row r="19" spans="119:120" ht="13.2" x14ac:dyDescent="0.2"/>
    <row r="20" spans="119:120" ht="13.2" x14ac:dyDescent="0.2">
      <c r="DO20" s="290"/>
      <c r="DP20" s="290"/>
    </row>
    <row r="21" spans="119:120" ht="13.2" x14ac:dyDescent="0.2">
      <c r="DP21" s="290"/>
    </row>
    <row r="22" spans="119:120" ht="13.2" x14ac:dyDescent="0.2"/>
    <row r="23" spans="119:120" ht="13.2" x14ac:dyDescent="0.2">
      <c r="DO23" s="290"/>
      <c r="DP23" s="290"/>
    </row>
    <row r="24" spans="119:120" ht="13.2" x14ac:dyDescent="0.2">
      <c r="DP24" s="290"/>
    </row>
    <row r="25" spans="119:120" ht="13.2" x14ac:dyDescent="0.2">
      <c r="DP25" s="290"/>
    </row>
    <row r="26" spans="119:120" ht="13.2" x14ac:dyDescent="0.2">
      <c r="DO26" s="290"/>
      <c r="DP26" s="290"/>
    </row>
    <row r="27" spans="119:120" ht="13.2" x14ac:dyDescent="0.2"/>
    <row r="28" spans="119:120" ht="13.2" x14ac:dyDescent="0.2">
      <c r="DO28" s="290"/>
      <c r="DP28" s="290"/>
    </row>
    <row r="29" spans="119:120" ht="13.2" x14ac:dyDescent="0.2">
      <c r="DP29" s="290"/>
    </row>
    <row r="30" spans="119:120" ht="13.2" x14ac:dyDescent="0.2"/>
    <row r="31" spans="119:120" ht="13.2" x14ac:dyDescent="0.2">
      <c r="DO31" s="290"/>
      <c r="DP31" s="290"/>
    </row>
    <row r="32" spans="119:120" ht="13.2" x14ac:dyDescent="0.2"/>
    <row r="33" spans="98:120" ht="13.2" x14ac:dyDescent="0.2">
      <c r="DO33" s="290"/>
      <c r="DP33" s="290"/>
    </row>
    <row r="34" spans="98:120" ht="13.2" x14ac:dyDescent="0.2">
      <c r="DM34" s="290"/>
    </row>
    <row r="35" spans="98:120" ht="13.2" x14ac:dyDescent="0.2">
      <c r="CT35" s="290"/>
      <c r="CU35" s="290"/>
      <c r="CV35" s="290"/>
      <c r="CY35" s="290"/>
      <c r="CZ35" s="290"/>
      <c r="DA35" s="290"/>
      <c r="DD35" s="290"/>
      <c r="DE35" s="290"/>
      <c r="DF35" s="290"/>
      <c r="DI35" s="290"/>
      <c r="DJ35" s="290"/>
      <c r="DK35" s="290"/>
      <c r="DM35" s="290"/>
      <c r="DN35" s="290"/>
      <c r="DO35" s="290"/>
      <c r="DP35" s="290"/>
    </row>
    <row r="36" spans="98:120" ht="13.2" x14ac:dyDescent="0.2"/>
    <row r="37" spans="98:120" ht="13.2" x14ac:dyDescent="0.2">
      <c r="CW37" s="290"/>
      <c r="DB37" s="290"/>
      <c r="DG37" s="290"/>
      <c r="DL37" s="290"/>
      <c r="DP37" s="290"/>
    </row>
    <row r="38" spans="98:120" ht="13.2" x14ac:dyDescent="0.2">
      <c r="CT38" s="290"/>
      <c r="CU38" s="290"/>
      <c r="CV38" s="290"/>
      <c r="CW38" s="290"/>
      <c r="CY38" s="290"/>
      <c r="CZ38" s="290"/>
      <c r="DA38" s="290"/>
      <c r="DB38" s="290"/>
      <c r="DD38" s="290"/>
      <c r="DE38" s="290"/>
      <c r="DF38" s="290"/>
      <c r="DG38" s="290"/>
      <c r="DI38" s="290"/>
      <c r="DJ38" s="290"/>
      <c r="DK38" s="290"/>
      <c r="DL38" s="290"/>
      <c r="DN38" s="290"/>
      <c r="DO38" s="290"/>
      <c r="DP38" s="290"/>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90"/>
      <c r="DO49" s="290"/>
      <c r="DP49" s="290"/>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90"/>
      <c r="CS63" s="290"/>
      <c r="CX63" s="290"/>
      <c r="DC63" s="290"/>
      <c r="DH63" s="290"/>
    </row>
    <row r="64" spans="22:120" ht="13.2" x14ac:dyDescent="0.2">
      <c r="V64" s="290"/>
    </row>
    <row r="65" spans="15:120" ht="13.2" x14ac:dyDescent="0.2">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ht="13.2" x14ac:dyDescent="0.2">
      <c r="Q66" s="290"/>
      <c r="S66" s="290"/>
      <c r="U66" s="290"/>
      <c r="DM66" s="290"/>
    </row>
    <row r="67" spans="15:120" ht="13.2" x14ac:dyDescent="0.2">
      <c r="O67" s="290"/>
      <c r="P67" s="290"/>
      <c r="R67" s="290"/>
      <c r="T67" s="290"/>
      <c r="Y67" s="290"/>
      <c r="CT67" s="290"/>
      <c r="CV67" s="290"/>
      <c r="CW67" s="290"/>
      <c r="CY67" s="290"/>
      <c r="DA67" s="290"/>
      <c r="DB67" s="290"/>
      <c r="DD67" s="290"/>
      <c r="DF67" s="290"/>
      <c r="DG67" s="290"/>
      <c r="DI67" s="290"/>
      <c r="DK67" s="290"/>
      <c r="DL67" s="290"/>
      <c r="DN67" s="290"/>
      <c r="DO67" s="290"/>
      <c r="DP67" s="290"/>
    </row>
    <row r="68" spans="15:120" ht="13.2" x14ac:dyDescent="0.2"/>
    <row r="69" spans="15:120" ht="13.2" x14ac:dyDescent="0.2"/>
    <row r="70" spans="15:120" ht="13.2" x14ac:dyDescent="0.2"/>
    <row r="71" spans="15:120" ht="13.2" x14ac:dyDescent="0.2"/>
    <row r="72" spans="15:120" ht="13.2" x14ac:dyDescent="0.2">
      <c r="DP72" s="290"/>
    </row>
    <row r="73" spans="15:120" ht="13.2" x14ac:dyDescent="0.2">
      <c r="DP73" s="290"/>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90"/>
      <c r="CX96" s="290"/>
      <c r="DC96" s="290"/>
      <c r="DH96" s="290"/>
    </row>
    <row r="97" spans="24:120" ht="13.2" x14ac:dyDescent="0.2">
      <c r="CS97" s="290"/>
      <c r="CX97" s="290"/>
      <c r="DC97" s="290"/>
      <c r="DH97" s="290"/>
      <c r="DP97" s="291" t="s">
        <v>
493</v>
      </c>
    </row>
    <row r="98" spans="24:120" ht="13.2" hidden="1" x14ac:dyDescent="0.2">
      <c r="CS98" s="290"/>
      <c r="CX98" s="290"/>
      <c r="DC98" s="290"/>
      <c r="DH98" s="290"/>
    </row>
    <row r="99" spans="24:120" ht="13.2" hidden="1" x14ac:dyDescent="0.2">
      <c r="CS99" s="290"/>
      <c r="CX99" s="290"/>
      <c r="DC99" s="290"/>
      <c r="DH99" s="290"/>
    </row>
    <row r="100" spans="24:120" ht="13.2" hidden="1" x14ac:dyDescent="0.2"/>
    <row r="101" spans="24:120" ht="12" hidden="1" customHeight="1" x14ac:dyDescent="0.2">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2">
      <c r="CU102" s="290"/>
      <c r="CZ102" s="290"/>
      <c r="DE102" s="290"/>
      <c r="DJ102" s="290"/>
      <c r="DM102" s="290"/>
    </row>
    <row r="103" spans="24:120" ht="13.2" hidden="1" x14ac:dyDescent="0.2">
      <c r="CT103" s="290"/>
      <c r="CV103" s="290"/>
      <c r="CW103" s="290"/>
      <c r="CY103" s="290"/>
      <c r="DA103" s="290"/>
      <c r="DB103" s="290"/>
      <c r="DD103" s="290"/>
      <c r="DF103" s="290"/>
      <c r="DG103" s="290"/>
      <c r="DI103" s="290"/>
      <c r="DK103" s="290"/>
      <c r="DL103" s="290"/>
      <c r="DM103" s="290"/>
      <c r="DN103" s="290"/>
      <c r="DO103" s="290"/>
      <c r="DP103" s="290"/>
    </row>
    <row r="104" spans="24:120" ht="13.2" hidden="1" x14ac:dyDescent="0.2">
      <c r="CV104" s="290"/>
      <c r="CW104" s="290"/>
      <c r="DA104" s="290"/>
      <c r="DB104" s="290"/>
      <c r="DF104" s="290"/>
      <c r="DG104" s="290"/>
      <c r="DK104" s="290"/>
      <c r="DL104" s="290"/>
      <c r="DN104" s="290"/>
      <c r="DO104" s="290"/>
      <c r="DP104" s="290"/>
    </row>
    <row r="105" spans="24:120" ht="12.75" hidden="1" customHeight="1" x14ac:dyDescent="0.2"/>
    <row r="106" spans="24:120" ht="13.2" hidden="1" x14ac:dyDescent="0.2"/>
    <row r="107" spans="24:120" ht="13.2" hidden="1" x14ac:dyDescent="0.2"/>
    <row r="108" spans="24:120" ht="13.2" hidden="1" x14ac:dyDescent="0.2"/>
    <row r="109" spans="24:120" ht="13.2" hidden="1" x14ac:dyDescent="0.2"/>
    <row r="110" spans="24:120" ht="13.2" hidden="1" x14ac:dyDescent="0.2"/>
  </sheetData>
  <sheetProtection algorithmName="SHA-512" hashValue="hmj0t3p0na45edFpTlK4KGxxKND2hWmrN4MmHnyqUxvOi92MqobXMebJ2n1QFLJj2mzQtN4x4A5qeYtQuEVf0g==" saltValue="iUwT+xUxDvd5oyuJO3U2Qw==" spinCount="100000" sheet="1" objects="1" scenarios="1"/>
  <dataConsolidate/>
  <phoneticPr fontId="2"/>
  <printOptions horizontalCentered="1" verticalCentered="1"/>
  <pageMargins left="0" right="0" top="0" bottom="0" header="0" footer="0"/>
  <headerFooter alignWithMargins="0">
    <oddFooter>
&amp;C&amp;P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2"/>
  <cols>
    <col min="1" max="116" width="2.6640625" style="291" customWidth="1"/>
    <col min="117" max="16384" width="9" style="290" hidden="1"/>
  </cols>
  <sheetData>
    <row r="1" spans="2:116" ht="13.2"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ht="13.2" x14ac:dyDescent="0.2"/>
    <row r="3" spans="2:116" ht="13.2" x14ac:dyDescent="0.2"/>
    <row r="4" spans="2:116" ht="13.2" x14ac:dyDescent="0.2">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ht="13.2" x14ac:dyDescent="0.2">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ht="13.2" x14ac:dyDescent="0.2"/>
    <row r="20" spans="9:116" ht="13.2" x14ac:dyDescent="0.2"/>
    <row r="21" spans="9:116" ht="13.2" x14ac:dyDescent="0.2">
      <c r="DL21" s="290"/>
    </row>
    <row r="22" spans="9:116" ht="13.2" x14ac:dyDescent="0.2">
      <c r="DI22" s="290"/>
      <c r="DJ22" s="290"/>
      <c r="DK22" s="290"/>
      <c r="DL22" s="290"/>
    </row>
    <row r="23" spans="9:116" ht="13.2" x14ac:dyDescent="0.2">
      <c r="CY23" s="290"/>
      <c r="CZ23" s="290"/>
      <c r="DA23" s="290"/>
      <c r="DB23" s="290"/>
      <c r="DC23" s="290"/>
      <c r="DD23" s="290"/>
      <c r="DE23" s="290"/>
      <c r="DF23" s="290"/>
      <c r="DG23" s="290"/>
      <c r="DH23" s="290"/>
      <c r="DI23" s="290"/>
      <c r="DJ23" s="290"/>
      <c r="DK23" s="290"/>
      <c r="DL23" s="290"/>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90"/>
      <c r="DA35" s="290"/>
      <c r="DB35" s="290"/>
      <c r="DC35" s="290"/>
      <c r="DD35" s="290"/>
      <c r="DE35" s="290"/>
      <c r="DF35" s="290"/>
      <c r="DG35" s="290"/>
      <c r="DH35" s="290"/>
      <c r="DI35" s="290"/>
      <c r="DJ35" s="290"/>
      <c r="DK35" s="290"/>
      <c r="DL35" s="290"/>
    </row>
    <row r="36" spans="15:116" ht="13.2" x14ac:dyDescent="0.2"/>
    <row r="37" spans="15:116" ht="13.2" x14ac:dyDescent="0.2">
      <c r="DL37" s="290"/>
    </row>
    <row r="38" spans="15:116" ht="13.2" x14ac:dyDescent="0.2">
      <c r="DI38" s="290"/>
      <c r="DJ38" s="290"/>
      <c r="DK38" s="290"/>
      <c r="DL38" s="290"/>
    </row>
    <row r="39" spans="15:116" ht="13.2" x14ac:dyDescent="0.2"/>
    <row r="40" spans="15:116" ht="13.2" x14ac:dyDescent="0.2"/>
    <row r="41" spans="15:116" ht="13.2" x14ac:dyDescent="0.2"/>
    <row r="42" spans="15:116" ht="13.2" x14ac:dyDescent="0.2"/>
    <row r="43" spans="15:116" ht="13.2" x14ac:dyDescent="0.2">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ht="13.2" x14ac:dyDescent="0.2">
      <c r="DL44" s="290"/>
    </row>
    <row r="45" spans="15:116" ht="13.2" x14ac:dyDescent="0.2"/>
    <row r="46" spans="15:116" ht="13.2" x14ac:dyDescent="0.2">
      <c r="DA46" s="290"/>
      <c r="DB46" s="290"/>
      <c r="DC46" s="290"/>
      <c r="DD46" s="290"/>
      <c r="DE46" s="290"/>
      <c r="DF46" s="290"/>
      <c r="DG46" s="290"/>
      <c r="DH46" s="290"/>
      <c r="DI46" s="290"/>
      <c r="DJ46" s="290"/>
      <c r="DK46" s="290"/>
      <c r="DL46" s="290"/>
    </row>
    <row r="47" spans="15:116" ht="13.2" x14ac:dyDescent="0.2"/>
    <row r="48" spans="15:116" ht="13.2" x14ac:dyDescent="0.2"/>
    <row r="49" spans="104:116" ht="13.2" x14ac:dyDescent="0.2"/>
    <row r="50" spans="104:116" ht="13.2" x14ac:dyDescent="0.2">
      <c r="CZ50" s="290"/>
      <c r="DA50" s="290"/>
      <c r="DB50" s="290"/>
      <c r="DC50" s="290"/>
      <c r="DD50" s="290"/>
      <c r="DE50" s="290"/>
      <c r="DF50" s="290"/>
      <c r="DG50" s="290"/>
      <c r="DH50" s="290"/>
      <c r="DI50" s="290"/>
      <c r="DJ50" s="290"/>
      <c r="DK50" s="290"/>
      <c r="DL50" s="290"/>
    </row>
    <row r="51" spans="104:116" ht="13.2" x14ac:dyDescent="0.2"/>
    <row r="52" spans="104:116" ht="13.2" x14ac:dyDescent="0.2"/>
    <row r="53" spans="104:116" ht="13.2" x14ac:dyDescent="0.2">
      <c r="DL53" s="290"/>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90"/>
      <c r="DD67" s="290"/>
      <c r="DE67" s="290"/>
      <c r="DF67" s="290"/>
      <c r="DG67" s="290"/>
      <c r="DH67" s="290"/>
      <c r="DI67" s="290"/>
      <c r="DJ67" s="290"/>
      <c r="DK67" s="290"/>
      <c r="DL67" s="290"/>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5" hidden="1" customHeight="1" x14ac:dyDescent="0.2"/>
    <row r="91" ht="13.5" hidden="1" customHeight="1" x14ac:dyDescent="0.2"/>
    <row r="92" ht="13.5" hidden="1" customHeight="1" x14ac:dyDescent="0.2"/>
    <row r="93" ht="13.5" hidden="1" customHeight="1" x14ac:dyDescent="0.2"/>
    <row r="94" ht="13.5" hidden="1" customHeight="1" x14ac:dyDescent="0.2"/>
    <row r="95" ht="13.5" hidden="1" customHeight="1" x14ac:dyDescent="0.2"/>
    <row r="9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row r="103" ht="13.5" hidden="1" customHeight="1" x14ac:dyDescent="0.2"/>
  </sheetData>
  <sheetProtection algorithmName="SHA-512" hashValue="Z3+/E7sRBKHCl9L8medvfZpFPMeRfk4hbrSK42hxV91hxMRNdanEvKywAv3lHdtQA1VmYa01T5ehp/eo4ihiyw==" saltValue="li8FLRErU/kFoD3e8N/vSQ==" spinCount="100000" sheet="1" objects="1" scenarios="1"/>
  <dataConsolidate/>
  <phoneticPr fontId="2"/>
  <printOptions horizontalCentered="1" verticalCentered="1"/>
  <pageMargins left="0" right="0" top="0" bottom="0" header="0" footer="0"/>
  <headerFooter alignWithMargins="0">
    <oddFooter>
&amp;C&amp;P/&amp;N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2"/>
  <cols>
    <col min="1" max="36" width="2.44140625" style="292" customWidth="1"/>
    <col min="37" max="44" width="17" style="292" customWidth="1"/>
    <col min="45" max="45" width="6.109375" style="299" customWidth="1"/>
    <col min="46" max="46" width="3" style="297" customWidth="1"/>
    <col min="47" max="47" width="19.109375" style="292" hidden="1" customWidth="1"/>
    <col min="48" max="52" width="12.6640625" style="292" hidden="1" customWidth="1"/>
    <col min="53" max="16384" width="8.6640625" style="292" hidden="1"/>
  </cols>
  <sheetData>
    <row r="1" spans="1:46" ht="13.2" x14ac:dyDescent="0.2">
      <c r="AS1" s="293"/>
      <c r="AT1" s="293"/>
    </row>
    <row r="2" spans="1:46" ht="13.2" x14ac:dyDescent="0.2">
      <c r="AS2" s="293"/>
      <c r="AT2" s="293"/>
    </row>
    <row r="3" spans="1:46" ht="13.2" x14ac:dyDescent="0.2">
      <c r="AS3" s="293"/>
      <c r="AT3" s="293"/>
    </row>
    <row r="4" spans="1:46" ht="13.2" x14ac:dyDescent="0.2">
      <c r="AS4" s="293"/>
      <c r="AT4" s="293"/>
    </row>
    <row r="5" spans="1:46" ht="16.2" x14ac:dyDescent="0.2">
      <c r="A5" s="294" t="s">
        <v>
494</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ht="13.2" x14ac:dyDescent="0.2">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
495</v>
      </c>
      <c r="AL6" s="298"/>
      <c r="AM6" s="298"/>
      <c r="AN6" s="298"/>
      <c r="AO6" s="293"/>
      <c r="AP6" s="293"/>
      <c r="AQ6" s="293"/>
      <c r="AR6" s="293"/>
    </row>
    <row r="7" spans="1:46" ht="13.2" x14ac:dyDescent="0.2">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2" t="s">
        <v>
496</v>
      </c>
      <c r="AP7" s="303"/>
      <c r="AQ7" s="304" t="s">
        <v>
497</v>
      </c>
      <c r="AR7" s="305"/>
    </row>
    <row r="8" spans="1:46" ht="13.2" x14ac:dyDescent="0.2">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3"/>
      <c r="AP8" s="309" t="s">
        <v>
498</v>
      </c>
      <c r="AQ8" s="310" t="s">
        <v>
499</v>
      </c>
      <c r="AR8" s="311" t="s">
        <v>
500</v>
      </c>
    </row>
    <row r="9" spans="1:46" ht="13.2" x14ac:dyDescent="0.2">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6" t="s">
        <v>
501</v>
      </c>
      <c r="AL9" s="1227"/>
      <c r="AM9" s="1227"/>
      <c r="AN9" s="1228"/>
      <c r="AO9" s="312">
        <v>
974265</v>
      </c>
      <c r="AP9" s="312">
        <v>
371149</v>
      </c>
      <c r="AQ9" s="313">
        <v>
213574</v>
      </c>
      <c r="AR9" s="314">
        <v>
73.8</v>
      </c>
    </row>
    <row r="10" spans="1:46" ht="13.2" x14ac:dyDescent="0.2">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6" t="s">
        <v>
502</v>
      </c>
      <c r="AL10" s="1227"/>
      <c r="AM10" s="1227"/>
      <c r="AN10" s="1228"/>
      <c r="AO10" s="315">
        <v>
8221</v>
      </c>
      <c r="AP10" s="315">
        <v>
3132</v>
      </c>
      <c r="AQ10" s="316">
        <v>
27269</v>
      </c>
      <c r="AR10" s="317">
        <v>
-88.5</v>
      </c>
    </row>
    <row r="11" spans="1:46" ht="13.5" customHeight="1" x14ac:dyDescent="0.2">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6" t="s">
        <v>
503</v>
      </c>
      <c r="AL11" s="1227"/>
      <c r="AM11" s="1227"/>
      <c r="AN11" s="1228"/>
      <c r="AO11" s="315">
        <v>
1299</v>
      </c>
      <c r="AP11" s="315">
        <v>
495</v>
      </c>
      <c r="AQ11" s="316">
        <v>
27363</v>
      </c>
      <c r="AR11" s="317">
        <v>
-98.2</v>
      </c>
    </row>
    <row r="12" spans="1:46" ht="13.5" customHeight="1" x14ac:dyDescent="0.2">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6" t="s">
        <v>
504</v>
      </c>
      <c r="AL12" s="1227"/>
      <c r="AM12" s="1227"/>
      <c r="AN12" s="1228"/>
      <c r="AO12" s="315" t="s">
        <v>
505</v>
      </c>
      <c r="AP12" s="315" t="s">
        <v>
505</v>
      </c>
      <c r="AQ12" s="316">
        <v>
4914</v>
      </c>
      <c r="AR12" s="317" t="s">
        <v>
505</v>
      </c>
    </row>
    <row r="13" spans="1:46" ht="13.5" customHeight="1" x14ac:dyDescent="0.2">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6" t="s">
        <v>
506</v>
      </c>
      <c r="AL13" s="1227"/>
      <c r="AM13" s="1227"/>
      <c r="AN13" s="1228"/>
      <c r="AO13" s="315" t="s">
        <v>
505</v>
      </c>
      <c r="AP13" s="315" t="s">
        <v>
505</v>
      </c>
      <c r="AQ13" s="316" t="s">
        <v>
505</v>
      </c>
      <c r="AR13" s="317" t="s">
        <v>
505</v>
      </c>
    </row>
    <row r="14" spans="1:46" ht="13.5" customHeight="1" x14ac:dyDescent="0.2">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6" t="s">
        <v>
507</v>
      </c>
      <c r="AL14" s="1227"/>
      <c r="AM14" s="1227"/>
      <c r="AN14" s="1228"/>
      <c r="AO14" s="315">
        <v>
27035</v>
      </c>
      <c r="AP14" s="315">
        <v>
10299</v>
      </c>
      <c r="AQ14" s="316">
        <v>
8817</v>
      </c>
      <c r="AR14" s="317">
        <v>
16.8</v>
      </c>
    </row>
    <row r="15" spans="1:46" ht="13.5" customHeight="1" x14ac:dyDescent="0.2">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6" t="s">
        <v>
508</v>
      </c>
      <c r="AL15" s="1227"/>
      <c r="AM15" s="1227"/>
      <c r="AN15" s="1228"/>
      <c r="AO15" s="315">
        <v>
5007</v>
      </c>
      <c r="AP15" s="315">
        <v>
1907</v>
      </c>
      <c r="AQ15" s="316">
        <v>
5079</v>
      </c>
      <c r="AR15" s="317">
        <v>
-62.5</v>
      </c>
    </row>
    <row r="16" spans="1:46" ht="13.2" x14ac:dyDescent="0.2">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9" t="s">
        <v>
509</v>
      </c>
      <c r="AL16" s="1230"/>
      <c r="AM16" s="1230"/>
      <c r="AN16" s="1231"/>
      <c r="AO16" s="315">
        <v>
-28926</v>
      </c>
      <c r="AP16" s="315">
        <v>
-11019</v>
      </c>
      <c r="AQ16" s="316">
        <v>
-19713</v>
      </c>
      <c r="AR16" s="317">
        <v>
-44.1</v>
      </c>
    </row>
    <row r="17" spans="1:46" ht="13.2" x14ac:dyDescent="0.2">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9" t="s">
        <v>
185</v>
      </c>
      <c r="AL17" s="1230"/>
      <c r="AM17" s="1230"/>
      <c r="AN17" s="1231"/>
      <c r="AO17" s="315">
        <v>
986901</v>
      </c>
      <c r="AP17" s="315">
        <v>
375962</v>
      </c>
      <c r="AQ17" s="316">
        <v>
267304</v>
      </c>
      <c r="AR17" s="317">
        <v>
40.6</v>
      </c>
    </row>
    <row r="18" spans="1:46" ht="13.2" x14ac:dyDescent="0.2">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ht="13.2" x14ac:dyDescent="0.2">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
510</v>
      </c>
      <c r="AL19" s="293"/>
      <c r="AM19" s="293"/>
      <c r="AN19" s="293"/>
      <c r="AO19" s="293"/>
      <c r="AP19" s="293"/>
      <c r="AQ19" s="293"/>
      <c r="AR19" s="293"/>
    </row>
    <row r="20" spans="1:46" ht="13.2" x14ac:dyDescent="0.2">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
511</v>
      </c>
      <c r="AP20" s="323" t="s">
        <v>
512</v>
      </c>
      <c r="AQ20" s="324" t="s">
        <v>
513</v>
      </c>
      <c r="AR20" s="325"/>
    </row>
    <row r="21" spans="1:46" s="331" customFormat="1" ht="13.2" x14ac:dyDescent="0.2">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3" t="s">
        <v>
514</v>
      </c>
      <c r="AL21" s="1224"/>
      <c r="AM21" s="1224"/>
      <c r="AN21" s="1225"/>
      <c r="AO21" s="327">
        <v>
44.19</v>
      </c>
      <c r="AP21" s="328">
        <v>
25.06</v>
      </c>
      <c r="AQ21" s="329">
        <v>
19.13</v>
      </c>
      <c r="AR21" s="298"/>
      <c r="AS21" s="330"/>
      <c r="AT21" s="326"/>
    </row>
    <row r="22" spans="1:46" s="331" customFormat="1" ht="13.2" x14ac:dyDescent="0.2">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3" t="s">
        <v>
515</v>
      </c>
      <c r="AL22" s="1224"/>
      <c r="AM22" s="1224"/>
      <c r="AN22" s="1225"/>
      <c r="AO22" s="332">
        <v>
92.5</v>
      </c>
      <c r="AP22" s="333">
        <v>
93.7</v>
      </c>
      <c r="AQ22" s="334">
        <v>
-1.2</v>
      </c>
      <c r="AR22" s="318"/>
      <c r="AS22" s="330"/>
      <c r="AT22" s="326"/>
    </row>
    <row r="23" spans="1:46" s="331" customFormat="1" ht="13.2" x14ac:dyDescent="0.2">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ht="13.2" x14ac:dyDescent="0.2">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ht="13.2" x14ac:dyDescent="0.2">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ht="13.2" x14ac:dyDescent="0.2">
      <c r="A26" s="298" t="s">
        <v>
516</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ht="13.2" x14ac:dyDescent="0.2">
      <c r="A27" s="339"/>
      <c r="AO27" s="293"/>
      <c r="AP27" s="293"/>
      <c r="AQ27" s="293"/>
      <c r="AR27" s="293"/>
      <c r="AS27" s="293"/>
      <c r="AT27" s="293"/>
    </row>
    <row r="28" spans="1:46" ht="16.2" x14ac:dyDescent="0.2">
      <c r="A28" s="294" t="s">
        <v>
517</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ht="13.2" x14ac:dyDescent="0.2">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
518</v>
      </c>
      <c r="AL29" s="298"/>
      <c r="AM29" s="298"/>
      <c r="AN29" s="298"/>
      <c r="AO29" s="293"/>
      <c r="AP29" s="293"/>
      <c r="AQ29" s="293"/>
      <c r="AR29" s="293"/>
      <c r="AS29" s="341"/>
    </row>
    <row r="30" spans="1:46" ht="13.2" x14ac:dyDescent="0.2">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2" t="s">
        <v>
496</v>
      </c>
      <c r="AP30" s="303"/>
      <c r="AQ30" s="304" t="s">
        <v>
497</v>
      </c>
      <c r="AR30" s="305"/>
    </row>
    <row r="31" spans="1:46" ht="13.2" x14ac:dyDescent="0.2">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3"/>
      <c r="AP31" s="309" t="s">
        <v>
498</v>
      </c>
      <c r="AQ31" s="310" t="s">
        <v>
499</v>
      </c>
      <c r="AR31" s="311" t="s">
        <v>
500</v>
      </c>
    </row>
    <row r="32" spans="1:46" ht="27" customHeight="1" x14ac:dyDescent="0.2">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4" t="s">
        <v>
519</v>
      </c>
      <c r="AL32" s="1215"/>
      <c r="AM32" s="1215"/>
      <c r="AN32" s="1216"/>
      <c r="AO32" s="342">
        <v>
348797</v>
      </c>
      <c r="AP32" s="342">
        <v>
132875</v>
      </c>
      <c r="AQ32" s="343">
        <v>
151350</v>
      </c>
      <c r="AR32" s="344">
        <v>
-12.2</v>
      </c>
    </row>
    <row r="33" spans="1:46" ht="13.5" customHeight="1" x14ac:dyDescent="0.2">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4" t="s">
        <v>
520</v>
      </c>
      <c r="AL33" s="1215"/>
      <c r="AM33" s="1215"/>
      <c r="AN33" s="1216"/>
      <c r="AO33" s="342" t="s">
        <v>
505</v>
      </c>
      <c r="AP33" s="342" t="s">
        <v>
505</v>
      </c>
      <c r="AQ33" s="343" t="s">
        <v>
505</v>
      </c>
      <c r="AR33" s="344" t="s">
        <v>
505</v>
      </c>
    </row>
    <row r="34" spans="1:46" ht="27" customHeight="1" x14ac:dyDescent="0.2">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4" t="s">
        <v>
521</v>
      </c>
      <c r="AL34" s="1215"/>
      <c r="AM34" s="1215"/>
      <c r="AN34" s="1216"/>
      <c r="AO34" s="342" t="s">
        <v>
505</v>
      </c>
      <c r="AP34" s="342" t="s">
        <v>
505</v>
      </c>
      <c r="AQ34" s="343" t="s">
        <v>
505</v>
      </c>
      <c r="AR34" s="344" t="s">
        <v>
505</v>
      </c>
    </row>
    <row r="35" spans="1:46" ht="27" customHeight="1" x14ac:dyDescent="0.2">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4" t="s">
        <v>
522</v>
      </c>
      <c r="AL35" s="1215"/>
      <c r="AM35" s="1215"/>
      <c r="AN35" s="1216"/>
      <c r="AO35" s="342">
        <v>
56229</v>
      </c>
      <c r="AP35" s="342">
        <v>
21421</v>
      </c>
      <c r="AQ35" s="343">
        <v>
30589</v>
      </c>
      <c r="AR35" s="344">
        <v>
-30</v>
      </c>
    </row>
    <row r="36" spans="1:46" ht="27" customHeight="1" x14ac:dyDescent="0.2">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4" t="s">
        <v>
523</v>
      </c>
      <c r="AL36" s="1215"/>
      <c r="AM36" s="1215"/>
      <c r="AN36" s="1216"/>
      <c r="AO36" s="342" t="s">
        <v>
505</v>
      </c>
      <c r="AP36" s="342" t="s">
        <v>
505</v>
      </c>
      <c r="AQ36" s="343">
        <v>
6092</v>
      </c>
      <c r="AR36" s="344" t="s">
        <v>
505</v>
      </c>
    </row>
    <row r="37" spans="1:46" ht="13.5" customHeight="1" x14ac:dyDescent="0.2">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4" t="s">
        <v>
524</v>
      </c>
      <c r="AL37" s="1215"/>
      <c r="AM37" s="1215"/>
      <c r="AN37" s="1216"/>
      <c r="AO37" s="342" t="s">
        <v>
505</v>
      </c>
      <c r="AP37" s="342" t="s">
        <v>
505</v>
      </c>
      <c r="AQ37" s="343">
        <v>
1860</v>
      </c>
      <c r="AR37" s="344" t="s">
        <v>
505</v>
      </c>
    </row>
    <row r="38" spans="1:46" ht="27" customHeight="1" x14ac:dyDescent="0.2">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7" t="s">
        <v>
525</v>
      </c>
      <c r="AL38" s="1218"/>
      <c r="AM38" s="1218"/>
      <c r="AN38" s="1219"/>
      <c r="AO38" s="345" t="s">
        <v>
505</v>
      </c>
      <c r="AP38" s="345" t="s">
        <v>
505</v>
      </c>
      <c r="AQ38" s="346">
        <v>
61</v>
      </c>
      <c r="AR38" s="334" t="s">
        <v>
505</v>
      </c>
      <c r="AS38" s="341"/>
    </row>
    <row r="39" spans="1:46" ht="13.2" x14ac:dyDescent="0.2">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7" t="s">
        <v>
526</v>
      </c>
      <c r="AL39" s="1218"/>
      <c r="AM39" s="1218"/>
      <c r="AN39" s="1219"/>
      <c r="AO39" s="342" t="s">
        <v>
505</v>
      </c>
      <c r="AP39" s="342" t="s">
        <v>
505</v>
      </c>
      <c r="AQ39" s="343">
        <v>
-9157</v>
      </c>
      <c r="AR39" s="344" t="s">
        <v>
505</v>
      </c>
      <c r="AS39" s="341"/>
    </row>
    <row r="40" spans="1:46" ht="27" customHeight="1" x14ac:dyDescent="0.2">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4" t="s">
        <v>
527</v>
      </c>
      <c r="AL40" s="1215"/>
      <c r="AM40" s="1215"/>
      <c r="AN40" s="1216"/>
      <c r="AO40" s="342">
        <v>
-297698</v>
      </c>
      <c r="AP40" s="342">
        <v>
-113409</v>
      </c>
      <c r="AQ40" s="343">
        <v>
-135364</v>
      </c>
      <c r="AR40" s="344">
        <v>
-16.2</v>
      </c>
      <c r="AS40" s="341"/>
    </row>
    <row r="41" spans="1:46" ht="13.2" x14ac:dyDescent="0.2">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0" t="s">
        <v>
297</v>
      </c>
      <c r="AL41" s="1221"/>
      <c r="AM41" s="1221"/>
      <c r="AN41" s="1222"/>
      <c r="AO41" s="342">
        <v>
107328</v>
      </c>
      <c r="AP41" s="342">
        <v>
40887</v>
      </c>
      <c r="AQ41" s="343">
        <v>
45431</v>
      </c>
      <c r="AR41" s="344">
        <v>
-10</v>
      </c>
      <c r="AS41" s="341"/>
    </row>
    <row r="42" spans="1:46" ht="13.2" x14ac:dyDescent="0.2">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
528</v>
      </c>
      <c r="AL42" s="293"/>
      <c r="AM42" s="293"/>
      <c r="AN42" s="293"/>
      <c r="AO42" s="293"/>
      <c r="AP42" s="293"/>
      <c r="AQ42" s="318"/>
      <c r="AR42" s="318"/>
      <c r="AS42" s="341"/>
    </row>
    <row r="43" spans="1:46" ht="13.2" x14ac:dyDescent="0.2">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ht="13.2" x14ac:dyDescent="0.2">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ht="13.2" x14ac:dyDescent="0.2">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ht="13.2" x14ac:dyDescent="0.2">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2">
      <c r="A47" s="351" t="s">
        <v>
529</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ht="13.2" x14ac:dyDescent="0.2">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
530</v>
      </c>
      <c r="AL48" s="352"/>
      <c r="AM48" s="352"/>
      <c r="AN48" s="352"/>
      <c r="AO48" s="352"/>
      <c r="AP48" s="352"/>
      <c r="AQ48" s="353"/>
      <c r="AR48" s="352"/>
    </row>
    <row r="49" spans="1:44" ht="13.5" customHeight="1" x14ac:dyDescent="0.2">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7" t="s">
        <v>
496</v>
      </c>
      <c r="AN49" s="1209" t="s">
        <v>
531</v>
      </c>
      <c r="AO49" s="1210"/>
      <c r="AP49" s="1210"/>
      <c r="AQ49" s="1210"/>
      <c r="AR49" s="1211"/>
    </row>
    <row r="50" spans="1:44" ht="13.2" x14ac:dyDescent="0.2">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8"/>
      <c r="AN50" s="358" t="s">
        <v>
532</v>
      </c>
      <c r="AO50" s="359" t="s">
        <v>
533</v>
      </c>
      <c r="AP50" s="360" t="s">
        <v>
534</v>
      </c>
      <c r="AQ50" s="361" t="s">
        <v>
535</v>
      </c>
      <c r="AR50" s="362" t="s">
        <v>
536</v>
      </c>
    </row>
    <row r="51" spans="1:44" ht="13.2" x14ac:dyDescent="0.2">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
537</v>
      </c>
      <c r="AL51" s="355"/>
      <c r="AM51" s="363">
        <v>
378321</v>
      </c>
      <c r="AN51" s="364">
        <v>
148187</v>
      </c>
      <c r="AO51" s="365">
        <v>
-34.5</v>
      </c>
      <c r="AP51" s="366">
        <v>
288550</v>
      </c>
      <c r="AQ51" s="367">
        <v>
20.8</v>
      </c>
      <c r="AR51" s="368">
        <v>
-55.3</v>
      </c>
    </row>
    <row r="52" spans="1:44" ht="13.2" x14ac:dyDescent="0.2">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
538</v>
      </c>
      <c r="AM52" s="371">
        <v>
245458</v>
      </c>
      <c r="AN52" s="372">
        <v>
96145</v>
      </c>
      <c r="AO52" s="373">
        <v>
-51.1</v>
      </c>
      <c r="AP52" s="374">
        <v>
141525</v>
      </c>
      <c r="AQ52" s="375">
        <v>
10.1</v>
      </c>
      <c r="AR52" s="376">
        <v>
-61.2</v>
      </c>
    </row>
    <row r="53" spans="1:44" ht="13.2" x14ac:dyDescent="0.2">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
539</v>
      </c>
      <c r="AL53" s="355"/>
      <c r="AM53" s="363">
        <v>
554311</v>
      </c>
      <c r="AN53" s="364">
        <v>
214268</v>
      </c>
      <c r="AO53" s="365">
        <v>
44.6</v>
      </c>
      <c r="AP53" s="366">
        <v>
287914</v>
      </c>
      <c r="AQ53" s="367">
        <v>
-0.2</v>
      </c>
      <c r="AR53" s="368">
        <v>
44.8</v>
      </c>
    </row>
    <row r="54" spans="1:44" ht="13.2" x14ac:dyDescent="0.2">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
538</v>
      </c>
      <c r="AM54" s="371">
        <v>
433499</v>
      </c>
      <c r="AN54" s="372">
        <v>
167568</v>
      </c>
      <c r="AO54" s="373">
        <v>
74.3</v>
      </c>
      <c r="AP54" s="374">
        <v>
146531</v>
      </c>
      <c r="AQ54" s="375">
        <v>
3.5</v>
      </c>
      <c r="AR54" s="376">
        <v>
70.8</v>
      </c>
    </row>
    <row r="55" spans="1:44" ht="13.2" x14ac:dyDescent="0.2">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
540</v>
      </c>
      <c r="AL55" s="355"/>
      <c r="AM55" s="363">
        <v>
496642</v>
      </c>
      <c r="AN55" s="364">
        <v>
191458</v>
      </c>
      <c r="AO55" s="365">
        <v>
-10.6</v>
      </c>
      <c r="AP55" s="366">
        <v>
310300</v>
      </c>
      <c r="AQ55" s="367">
        <v>
7.8</v>
      </c>
      <c r="AR55" s="368">
        <v>
-18.399999999999999</v>
      </c>
    </row>
    <row r="56" spans="1:44" ht="13.2" x14ac:dyDescent="0.2">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
538</v>
      </c>
      <c r="AM56" s="371">
        <v>
357972</v>
      </c>
      <c r="AN56" s="372">
        <v>
138000</v>
      </c>
      <c r="AO56" s="373">
        <v>
-17.600000000000001</v>
      </c>
      <c r="AP56" s="374">
        <v>
157576</v>
      </c>
      <c r="AQ56" s="375">
        <v>
7.5</v>
      </c>
      <c r="AR56" s="376">
        <v>
-25.1</v>
      </c>
    </row>
    <row r="57" spans="1:44" ht="13.2" x14ac:dyDescent="0.2">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
541</v>
      </c>
      <c r="AL57" s="355"/>
      <c r="AM57" s="363">
        <v>
819674</v>
      </c>
      <c r="AN57" s="364">
        <v>
310365</v>
      </c>
      <c r="AO57" s="365">
        <v>
62.1</v>
      </c>
      <c r="AP57" s="366">
        <v>
317319</v>
      </c>
      <c r="AQ57" s="367">
        <v>
2.2999999999999998</v>
      </c>
      <c r="AR57" s="368">
        <v>
59.8</v>
      </c>
    </row>
    <row r="58" spans="1:44" ht="13.2" x14ac:dyDescent="0.2">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
538</v>
      </c>
      <c r="AM58" s="371">
        <v>
455824</v>
      </c>
      <c r="AN58" s="372">
        <v>
172595</v>
      </c>
      <c r="AO58" s="373">
        <v>
25.1</v>
      </c>
      <c r="AP58" s="374">
        <v>
164214</v>
      </c>
      <c r="AQ58" s="375">
        <v>
4.2</v>
      </c>
      <c r="AR58" s="376">
        <v>
20.9</v>
      </c>
    </row>
    <row r="59" spans="1:44" ht="13.2" x14ac:dyDescent="0.2">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
542</v>
      </c>
      <c r="AL59" s="355"/>
      <c r="AM59" s="363">
        <v>
747353</v>
      </c>
      <c r="AN59" s="364">
        <v>
284706</v>
      </c>
      <c r="AO59" s="365">
        <v>
-8.3000000000000007</v>
      </c>
      <c r="AP59" s="366">
        <v>
289738</v>
      </c>
      <c r="AQ59" s="367">
        <v>
-8.6999999999999993</v>
      </c>
      <c r="AR59" s="368">
        <v>
0.4</v>
      </c>
    </row>
    <row r="60" spans="1:44" ht="13.2" x14ac:dyDescent="0.2">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
538</v>
      </c>
      <c r="AM60" s="371">
        <v>
546387</v>
      </c>
      <c r="AN60" s="372">
        <v>
208147</v>
      </c>
      <c r="AO60" s="373">
        <v>
20.6</v>
      </c>
      <c r="AP60" s="374">
        <v>
156238</v>
      </c>
      <c r="AQ60" s="375">
        <v>
-4.9000000000000004</v>
      </c>
      <c r="AR60" s="376">
        <v>
25.5</v>
      </c>
    </row>
    <row r="61" spans="1:44" ht="13.2" x14ac:dyDescent="0.2">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
543</v>
      </c>
      <c r="AL61" s="377"/>
      <c r="AM61" s="378">
        <v>
599260</v>
      </c>
      <c r="AN61" s="379">
        <v>
229797</v>
      </c>
      <c r="AO61" s="380">
        <v>
10.7</v>
      </c>
      <c r="AP61" s="381">
        <v>
298764</v>
      </c>
      <c r="AQ61" s="382">
        <v>
4.4000000000000004</v>
      </c>
      <c r="AR61" s="368">
        <v>
6.3</v>
      </c>
    </row>
    <row r="62" spans="1:44" ht="13.2" x14ac:dyDescent="0.2">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
538</v>
      </c>
      <c r="AM62" s="371">
        <v>
407828</v>
      </c>
      <c r="AN62" s="372">
        <v>
156491</v>
      </c>
      <c r="AO62" s="373">
        <v>
10.3</v>
      </c>
      <c r="AP62" s="374">
        <v>
153217</v>
      </c>
      <c r="AQ62" s="375">
        <v>
4.0999999999999996</v>
      </c>
      <c r="AR62" s="376">
        <v>
6.2</v>
      </c>
    </row>
    <row r="63" spans="1:44" ht="13.2" x14ac:dyDescent="0.2">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ht="13.2" x14ac:dyDescent="0.2">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ht="13.2" x14ac:dyDescent="0.2">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ht="13.2" x14ac:dyDescent="0.2">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2">
      <c r="AK67" s="293"/>
      <c r="AL67" s="293"/>
      <c r="AM67" s="293"/>
      <c r="AN67" s="293"/>
      <c r="AO67" s="293"/>
      <c r="AP67" s="293"/>
      <c r="AQ67" s="293"/>
      <c r="AR67" s="293"/>
      <c r="AS67" s="293"/>
      <c r="AT67" s="293"/>
    </row>
    <row r="68" spans="1:46" ht="13.5" hidden="1" customHeight="1" x14ac:dyDescent="0.2">
      <c r="AK68" s="293"/>
      <c r="AL68" s="293"/>
      <c r="AM68" s="293"/>
      <c r="AN68" s="293"/>
      <c r="AO68" s="293"/>
      <c r="AP68" s="293"/>
      <c r="AQ68" s="293"/>
      <c r="AR68" s="293"/>
    </row>
    <row r="69" spans="1:46" ht="13.5" hidden="1" customHeight="1" x14ac:dyDescent="0.2">
      <c r="AK69" s="293"/>
      <c r="AL69" s="293"/>
      <c r="AM69" s="293"/>
      <c r="AN69" s="293"/>
      <c r="AO69" s="293"/>
      <c r="AP69" s="293"/>
      <c r="AQ69" s="293"/>
      <c r="AR69" s="293"/>
    </row>
    <row r="70" spans="1:46" ht="13.2" hidden="1" x14ac:dyDescent="0.2">
      <c r="AK70" s="293"/>
      <c r="AL70" s="293"/>
      <c r="AM70" s="293"/>
      <c r="AN70" s="293"/>
      <c r="AO70" s="293"/>
      <c r="AP70" s="293"/>
      <c r="AQ70" s="293"/>
      <c r="AR70" s="293"/>
    </row>
    <row r="71" spans="1:46" ht="13.2" hidden="1" x14ac:dyDescent="0.2">
      <c r="AK71" s="293"/>
      <c r="AL71" s="293"/>
      <c r="AM71" s="293"/>
      <c r="AN71" s="293"/>
      <c r="AO71" s="293"/>
      <c r="AP71" s="293"/>
      <c r="AQ71" s="293"/>
      <c r="AR71" s="293"/>
    </row>
    <row r="72" spans="1:46" ht="13.2" hidden="1" x14ac:dyDescent="0.2">
      <c r="AK72" s="293"/>
      <c r="AL72" s="293"/>
      <c r="AM72" s="293"/>
      <c r="AN72" s="293"/>
      <c r="AO72" s="293"/>
      <c r="AP72" s="293"/>
      <c r="AQ72" s="293"/>
      <c r="AR72" s="293"/>
    </row>
    <row r="73" spans="1:46" ht="13.2" hidden="1" x14ac:dyDescent="0.2">
      <c r="AK73" s="293"/>
      <c r="AL73" s="293"/>
      <c r="AM73" s="293"/>
      <c r="AN73" s="293"/>
      <c r="AO73" s="293"/>
      <c r="AP73" s="293"/>
      <c r="AQ73" s="293"/>
      <c r="AR73" s="293"/>
    </row>
    <row r="74" spans="1:46" ht="13.2" hidden="1" x14ac:dyDescent="0.2"/>
  </sheetData>
  <sheetProtection algorithmName="SHA-512" hashValue="j4k/g8rNQifCOsN6XVqdbum57PgfSzG7naqqRh4uZ/xXPJDhJcLyFY6z7J50tUKSygEzbU6zFF8OkQoGIcw8Hw==" saltValue="IajJ82h0+9HhgAFKH01MJ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headerFooter alignWithMargins="0">
    <oddFooter>
&amp;C&amp;P/&amp;N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2"/>
  <cols>
    <col min="1" max="125" width="2.44140625" style="291" customWidth="1"/>
    <col min="126" max="16384" width="9" style="290" hidden="1"/>
  </cols>
  <sheetData>
    <row r="1" spans="2:125"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ht="13.2" x14ac:dyDescent="0.2">
      <c r="B2" s="290"/>
      <c r="DG2" s="290"/>
    </row>
    <row r="3" spans="2:125" ht="13.2" x14ac:dyDescent="0.2">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ht="13.2" x14ac:dyDescent="0.2"/>
    <row r="5" spans="2:125" ht="13.2" x14ac:dyDescent="0.2"/>
    <row r="6" spans="2:125" ht="13.2" x14ac:dyDescent="0.2"/>
    <row r="7" spans="2:125" ht="13.2" x14ac:dyDescent="0.2"/>
    <row r="8" spans="2:125" ht="13.2" x14ac:dyDescent="0.2"/>
    <row r="9" spans="2:125" ht="13.2" x14ac:dyDescent="0.2">
      <c r="DU9" s="290"/>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90"/>
    </row>
    <row r="18" spans="125:125" ht="13.2" x14ac:dyDescent="0.2"/>
    <row r="19" spans="125:125" ht="13.2" x14ac:dyDescent="0.2"/>
    <row r="20" spans="125:125" ht="13.2" x14ac:dyDescent="0.2">
      <c r="DU20" s="290"/>
    </row>
    <row r="21" spans="125:125" ht="13.2" x14ac:dyDescent="0.2">
      <c r="DU21" s="290"/>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90"/>
    </row>
    <row r="29" spans="125:125" ht="13.2" x14ac:dyDescent="0.2"/>
    <row r="30" spans="125:125" ht="13.2" x14ac:dyDescent="0.2"/>
    <row r="31" spans="125:125" ht="13.2" x14ac:dyDescent="0.2"/>
    <row r="32" spans="125:125" ht="13.2" x14ac:dyDescent="0.2"/>
    <row r="33" spans="2:125" ht="13.2" x14ac:dyDescent="0.2">
      <c r="B33" s="290"/>
      <c r="G33" s="290"/>
      <c r="I33" s="290"/>
    </row>
    <row r="34" spans="2:125" ht="13.2" x14ac:dyDescent="0.2">
      <c r="C34" s="290"/>
      <c r="P34" s="290"/>
      <c r="DE34" s="290"/>
      <c r="DH34" s="290"/>
    </row>
    <row r="35" spans="2:125" ht="13.2" x14ac:dyDescent="0.2">
      <c r="D35" s="290"/>
      <c r="E35" s="290"/>
      <c r="DG35" s="290"/>
      <c r="DJ35" s="290"/>
      <c r="DP35" s="290"/>
      <c r="DQ35" s="290"/>
      <c r="DR35" s="290"/>
      <c r="DS35" s="290"/>
      <c r="DT35" s="290"/>
      <c r="DU35" s="290"/>
    </row>
    <row r="36" spans="2:125" ht="13.2" x14ac:dyDescent="0.2">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ht="13.2" x14ac:dyDescent="0.2">
      <c r="DU37" s="290"/>
    </row>
    <row r="38" spans="2:125" ht="13.2" x14ac:dyDescent="0.2">
      <c r="DT38" s="290"/>
      <c r="DU38" s="290"/>
    </row>
    <row r="39" spans="2:125" ht="13.2" x14ac:dyDescent="0.2"/>
    <row r="40" spans="2:125" ht="13.2" x14ac:dyDescent="0.2">
      <c r="DH40" s="290"/>
    </row>
    <row r="41" spans="2:125" ht="13.2" x14ac:dyDescent="0.2">
      <c r="DE41" s="290"/>
    </row>
    <row r="42" spans="2:125" ht="13.2" x14ac:dyDescent="0.2">
      <c r="DG42" s="290"/>
      <c r="DJ42" s="290"/>
    </row>
    <row r="43" spans="2:125" ht="13.2" x14ac:dyDescent="0.2">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ht="13.2" x14ac:dyDescent="0.2">
      <c r="DU44" s="290"/>
    </row>
    <row r="45" spans="2:125" ht="13.2" x14ac:dyDescent="0.2"/>
    <row r="46" spans="2:125" ht="13.2" x14ac:dyDescent="0.2"/>
    <row r="47" spans="2:125" ht="13.2" x14ac:dyDescent="0.2"/>
    <row r="48" spans="2:125" ht="13.2" x14ac:dyDescent="0.2">
      <c r="DT48" s="290"/>
      <c r="DU48" s="290"/>
    </row>
    <row r="49" spans="120:125" ht="13.2" x14ac:dyDescent="0.2">
      <c r="DU49" s="290"/>
    </row>
    <row r="50" spans="120:125" ht="13.2" x14ac:dyDescent="0.2">
      <c r="DU50" s="290"/>
    </row>
    <row r="51" spans="120:125" ht="13.2" x14ac:dyDescent="0.2">
      <c r="DP51" s="290"/>
      <c r="DQ51" s="290"/>
      <c r="DR51" s="290"/>
      <c r="DS51" s="290"/>
      <c r="DT51" s="290"/>
      <c r="DU51" s="290"/>
    </row>
    <row r="52" spans="120:125" ht="13.2" x14ac:dyDescent="0.2"/>
    <row r="53" spans="120:125" ht="13.2" x14ac:dyDescent="0.2"/>
    <row r="54" spans="120:125" ht="13.2" x14ac:dyDescent="0.2">
      <c r="DU54" s="290"/>
    </row>
    <row r="55" spans="120:125" ht="13.2" x14ac:dyDescent="0.2"/>
    <row r="56" spans="120:125" ht="13.2" x14ac:dyDescent="0.2"/>
    <row r="57" spans="120:125" ht="13.2" x14ac:dyDescent="0.2"/>
    <row r="58" spans="120:125" ht="13.2" x14ac:dyDescent="0.2">
      <c r="DU58" s="290"/>
    </row>
    <row r="59" spans="120:125" ht="13.2" x14ac:dyDescent="0.2"/>
    <row r="60" spans="120:125" ht="13.2" x14ac:dyDescent="0.2"/>
    <row r="61" spans="120:125" ht="13.2" x14ac:dyDescent="0.2"/>
    <row r="62" spans="120:125" ht="13.2" x14ac:dyDescent="0.2"/>
    <row r="63" spans="120:125" ht="13.2" x14ac:dyDescent="0.2">
      <c r="DU63" s="290"/>
    </row>
    <row r="64" spans="120:125" ht="13.2" x14ac:dyDescent="0.2">
      <c r="DT64" s="290"/>
      <c r="DU64" s="290"/>
    </row>
    <row r="65" spans="123:125" ht="13.2" x14ac:dyDescent="0.2"/>
    <row r="66" spans="123:125" ht="13.2" x14ac:dyDescent="0.2"/>
    <row r="67" spans="123:125" ht="13.2" x14ac:dyDescent="0.2"/>
    <row r="68" spans="123:125" ht="13.2" x14ac:dyDescent="0.2"/>
    <row r="69" spans="123:125" ht="13.2" x14ac:dyDescent="0.2">
      <c r="DS69" s="290"/>
      <c r="DT69" s="290"/>
      <c r="DU69" s="290"/>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90"/>
    </row>
    <row r="83" spans="116:125" ht="13.2" x14ac:dyDescent="0.2">
      <c r="DM83" s="290"/>
      <c r="DN83" s="290"/>
      <c r="DO83" s="290"/>
      <c r="DP83" s="290"/>
      <c r="DQ83" s="290"/>
      <c r="DR83" s="290"/>
      <c r="DS83" s="290"/>
      <c r="DT83" s="290"/>
      <c r="DU83" s="290"/>
    </row>
    <row r="84" spans="116:125" ht="13.2" x14ac:dyDescent="0.2"/>
    <row r="85" spans="116:125" ht="13.2" x14ac:dyDescent="0.2"/>
    <row r="86" spans="116:125" ht="13.2" x14ac:dyDescent="0.2"/>
    <row r="87" spans="116:125" ht="13.2" x14ac:dyDescent="0.2"/>
    <row r="88" spans="116:125" ht="13.2" x14ac:dyDescent="0.2">
      <c r="DU88" s="290"/>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90"/>
      <c r="DT94" s="290"/>
      <c r="DU94" s="290"/>
    </row>
    <row r="95" spans="116:125" ht="13.5" customHeight="1" x14ac:dyDescent="0.2">
      <c r="DU95" s="290"/>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0"/>
    </row>
    <row r="102" spans="124:125" ht="13.5" customHeight="1" x14ac:dyDescent="0.2"/>
    <row r="103" spans="124:125" ht="13.5" customHeight="1" x14ac:dyDescent="0.2"/>
    <row r="104" spans="124:125" ht="13.5" customHeight="1" x14ac:dyDescent="0.2">
      <c r="DT104" s="290"/>
      <c r="DU104" s="290"/>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0" t="s">
        <v>
545</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c r="DU121" s="290"/>
    </row>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0cRJb1YR624hdZQopn43FZ7NwxvudQXF4UvH4BomWGDWvPLMUV+HSOUbmC5gE3BGQU3OCK+cfuySKhL4bH7cGA==" saltValue="QIIJH6CABOnuhsSj+P13gw=="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2"/>
  <cols>
    <col min="1" max="125" width="2.44140625" style="291" customWidth="1"/>
    <col min="126" max="142" width="0" style="290" hidden="1" customWidth="1"/>
    <col min="143" max="16384" width="9" style="290" hidden="1"/>
  </cols>
  <sheetData>
    <row r="1" spans="1:125" ht="13.5" customHeight="1"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ht="13.2" x14ac:dyDescent="0.2">
      <c r="B2" s="290"/>
      <c r="T2" s="290"/>
    </row>
    <row r="3" spans="1:125"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90"/>
      <c r="G33" s="290"/>
      <c r="I33" s="290"/>
    </row>
    <row r="34" spans="2:125" ht="13.2" x14ac:dyDescent="0.2">
      <c r="C34" s="290"/>
      <c r="P34" s="290"/>
      <c r="R34" s="290"/>
      <c r="U34" s="290"/>
    </row>
    <row r="35" spans="2:125" ht="13.2" x14ac:dyDescent="0.2">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ht="13.2" x14ac:dyDescent="0.2">
      <c r="F36" s="290"/>
      <c r="H36" s="290"/>
      <c r="J36" s="290"/>
      <c r="K36" s="290"/>
      <c r="L36" s="290"/>
      <c r="M36" s="290"/>
      <c r="N36" s="290"/>
      <c r="O36" s="290"/>
      <c r="Q36" s="290"/>
      <c r="S36" s="290"/>
      <c r="V36" s="290"/>
    </row>
    <row r="37" spans="2:125" ht="13.2" x14ac:dyDescent="0.2"/>
    <row r="38" spans="2:125" ht="13.2" x14ac:dyDescent="0.2"/>
    <row r="39" spans="2:125" ht="13.2" x14ac:dyDescent="0.2"/>
    <row r="40" spans="2:125" ht="13.2" x14ac:dyDescent="0.2">
      <c r="U40" s="290"/>
    </row>
    <row r="41" spans="2:125" ht="13.2" x14ac:dyDescent="0.2">
      <c r="R41" s="290"/>
    </row>
    <row r="42" spans="2:125" ht="13.2" x14ac:dyDescent="0.2">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ht="13.2" x14ac:dyDescent="0.2">
      <c r="Q43" s="290"/>
      <c r="S43" s="290"/>
      <c r="V43" s="290"/>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1" t="s">
        <v>
546</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qClPJrEXGp1lEN6zbBnwEMjsgzW+9/Dloc339UGAXD2+1+tAnxk5hGdwGtilrCL9jp49ZM4OGRLfkk0BcGyuEQ==" saltValue="BjfWOlO/culH77pP7nkH0Q=="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
0</v>
      </c>
    </row>
    <row r="46" spans="2:10" ht="29.25" customHeight="1" thickBot="1" x14ac:dyDescent="0.25">
      <c r="B46" s="4" t="s">
        <v>
1</v>
      </c>
      <c r="C46" s="5"/>
      <c r="D46" s="5"/>
      <c r="E46" s="6" t="s">
        <v>
2</v>
      </c>
      <c r="F46" s="7" t="s">
        <v>
547</v>
      </c>
      <c r="G46" s="8" t="s">
        <v>
548</v>
      </c>
      <c r="H46" s="8" t="s">
        <v>
549</v>
      </c>
      <c r="I46" s="8" t="s">
        <v>
550</v>
      </c>
      <c r="J46" s="9" t="s">
        <v>
551</v>
      </c>
    </row>
    <row r="47" spans="2:10" ht="57.75" customHeight="1" x14ac:dyDescent="0.2">
      <c r="B47" s="10"/>
      <c r="C47" s="1232" t="s">
        <v>
3</v>
      </c>
      <c r="D47" s="1232"/>
      <c r="E47" s="1233"/>
      <c r="F47" s="11">
        <v>
49.37</v>
      </c>
      <c r="G47" s="12">
        <v>
43.14</v>
      </c>
      <c r="H47" s="12">
        <v>
44.76</v>
      </c>
      <c r="I47" s="12">
        <v>
46.26</v>
      </c>
      <c r="J47" s="13">
        <v>
47.69</v>
      </c>
    </row>
    <row r="48" spans="2:10" ht="57.75" customHeight="1" x14ac:dyDescent="0.2">
      <c r="B48" s="14"/>
      <c r="C48" s="1234" t="s">
        <v>
4</v>
      </c>
      <c r="D48" s="1234"/>
      <c r="E48" s="1235"/>
      <c r="F48" s="15">
        <v>
3.8</v>
      </c>
      <c r="G48" s="16">
        <v>
10.38</v>
      </c>
      <c r="H48" s="16">
        <v>
9.1199999999999992</v>
      </c>
      <c r="I48" s="16">
        <v>
8.5299999999999994</v>
      </c>
      <c r="J48" s="17">
        <v>
11.53</v>
      </c>
    </row>
    <row r="49" spans="2:10" ht="57.75" customHeight="1" thickBot="1" x14ac:dyDescent="0.25">
      <c r="B49" s="18"/>
      <c r="C49" s="1236" t="s">
        <v>
5</v>
      </c>
      <c r="D49" s="1236"/>
      <c r="E49" s="1237"/>
      <c r="F49" s="19">
        <v>
0.62</v>
      </c>
      <c r="G49" s="20">
        <v>
2.35</v>
      </c>
      <c r="H49" s="20">
        <v>
1.86</v>
      </c>
      <c r="I49" s="20">
        <v>
16.68</v>
      </c>
      <c r="J49" s="21">
        <v>
2.77</v>
      </c>
    </row>
    <row r="50" spans="2:10" ht="13.5" customHeight="1" x14ac:dyDescent="0.2"/>
    <row r="51" spans="2:10" ht="13.5" hidden="1" customHeight="1" x14ac:dyDescent="0.2"/>
    <row r="52" spans="2:10" ht="13.5" hidden="1" customHeight="1" x14ac:dyDescent="0.2"/>
    <row r="53" spans="2:10" ht="13.5" hidden="1" customHeight="1" x14ac:dyDescent="0.2"/>
  </sheetData>
  <sheetProtection algorithmName="SHA-512" hashValue="HekOPyzBNVWBiTST2Qepf/hQeD3CILk8SUuiWDNI1gZB1D5FAzaHzoQuG79vgGDe/gdH5Q4MeLsMPaaAhSgzOQ==" saltValue="ptRF0edT6VkaJeS6ZpLAOg=="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
&amp;C&amp;P/&amp;N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東京都
</cp:lastModifiedBy>
  <cp:lastPrinted>2020-09-18T09:34:25Z</cp:lastPrinted>
  <dcterms:created xsi:type="dcterms:W3CDTF">2020-02-10T03:28:00Z</dcterms:created>
  <dcterms:modified xsi:type="dcterms:W3CDTF">2020-09-28T06:32:11Z</dcterms:modified>
  <cp:category/>
</cp:coreProperties>
</file>